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3BEB59C3-E2A0-4C78-9517-A0036B58A0A7}" xr6:coauthVersionLast="47" xr6:coauthVersionMax="47" xr10:uidLastSave="{00000000-0000-0000-0000-000000000000}"/>
  <bookViews>
    <workbookView xWindow="2445" yWindow="1455" windowWidth="25200" windowHeight="1272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K5" i="7"/>
  <c r="I20" i="7"/>
  <c r="N15" i="9"/>
  <c r="K3" i="7" s="1"/>
  <c r="K11"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29" i="9" l="1"/>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N28" i="9"/>
  <c r="N22" i="9"/>
  <c r="K4" i="7" s="1"/>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<sst xmlns="http://schemas.openxmlformats.org/spreadsheetml/2006/main" count="1230" uniqueCount="485">
  <si>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</si>
  <si>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</si>
  <si>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</si>
  <si>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</si>
  <si>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</si>
  <si>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</si>
  <si>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</si>
  <si>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</si>
  <si>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</si>
  <si>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</si>
  <si>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</si>
  <si>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</si>
  <si>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</si>
  <si>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</si>
  <si>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</si>
  <si>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</si>
  <si>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</si>
  <si>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</si>
  <si>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</si>
  <si>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</si>
  <si>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</si>
  <si>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</si>
  <si>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</si>
  <si>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</si>
  <si>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</si>
  <si>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</si>
  <si>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</si>
  <si>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</si>
  <si>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</si>
  <si>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</si>
  <si>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</si>
  <si>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</si>
  <si>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</si>
  <si>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</si>
  <si>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</si>
  <si>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</si>
  <si>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</si>
  <si>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</si>
  <si>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</si>
  <si>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</si>
  <si>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</si>
  <si>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</si>
  <si>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</si>
  <si>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</si>
  <si>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</si>
  <si>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</si>
  <si>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</si>
  <si>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</si>
  <si>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</si>
  <si>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</si>
  <si>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</si>
  <si>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</si>
  <si>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</si>
  <si>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</si>
  <si>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</si>
  <si>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</si>
  <si>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</si>
  <si>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</si>
  <si>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</si>
  <si>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</si>
  <si>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</si>
  <si>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</si>
  <si>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</si>
  <si>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</si>
  <si>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</si>
  <si>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</si>
  <si>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</si>
  <si>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</si>
  <si>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</si>
  <si>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</si>
  <si>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</si>
  <si>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</si>
  <si>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</si>
  <si>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</si>
  <si>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</si>
  <si>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</si>
  <si>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</si>
  <si>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</si>
  <si>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</si>
  <si>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</si>
  <si>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</si>
  <si>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</si>
  <si>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</si>
  <si>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</si>
  <si>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</si>
  <si>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</si>
  <si>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</si>
  <si>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</si>
  <si>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</si>
  <si>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</si>
  <si>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</si>
  <si>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</si>
  <si>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</si>
  <si>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</si>
  <si>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</si>
  <si>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</si>
  <si>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</si>
  <si>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</si>
  <si>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</si>
  <si>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</si>
  <si>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</si>
  <si>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</si>
  <si>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</si>
  <si>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</si>
  <si>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</si>
  <si>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</si>
  <si>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</si>
  <si>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</si>
  <si>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</si>
  <si>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</si>
  <si>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</si>
  <si>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</si>
  <si>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</si>
  <si>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</si>
  <si>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</si>
  <si>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</si>
  <si>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</si>
  <si>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</si>
  <si>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</si>
  <si>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</si>
  <si>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</si>
  <si>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</si>
  <si>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</si>
  <si>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</si>
  <si>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</si>
  <si>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</si>
  <si>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</si>
  <si>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</si>
  <si>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</si>
  <si>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</si>
  <si>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</si>
  <si>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</si>
  <si>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</si>
  <si>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</si>
  <si>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</si>
  <si>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</si>
  <si>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</si>
  <si>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</si>
  <si>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</si>
  <si>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</si>
  <si>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</si>
  <si>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</si>
  <si>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</si>
  <si>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</si>
  <si>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</si>
  <si>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</si>
  <si>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</si>
  <si>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</si>
  <si>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</si>
  <si>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</si>
  <si>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</si>
  <si>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</si>
  <si>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</si>
  <si>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</si>
  <si>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</si>
  <si>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</si>
  <si>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</si>
  <si>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</si>
  <si>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</si>
  <si>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</si>
  <si>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</si>
  <si>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</si>
  <si>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</si>
  <si>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</si>
  <si>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</si>
  <si>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</si>
  <si>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</si>
  <si>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</si>
  <si>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</si>
  <si>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</si>
  <si>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</si>
  <si>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</si>
  <si>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</si>
  <si>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</si>
  <si>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</si>
  <si>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</si>
  <si>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</si>
  <si>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</si>
  <si>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</si>
  <si>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</si>
  <si>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</si>
  <si>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</si>
  <si>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</si>
  <si>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</si>
  <si>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</si>
  <si>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</si>
  <si>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</si>
  <si>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</si>
  <si>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</si>
  <si>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</si>
  <si>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</si>
  <si>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</si>
  <si>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</si>
  <si>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</si>
  <si>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</si>
  <si>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</si>
  <si>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</si>
  <si>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</si>
  <si>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</si>
  <si>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</si>
  <si>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</si>
  <si>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</si>
  <si>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</si>
  <si>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</si>
  <si>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</si>
  <si>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</si>
  <si>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</si>
  <si>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</si>
  <si>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</si>
  <si>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</si>
  <si>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</si>
  <si>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</si>
  <si>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</si>
  <si>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</si>
  <si>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</si>
  <si>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</si>
  <si>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</si>
  <si>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</si>
  <si>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</si>
  <si>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</si>
  <si>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</si>
  <si>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</si>
  <si>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</si>
  <si>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</si>
  <si>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</si>
  <si>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</si>
  <si>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</si>
  <si>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</si>
  <si>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</si>
  <si>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</si>
  <si>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</si>
  <si>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</si>
  <si>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</si>
  <si>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</si>
  <si>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</si>
  <si>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</si>
  <si>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</si>
  <si>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</si>
  <si>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</si>
  <si>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</si>
  <si>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</si>
  <si>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</si>
  <si>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</si>
  <si>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</si>
  <si>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</si>
  <si>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</si>
  <si>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</si>
  <si>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</si>
  <si>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</si>
  <si>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</si>
  <si>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</si>
  <si>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</si>
  <si>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</si>
  <si>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</si>
  <si>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</si>
  <si>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</si>
  <si>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</si>
  <si>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</si>
  <si>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</si>
  <si>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</si>
  <si>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</si>
  <si>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</si>
  <si>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</si>
  <si>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</si>
  <si>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</si>
  <si>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</si>
  <si>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</si>
  <si>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</si>
  <si>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</si>
  <si>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</si>
  <si>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</si>
  <si>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</si>
  <si>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</si>
  <si>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</si>
  <si>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</si>
  <si>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</si>
  <si>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</si>
  <si>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</si>
  <si>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</si>
  <si>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</si>
  <si>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</si>
  <si>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</si>
  <si>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</si>
  <si>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</si>
  <si>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</si>
  <si>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</si>
  <si>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</si>
  <si>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</si>
  <si>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</si>
  <si>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</si>
  <si>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</si>
  <si>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</si>
  <si>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</si>
  <si>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</si>
  <si>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</si>
  <si>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</si>
  <si>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</si>
  <si>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</si>
  <si>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</si>
  <si>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</si>
  <si>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</si>
  <si>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</si>
  <si>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</si>
  <si>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</si>
  <si>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</si>
  <si>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</si>
  <si>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</si>
  <si>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</si>
  <si>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</si>
  <si>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</si>
  <si>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</si>
  <si>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</si>
  <si>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</si>
  <si>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</si>
  <si>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</si>
  <si>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</si>
  <si>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</si>
  <si>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</si>
  <si>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</si>
  <si>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</si>
  <si>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</si>
  <si>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</si>
  <si>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</si>
  <si>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</si>
  <si>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</si>
  <si>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</si>
  <si>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</si>
  <si>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</si>
  <si>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</si>
  <si>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</si>
  <si>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</si>
  <si>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</si>
  <si>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</si>
  <si>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</si>
  <si>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</si>
  <si>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</si>
  <si>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</si>
  <si>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</si>
  <si>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</si>
  <si>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</si>
  <si>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</si>
  <si>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</si>
  <si>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</si>
  <si>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</si>
  <si>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</si>
  <si>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</si>
  <si>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</si>
  <si>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</si>
  <si>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</si>
  <si>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</si>
  <si>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</si>
  <si>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</si>
  <si>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</si>
  <si>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</si>
  <si>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</si>
  <si>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</si>
  <si>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</si>
  <si>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</si>
  <si>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</si>
  <si>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</si>
  <si>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</si>
  <si>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</si>
  <si>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</si>
  <si>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</si>
  <si>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</si>
  <si>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</si>
  <si>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</si>
  <si>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</si>
  <si>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</si>
  <si>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</si>
  <si>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</si>
  <si>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</si>
  <si>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</si>
  <si>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</si>
  <si>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</si>
  <si>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</si>
  <si>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</si>
  <si>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</si>
  <si>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</si>
  <si>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</si>
  <si>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</si>
  <si>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</si>
  <si>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</si>
  <si>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</si>
  <si>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</si>
  <si>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</si>
  <si>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</si>
  <si>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</si>
  <si>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</si>
  <si>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</si>
  <si>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</si>
  <si>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</si>
  <si>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</si>
  <si>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</si>
  <si>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</si>
  <si>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</si>
  <si>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</si>
  <si>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</si>
  <si>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</si>
  <si>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</si>
  <si>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</si>
  <si>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</si>
  <si>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</si>
  <si>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</si>
  <si>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</si>
  <si>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</si>
  <si>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</si>
  <si>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</si>
  <si>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</si>
  <si>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</si>
  <si>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</si>
  <si>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</si>
  <si>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</si>
  <si>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</si>
  <si>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</si>
  <si>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</si>
  <si>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</si>
  <si>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</si>
  <si>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</si>
  <si>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</si>
  <si>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</si>
  <si>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</si>
  <si>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</si>
  <si>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</si>
  <si>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</si>
  <si>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</si>
  <si>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</si>
  <si>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</si>
  <si>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</si>
  <si>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</si>
  <si>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</si>
  <si>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</si>
  <si>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</si>
  <si>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</si>
  <si>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</si>
  <si>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</si>
  <si>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</si>
  <si>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</si>
  <si>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</si>
  <si>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</si>
  <si>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</si>
  <si>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</si>
  <si>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</si>
  <si>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</si>
  <si>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</si>
  <si>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</si>
  <si>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</si>
  <si>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</si>
  <si>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</si>
  <si>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</si>
  <si>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</si>
  <si>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</si>
  <si>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</si>
  <si>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</si>
  <si>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</si>
  <si>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</si>
  <si>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</si>
  <si>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</si>
  <si>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</si>
  <si>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</si>
  <si>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</si>
  <si>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</si>
  <si>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</si>
  <si>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</si>
  <si>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</si>
  <si>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Endicott Easy - Push Prescott</t>
  </si>
  <si>
    <t>Pre-rehersal workout</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</si>
  <si>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</si>
  <si>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</si>
  <si>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</si>
  <si>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</si>
  <si>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</si>
  <si>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</si>
  <si>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</si>
  <si>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</si>
  <si>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</si>
  <si>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</si>
  <si>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</si>
  <si>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</si>
  <si>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</si>
  <si>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</si>
  <si>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1E + 3T + 10E + 3T + 1E</t>
  </si>
  <si>
    <t>5E + 6M + 1T + 5M + 3E</t>
  </si>
  <si>
    <t>Double 6E</t>
  </si>
  <si>
    <t>Tuesday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</si>
</sst>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24.310000000000002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52.41</c:v>
                </c:pt>
                <c:pt idx="12">
                  <c:v>46.36</c:v>
                </c:pt>
                <c:pt idx="13">
                  <c:v>40.35</c:v>
                </c:pt>
                <c:pt idx="14">
                  <c:v>24.310000000000002</c:v>
                </c:pt>
                <c:pt idx="15">
                  <c:v>18.28</c:v>
                </c:pt>
                <c:pt idx="16">
                  <c:v>11.03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57.325714285714284</c:v>
                </c:pt>
                <c:pt idx="12" formatCode="0">
                  <c:v>56.924285714285716</c:v>
                </c:pt>
                <c:pt idx="13" formatCode="0">
                  <c:v>54.805714285714281</c:v>
                </c:pt>
                <c:pt idx="14" formatCode="0">
                  <c:v>49.88</c:v>
                </c:pt>
                <c:pt idx="15" formatCode="0">
                  <c:v>43.677142857142861</c:v>
                </c:pt>
                <c:pt idx="16" formatCode="0">
                  <c:v>36.264285714285712</c:v>
                </c:pt>
                <c:pt idx="17" formatCode="0">
                  <c:v>27.534285714285716</c:v>
                </c:pt>
                <c:pt idx="18" formatCode="0">
                  <c:v>20.047142857142859</c:v>
                </c:pt>
                <c:pt idx="19" formatCode="0">
                  <c:v>13.424285714285714</c:v>
                </c:pt>
                <c:pt idx="20" formatCode="0">
                  <c:v>7.660000000000001</c:v>
                </c:pt>
                <c:pt idx="21" formatCode="0">
                  <c:v>4.1871428571428577</c:v>
                </c:pt>
                <c:pt idx="22" formatCode="0">
                  <c:v>1.5757142857142856</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52.41</c:v>
                      </c:pt>
                      <c:pt idx="12">
                        <c:v>46.36</c:v>
                      </c:pt>
                      <c:pt idx="13">
                        <c:v>40.35</c:v>
                      </c:pt>
                      <c:pt idx="14">
                        <c:v>24.310000000000002</c:v>
                      </c:pt>
                      <c:pt idx="15">
                        <c:v>18.28</c:v>
                      </c:pt>
                      <c:pt idx="16">
                        <c:v>11.03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17" activePane="bottomLeft" state="frozen"/>
      <selection pane="bottomLeft" activeCell="H23" sqref="H23"/>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469</v>
      </c>
      <c r="T7" s="16" t="s">
        <v>475</v>
      </c>
      <c r="U7" s="16" t="s">
        <v>474</v>
      </c>
      <c r="V7" s="16" t="s">
        <v>471</v>
      </c>
      <c r="W7" s="16" t="s">
        <v>472</v>
      </c>
      <c r="X7" s="16" t="s">
        <v>473</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468</v>
      </c>
      <c r="P8" s="861"/>
      <c r="Q8" s="862"/>
      <c r="R8" s="4"/>
      <c r="S8" s="825" t="s">
        <v>470</v>
      </c>
      <c r="T8" s="16">
        <f>SUM(G8:G8)</f>
        <v>12.43</v>
      </c>
      <c r="U8" s="16"/>
      <c r="V8" s="4">
        <v>70</v>
      </c>
      <c r="W8" s="4"/>
      <c r="Y8" s="4"/>
      <c r="Z8" s="4"/>
      <c r="AA8" s="4"/>
      <c r="AB8" s="4"/>
    </row>
    <row r="9" spans="1:28" ht="15.75" customHeight="1" x14ac:dyDescent="0.2">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470</v>
      </c>
      <c r="T9" s="16">
        <f>SUM(G8:G9)</f>
        <v>15.55</v>
      </c>
      <c r="U9" s="16"/>
      <c r="V9" s="4">
        <v>70</v>
      </c>
      <c r="W9" s="4"/>
      <c r="Y9" s="4"/>
      <c r="Z9" s="4"/>
      <c r="AA9" s="4"/>
      <c r="AB9" s="4"/>
    </row>
    <row r="10" spans="1:28" ht="15.75" customHeight="1" x14ac:dyDescent="0.2">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470</v>
      </c>
      <c r="T10" s="16">
        <f>SUM(G8:G10)</f>
        <v>21.580000000000002</v>
      </c>
      <c r="U10" s="16"/>
      <c r="V10" s="4">
        <v>70</v>
      </c>
      <c r="W10" s="4"/>
      <c r="Y10" s="4"/>
      <c r="Z10" s="4"/>
      <c r="AA10" s="4"/>
      <c r="AB10" s="4"/>
    </row>
    <row r="11" spans="1:28" ht="15.75" customHeight="1" x14ac:dyDescent="0.2">
      <c r="A11" s="885"/>
      <c r="B11" s="854">
        <v>124</v>
      </c>
      <c r="C11" s="855">
        <f t="shared" si="0"/>
        <v>45818</v>
      </c>
      <c r="D11" s="854" t="s">
        <v>34</v>
      </c>
      <c r="E11" s="856" t="s">
        <v>476</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477</v>
      </c>
      <c r="T11" s="16">
        <f>SUM(G8:G11)</f>
        <v>34.42</v>
      </c>
      <c r="U11" s="16"/>
      <c r="V11" s="4">
        <v>70</v>
      </c>
      <c r="W11" s="4"/>
      <c r="Y11" s="4"/>
      <c r="Z11" s="4"/>
      <c r="AA11" s="4"/>
      <c r="AB11" s="4"/>
    </row>
    <row r="12" spans="1:28" ht="15.75" customHeight="1" x14ac:dyDescent="0.2">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470</v>
      </c>
      <c r="T12" s="16">
        <f>SUM(G8:G12)</f>
        <v>43.120000000000005</v>
      </c>
      <c r="U12" s="16"/>
      <c r="V12" s="4">
        <v>70</v>
      </c>
      <c r="W12" s="4"/>
      <c r="Y12" s="4"/>
      <c r="Z12" s="4"/>
      <c r="AA12" s="4"/>
      <c r="AB12" s="4"/>
    </row>
    <row r="13" spans="1:28" ht="15.75" customHeight="1" x14ac:dyDescent="0.2">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70"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70"/>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70"/>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70"/>
      <c r="B19" s="6">
        <v>116</v>
      </c>
      <c r="C19" s="17">
        <f t="shared" si="0"/>
        <v>45826</v>
      </c>
      <c r="D19" s="6" t="s">
        <v>34</v>
      </c>
      <c r="E19" s="4" t="s">
        <v>483</v>
      </c>
      <c r="F19" s="6">
        <v>6</v>
      </c>
      <c r="G19" s="6"/>
      <c r="H19" s="29"/>
      <c r="I19" s="6" t="str">
        <f t="shared" si="1"/>
        <v>0:00</v>
      </c>
      <c r="J19" s="29"/>
      <c r="K19" s="6"/>
      <c r="L19" s="6" t="str">
        <f t="shared" si="2"/>
        <v>0:00</v>
      </c>
      <c r="M19" s="6"/>
      <c r="N19" s="6"/>
      <c r="O19" s="16" t="s">
        <v>484</v>
      </c>
      <c r="P19" s="863"/>
      <c r="Q19" s="865"/>
      <c r="R19" s="4"/>
      <c r="S19" s="4"/>
      <c r="T19" s="16">
        <f t="shared" si="3"/>
        <v>52.41</v>
      </c>
      <c r="U19" s="868">
        <f t="shared" si="4"/>
        <v>57.325714285714284</v>
      </c>
      <c r="V19" s="4">
        <v>70</v>
      </c>
      <c r="W19" s="4">
        <f t="shared" si="5"/>
        <v>63</v>
      </c>
      <c r="X19" s="868">
        <f t="shared" si="6"/>
        <v>45.571428571428569</v>
      </c>
      <c r="Y19" s="4"/>
      <c r="Z19" s="4"/>
      <c r="AA19" s="4"/>
      <c r="AB19" s="4"/>
    </row>
    <row r="20" spans="1:28" ht="15.75" customHeight="1" x14ac:dyDescent="0.2">
      <c r="A20" s="870"/>
      <c r="B20" s="6">
        <v>115</v>
      </c>
      <c r="C20" s="17">
        <f t="shared" si="0"/>
        <v>45827</v>
      </c>
      <c r="D20" s="6" t="s">
        <v>27</v>
      </c>
      <c r="E20" s="4" t="s">
        <v>385</v>
      </c>
      <c r="F20" s="6">
        <v>8</v>
      </c>
      <c r="G20" s="6"/>
      <c r="H20" s="29"/>
      <c r="I20" s="6" t="str">
        <f t="shared" si="1"/>
        <v>0:00</v>
      </c>
      <c r="J20" s="6"/>
      <c r="K20" s="6"/>
      <c r="L20" s="6" t="str">
        <f t="shared" si="2"/>
        <v>0:00</v>
      </c>
      <c r="M20" s="6"/>
      <c r="N20" s="28"/>
      <c r="O20" s="16" t="s">
        <v>465</v>
      </c>
      <c r="P20" s="861">
        <f>N21+P13</f>
        <v>0.48767361111111107</v>
      </c>
      <c r="Q20" s="865"/>
      <c r="R20" s="4"/>
      <c r="S20" s="4"/>
      <c r="T20" s="16">
        <f t="shared" si="3"/>
        <v>46.36</v>
      </c>
      <c r="U20" s="868">
        <f t="shared" si="4"/>
        <v>56.924285714285716</v>
      </c>
      <c r="V20" s="4">
        <v>70</v>
      </c>
      <c r="W20" s="4">
        <f t="shared" si="5"/>
        <v>65</v>
      </c>
      <c r="X20" s="868">
        <f t="shared" si="6"/>
        <v>54.857142857142854</v>
      </c>
      <c r="Y20" s="4"/>
      <c r="Z20" s="4"/>
      <c r="AA20" s="4"/>
      <c r="AB20" s="4"/>
    </row>
    <row r="21" spans="1:28" ht="15.75" customHeight="1" x14ac:dyDescent="0.2">
      <c r="A21" s="870"/>
      <c r="B21" s="6">
        <v>114</v>
      </c>
      <c r="C21" s="17">
        <f t="shared" si="0"/>
        <v>45828</v>
      </c>
      <c r="D21" s="6" t="s">
        <v>28</v>
      </c>
      <c r="E21" s="4" t="s">
        <v>392</v>
      </c>
      <c r="F21" s="6">
        <v>19</v>
      </c>
      <c r="G21" s="6"/>
      <c r="H21" s="29"/>
      <c r="I21" s="6" t="str">
        <f t="shared" si="1"/>
        <v>0:00</v>
      </c>
      <c r="J21" s="6"/>
      <c r="K21" s="6"/>
      <c r="L21" s="6" t="str">
        <f t="shared" si="2"/>
        <v>0:00</v>
      </c>
      <c r="M21" s="6"/>
      <c r="N21" s="28">
        <f>SUM(H16:H22)</f>
        <v>0.12431712962962962</v>
      </c>
      <c r="O21" s="16" t="s">
        <v>466</v>
      </c>
      <c r="P21" s="863">
        <f>N22+P14</f>
        <v>83.1</v>
      </c>
      <c r="Q21" s="866"/>
      <c r="R21" s="4"/>
      <c r="S21" s="4"/>
      <c r="T21" s="16">
        <f t="shared" si="3"/>
        <v>40.35</v>
      </c>
      <c r="U21" s="868">
        <f t="shared" si="4"/>
        <v>54.805714285714281</v>
      </c>
      <c r="V21" s="4">
        <v>70</v>
      </c>
      <c r="W21" s="4">
        <f t="shared" si="5"/>
        <v>78</v>
      </c>
      <c r="X21" s="868">
        <f t="shared" si="6"/>
        <v>66</v>
      </c>
      <c r="Y21" s="4"/>
      <c r="Z21" s="4"/>
      <c r="AA21" s="4"/>
      <c r="AB21" s="4"/>
    </row>
    <row r="22" spans="1:28" ht="15.75" customHeight="1" x14ac:dyDescent="0.2">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24.310000000000002</v>
      </c>
      <c r="O22" s="16"/>
      <c r="P22" s="863">
        <f>M22+P15</f>
        <v>133</v>
      </c>
      <c r="Q22" s="862">
        <f>P21/P22</f>
        <v>0.62481203007518793</v>
      </c>
      <c r="R22" s="4"/>
      <c r="S22" s="4"/>
      <c r="T22" s="16">
        <f t="shared" si="3"/>
        <v>24.310000000000002</v>
      </c>
      <c r="U22" s="868">
        <f t="shared" si="4"/>
        <v>49.88</v>
      </c>
      <c r="V22" s="4">
        <v>70</v>
      </c>
      <c r="W22" s="4">
        <f t="shared" si="5"/>
        <v>70</v>
      </c>
      <c r="X22" s="868">
        <f t="shared" si="6"/>
        <v>67</v>
      </c>
      <c r="Y22" s="4"/>
      <c r="Z22" s="4"/>
      <c r="AA22" s="4"/>
      <c r="AB22" s="4"/>
    </row>
    <row r="23" spans="1:28" ht="15.75" customHeight="1" x14ac:dyDescent="0.2">
      <c r="A23" s="885" t="s">
        <v>35</v>
      </c>
      <c r="B23" s="854">
        <v>112</v>
      </c>
      <c r="C23" s="855">
        <f t="shared" si="0"/>
        <v>45830</v>
      </c>
      <c r="D23" s="854" t="s">
        <v>31</v>
      </c>
      <c r="E23" s="856" t="s">
        <v>437</v>
      </c>
      <c r="F23" s="854">
        <v>10</v>
      </c>
      <c r="G23" s="854"/>
      <c r="H23" s="857"/>
      <c r="I23" s="854" t="str">
        <f t="shared" si="1"/>
        <v>0:00</v>
      </c>
      <c r="J23" s="854"/>
      <c r="K23" s="854"/>
      <c r="L23" s="854" t="str">
        <f t="shared" si="2"/>
        <v>0:00</v>
      </c>
      <c r="M23" s="856"/>
      <c r="N23" s="856"/>
      <c r="O23" s="858" t="s">
        <v>467</v>
      </c>
      <c r="P23" s="863"/>
      <c r="Q23" s="862"/>
      <c r="R23" s="4"/>
      <c r="S23" s="4"/>
      <c r="T23" s="16">
        <f t="shared" si="3"/>
        <v>18.28</v>
      </c>
      <c r="U23" s="868">
        <f t="shared" si="4"/>
        <v>43.677142857142861</v>
      </c>
      <c r="V23" s="4">
        <v>70</v>
      </c>
      <c r="W23" s="4">
        <f t="shared" si="5"/>
        <v>72</v>
      </c>
      <c r="X23" s="868">
        <f t="shared" si="6"/>
        <v>68</v>
      </c>
      <c r="Y23" s="4"/>
      <c r="Z23" s="4"/>
      <c r="AA23" s="4"/>
      <c r="AB23" s="4"/>
    </row>
    <row r="24" spans="1:28" ht="15.75" customHeight="1" x14ac:dyDescent="0.2">
      <c r="A24" s="885"/>
      <c r="B24" s="854">
        <v>111</v>
      </c>
      <c r="C24" s="855">
        <f t="shared" si="0"/>
        <v>45831</v>
      </c>
      <c r="D24" s="854" t="s">
        <v>33</v>
      </c>
      <c r="E24" s="856" t="s">
        <v>385</v>
      </c>
      <c r="F24" s="854">
        <v>8</v>
      </c>
      <c r="G24" s="854"/>
      <c r="H24" s="857"/>
      <c r="I24" s="854" t="str">
        <f t="shared" si="1"/>
        <v>0:00</v>
      </c>
      <c r="J24" s="854"/>
      <c r="K24" s="854"/>
      <c r="L24" s="854" t="str">
        <f t="shared" si="2"/>
        <v>0:00</v>
      </c>
      <c r="M24" s="854"/>
      <c r="N24" s="854"/>
      <c r="O24" s="858"/>
      <c r="P24" s="863"/>
      <c r="Q24" s="864"/>
      <c r="R24" s="4"/>
      <c r="S24" s="4"/>
      <c r="T24" s="16">
        <f t="shared" si="3"/>
        <v>11.03</v>
      </c>
      <c r="U24" s="868">
        <f t="shared" si="4"/>
        <v>36.264285714285712</v>
      </c>
      <c r="V24" s="4">
        <v>70</v>
      </c>
      <c r="W24" s="4">
        <f t="shared" si="5"/>
        <v>74</v>
      </c>
      <c r="X24" s="868">
        <f t="shared" si="6"/>
        <v>69.428571428571431</v>
      </c>
      <c r="Y24" s="4"/>
      <c r="Z24" s="4"/>
      <c r="AA24" s="4"/>
      <c r="AB24" s="4"/>
    </row>
    <row r="25" spans="1:28" ht="15.75" customHeight="1" x14ac:dyDescent="0.2">
      <c r="A25" s="885"/>
      <c r="B25" s="854">
        <v>110</v>
      </c>
      <c r="C25" s="855">
        <f t="shared" si="0"/>
        <v>45832</v>
      </c>
      <c r="D25" s="854" t="s">
        <v>34</v>
      </c>
      <c r="E25" s="856" t="s">
        <v>480</v>
      </c>
      <c r="F25" s="854">
        <v>10</v>
      </c>
      <c r="G25" s="854"/>
      <c r="H25" s="857"/>
      <c r="I25" s="854" t="str">
        <f t="shared" si="1"/>
        <v>0:00</v>
      </c>
      <c r="J25" s="857"/>
      <c r="K25" s="854"/>
      <c r="L25" s="854" t="str">
        <f t="shared" si="2"/>
        <v>0:00</v>
      </c>
      <c r="M25" s="854"/>
      <c r="N25" s="854"/>
      <c r="O25" s="858"/>
      <c r="P25" s="863"/>
      <c r="Q25" s="864"/>
      <c r="R25" s="4"/>
      <c r="S25" s="4"/>
      <c r="T25" s="16">
        <f t="shared" si="3"/>
        <v>0</v>
      </c>
      <c r="U25" s="868">
        <f t="shared" si="4"/>
        <v>27.534285714285716</v>
      </c>
      <c r="V25" s="4">
        <v>70</v>
      </c>
      <c r="W25" s="4">
        <f t="shared" si="5"/>
        <v>69</v>
      </c>
      <c r="X25" s="868">
        <f t="shared" si="6"/>
        <v>70.142857142857139</v>
      </c>
      <c r="Y25" s="4"/>
      <c r="Z25" s="4"/>
      <c r="AA25" s="4"/>
      <c r="AB25" s="4"/>
    </row>
    <row r="26" spans="1:28" ht="15.75" customHeight="1" x14ac:dyDescent="0.2">
      <c r="A26" s="885"/>
      <c r="B26" s="854">
        <v>109</v>
      </c>
      <c r="C26" s="855">
        <f t="shared" si="0"/>
        <v>45833</v>
      </c>
      <c r="D26" s="854" t="s">
        <v>26</v>
      </c>
      <c r="E26" s="856" t="s">
        <v>381</v>
      </c>
      <c r="F26" s="854">
        <v>6</v>
      </c>
      <c r="G26" s="854"/>
      <c r="H26" s="857"/>
      <c r="I26" s="854" t="str">
        <f t="shared" si="1"/>
        <v>0:00</v>
      </c>
      <c r="J26" s="854"/>
      <c r="K26" s="854"/>
      <c r="L26" s="854" t="str">
        <f t="shared" si="2"/>
        <v>0:00</v>
      </c>
      <c r="M26" s="854"/>
      <c r="N26" s="854"/>
      <c r="O26" s="858"/>
      <c r="P26" s="861"/>
      <c r="Q26" s="865"/>
      <c r="R26" s="4"/>
      <c r="S26" s="4"/>
      <c r="T26" s="16">
        <f t="shared" si="3"/>
        <v>0</v>
      </c>
      <c r="U26" s="868">
        <f t="shared" si="4"/>
        <v>20.047142857142859</v>
      </c>
      <c r="V26" s="4">
        <v>70</v>
      </c>
      <c r="W26" s="4">
        <f t="shared" si="5"/>
        <v>69</v>
      </c>
      <c r="X26" s="868">
        <f t="shared" si="6"/>
        <v>71</v>
      </c>
      <c r="Y26" s="4"/>
      <c r="Z26" s="4"/>
      <c r="AA26" s="4"/>
      <c r="AB26" s="4"/>
    </row>
    <row r="27" spans="1:28" ht="15.75" customHeight="1" x14ac:dyDescent="0.2">
      <c r="A27" s="885"/>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0.48767361111111107</v>
      </c>
      <c r="Q27" s="865"/>
      <c r="R27" s="4"/>
      <c r="S27" s="4"/>
      <c r="T27" s="16">
        <f t="shared" si="3"/>
        <v>0</v>
      </c>
      <c r="U27" s="868">
        <f t="shared" si="4"/>
        <v>13.424285714285714</v>
      </c>
      <c r="V27" s="4">
        <v>70</v>
      </c>
      <c r="W27" s="4">
        <f t="shared" si="5"/>
        <v>76</v>
      </c>
      <c r="X27" s="868">
        <f t="shared" si="6"/>
        <v>72.571428571428569</v>
      </c>
      <c r="Y27" s="4"/>
      <c r="Z27" s="4"/>
      <c r="AA27" s="4"/>
      <c r="AB27" s="4"/>
    </row>
    <row r="28" spans="1:28" ht="15.75" customHeight="1" x14ac:dyDescent="0.2">
      <c r="A28" s="885"/>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v>
      </c>
      <c r="O28" s="858"/>
      <c r="P28" s="863">
        <f>N29+P21</f>
        <v>83.1</v>
      </c>
      <c r="Q28" s="866"/>
      <c r="R28" s="4"/>
      <c r="S28" s="16"/>
      <c r="T28" s="16">
        <f t="shared" si="3"/>
        <v>0</v>
      </c>
      <c r="U28" s="868">
        <f t="shared" si="4"/>
        <v>7.660000000000001</v>
      </c>
      <c r="V28" s="4">
        <v>70</v>
      </c>
      <c r="W28" s="4">
        <f t="shared" si="5"/>
        <v>63</v>
      </c>
      <c r="X28" s="868">
        <f t="shared" si="6"/>
        <v>70.428571428571431</v>
      </c>
      <c r="Y28" s="4"/>
      <c r="Z28" s="4"/>
      <c r="AA28" s="4"/>
      <c r="AB28" s="4"/>
    </row>
    <row r="29" spans="1:28" ht="15.75" customHeight="1" x14ac:dyDescent="0.2">
      <c r="A29" s="885"/>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0</v>
      </c>
      <c r="O29" s="858"/>
      <c r="P29" s="863">
        <f>M29+P22</f>
        <v>206</v>
      </c>
      <c r="Q29" s="862">
        <f>P28/P29</f>
        <v>0.40339805825242714</v>
      </c>
      <c r="R29" s="4"/>
      <c r="T29" s="16">
        <f t="shared" si="3"/>
        <v>0</v>
      </c>
      <c r="U29" s="868">
        <f t="shared" si="4"/>
        <v>4.1871428571428577</v>
      </c>
      <c r="V29" s="4">
        <v>70</v>
      </c>
      <c r="W29" s="4">
        <f t="shared" si="5"/>
        <v>73</v>
      </c>
      <c r="X29" s="868">
        <f t="shared" si="6"/>
        <v>70.857142857142861</v>
      </c>
      <c r="Y29" s="4"/>
      <c r="Z29" s="4"/>
      <c r="AA29" s="4"/>
      <c r="AB29" s="4"/>
    </row>
    <row r="30" spans="1:28" ht="15.75" customHeight="1" x14ac:dyDescent="0.2">
      <c r="A30" s="870"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0</v>
      </c>
      <c r="U30" s="868">
        <f t="shared" si="4"/>
        <v>1.5757142857142856</v>
      </c>
      <c r="V30" s="4">
        <v>70</v>
      </c>
      <c r="W30" s="4">
        <f t="shared" si="5"/>
        <v>71</v>
      </c>
      <c r="X30" s="868">
        <f t="shared" si="6"/>
        <v>70.714285714285708</v>
      </c>
      <c r="Y30" s="4"/>
      <c r="Z30" s="4"/>
      <c r="AA30" s="4"/>
      <c r="AB30" s="4"/>
    </row>
    <row r="31" spans="1:28" ht="15.75" customHeight="1" x14ac:dyDescent="0.2">
      <c r="A31" s="870"/>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0</v>
      </c>
      <c r="U31" s="868">
        <f t="shared" si="4"/>
        <v>0</v>
      </c>
      <c r="V31" s="4">
        <v>70</v>
      </c>
      <c r="W31" s="4">
        <f t="shared" si="5"/>
        <v>69</v>
      </c>
      <c r="X31" s="868">
        <f t="shared" si="6"/>
        <v>70</v>
      </c>
      <c r="Y31" s="4"/>
      <c r="Z31" s="4"/>
      <c r="AA31" s="4"/>
      <c r="AB31" s="4"/>
    </row>
    <row r="32" spans="1:28" ht="15.75" customHeight="1" x14ac:dyDescent="0.2">
      <c r="A32" s="870"/>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0</v>
      </c>
      <c r="U32" s="868">
        <f t="shared" si="4"/>
        <v>0</v>
      </c>
      <c r="V32" s="4">
        <v>70</v>
      </c>
      <c r="W32" s="4">
        <f t="shared" si="5"/>
        <v>75</v>
      </c>
      <c r="X32" s="868">
        <f t="shared" si="6"/>
        <v>70.857142857142861</v>
      </c>
      <c r="Y32" s="4"/>
      <c r="Z32" s="4"/>
      <c r="AA32" s="4"/>
      <c r="AB32" s="4"/>
    </row>
    <row r="33" spans="1:28" ht="15.75" customHeight="1" x14ac:dyDescent="0.2">
      <c r="A33" s="870"/>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0</v>
      </c>
      <c r="U33" s="868">
        <f t="shared" si="4"/>
        <v>0</v>
      </c>
      <c r="V33" s="4">
        <v>70</v>
      </c>
      <c r="W33" s="4">
        <f t="shared" si="5"/>
        <v>75</v>
      </c>
      <c r="X33" s="868">
        <f t="shared" si="6"/>
        <v>71.714285714285708</v>
      </c>
      <c r="Y33" s="4"/>
      <c r="Z33" s="4"/>
      <c r="AA33" s="4"/>
      <c r="AB33" s="4"/>
    </row>
    <row r="34" spans="1:28" ht="15.75" customHeight="1" x14ac:dyDescent="0.2">
      <c r="A34" s="870"/>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0.48767361111111107</v>
      </c>
      <c r="Q34" s="865"/>
      <c r="R34" s="4"/>
      <c r="T34" s="16">
        <f t="shared" si="3"/>
        <v>0</v>
      </c>
      <c r="U34" s="868">
        <f t="shared" si="4"/>
        <v>0</v>
      </c>
      <c r="V34" s="4">
        <v>70</v>
      </c>
      <c r="W34" s="4">
        <f t="shared" si="5"/>
        <v>70</v>
      </c>
      <c r="X34" s="868">
        <f t="shared" si="6"/>
        <v>70.857142857142861</v>
      </c>
      <c r="Y34" s="4"/>
      <c r="Z34" s="4"/>
      <c r="AA34" s="4"/>
      <c r="AB34" s="4"/>
    </row>
    <row r="35" spans="1:28" ht="15.75" customHeight="1" x14ac:dyDescent="0.2">
      <c r="A35" s="870"/>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83.1</v>
      </c>
      <c r="Q35" s="866"/>
      <c r="R35" s="4"/>
      <c r="T35" s="16">
        <f t="shared" si="3"/>
        <v>0</v>
      </c>
      <c r="U35" s="868">
        <f t="shared" si="4"/>
        <v>0</v>
      </c>
      <c r="V35" s="4">
        <v>70</v>
      </c>
      <c r="W35" s="4">
        <f t="shared" si="5"/>
        <v>82</v>
      </c>
      <c r="X35" s="868">
        <f t="shared" si="6"/>
        <v>73.571428571428569</v>
      </c>
      <c r="Y35" s="4"/>
      <c r="Z35" s="4"/>
      <c r="AA35" s="4"/>
      <c r="AB35" s="4"/>
    </row>
    <row r="36" spans="1:28" ht="15.75" customHeight="1" x14ac:dyDescent="0.2">
      <c r="A36" s="870"/>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0.29678571428571426</v>
      </c>
      <c r="R36" s="4"/>
      <c r="T36" s="16">
        <f t="shared" si="3"/>
        <v>0</v>
      </c>
      <c r="U36" s="868">
        <f t="shared" si="4"/>
        <v>0</v>
      </c>
      <c r="V36" s="4">
        <v>70</v>
      </c>
      <c r="W36" s="4">
        <f t="shared" si="5"/>
        <v>74</v>
      </c>
      <c r="X36" s="868">
        <f t="shared" si="6"/>
        <v>73.714285714285708</v>
      </c>
      <c r="Y36" s="4"/>
      <c r="Z36" s="4"/>
      <c r="AA36" s="4"/>
      <c r="AB36" s="4"/>
    </row>
    <row r="37" spans="1:28" ht="15.75" customHeight="1" x14ac:dyDescent="0.2">
      <c r="A37" s="885"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0</v>
      </c>
      <c r="V37" s="4">
        <v>70</v>
      </c>
      <c r="W37" s="4">
        <f t="shared" si="5"/>
        <v>74</v>
      </c>
      <c r="X37" s="868">
        <f t="shared" si="6"/>
        <v>74.142857142857139</v>
      </c>
      <c r="Y37" s="4"/>
      <c r="Z37" s="4"/>
      <c r="AA37" s="4"/>
      <c r="AB37" s="4"/>
    </row>
    <row r="38" spans="1:28" ht="15.75" customHeight="1" x14ac:dyDescent="0.2">
      <c r="A38" s="885"/>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0</v>
      </c>
      <c r="V38" s="4">
        <v>70</v>
      </c>
      <c r="W38" s="4">
        <f t="shared" si="5"/>
        <v>74</v>
      </c>
      <c r="X38" s="868">
        <f t="shared" si="6"/>
        <v>74.857142857142861</v>
      </c>
      <c r="Y38" s="4"/>
      <c r="Z38" s="4"/>
      <c r="AA38" s="4"/>
      <c r="AB38" s="4"/>
    </row>
    <row r="39" spans="1:28" ht="15.75" customHeight="1" x14ac:dyDescent="0.2">
      <c r="A39" s="885"/>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75</v>
      </c>
      <c r="X39" s="868">
        <f t="shared" si="6"/>
        <v>74.857142857142861</v>
      </c>
      <c r="Y39" s="4"/>
      <c r="Z39" s="4"/>
      <c r="AA39" s="4"/>
      <c r="AB39" s="4"/>
    </row>
    <row r="40" spans="1:28" ht="15.75" customHeight="1" x14ac:dyDescent="0.2">
      <c r="A40" s="885"/>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0.48767361111111107</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83.1</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0.23607954545454543</v>
      </c>
      <c r="R43" s="4"/>
      <c r="T43" s="16">
        <f t="shared" si="3"/>
        <v>0</v>
      </c>
      <c r="U43" s="868">
        <f t="shared" si="4"/>
        <v>0</v>
      </c>
      <c r="V43" s="4">
        <v>70</v>
      </c>
      <c r="W43" s="4">
        <f t="shared" si="5"/>
        <v>72</v>
      </c>
      <c r="X43" s="868">
        <f t="shared" si="6"/>
        <v>73</v>
      </c>
      <c r="Y43" s="4"/>
      <c r="Z43" s="4"/>
      <c r="AA43" s="4"/>
      <c r="AB43" s="4"/>
    </row>
    <row r="44" spans="1:28" ht="15.75" customHeight="1" x14ac:dyDescent="0.2">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0.48767361111111107</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83.1</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0.19738717339667458</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0.48767361111111107</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83.1</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5"/>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0.16586826347305389</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0.48767361111111107</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83.1</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0.14502617801047119</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0.48767361111111107</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83.1</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0.13066037735849056</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0.48767361111111107</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83.1</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70"/>
      <c r="B78" s="6">
        <v>57</v>
      </c>
      <c r="C78" s="17">
        <f t="shared" si="0"/>
        <v>45885</v>
      </c>
      <c r="D78" s="6" t="s">
        <v>30</v>
      </c>
      <c r="E78" s="4" t="s">
        <v>482</v>
      </c>
      <c r="F78" s="6">
        <f>5+6+1+5+3</f>
        <v>20</v>
      </c>
      <c r="G78" s="6"/>
      <c r="H78" s="29"/>
      <c r="I78" s="6" t="str">
        <f t="shared" si="8"/>
        <v>0:00</v>
      </c>
      <c r="J78" s="29"/>
      <c r="K78" s="6"/>
      <c r="L78" s="6" t="str">
        <f t="shared" si="2"/>
        <v>0:00</v>
      </c>
      <c r="M78" s="4">
        <f>SUM(F72:F78)</f>
        <v>80</v>
      </c>
      <c r="N78" s="6">
        <f>SUM(G72:G78)</f>
        <v>0</v>
      </c>
      <c r="O78" s="16"/>
      <c r="P78" s="863">
        <f>M78+P71</f>
        <v>716</v>
      </c>
      <c r="Q78" s="862">
        <f>P77/P78</f>
        <v>0.11606145251396648</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0.48767361111111107</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83.1</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5"/>
      <c r="B85" s="854">
        <v>50</v>
      </c>
      <c r="C85" s="855">
        <f t="shared" si="0"/>
        <v>45892</v>
      </c>
      <c r="D85" s="854" t="s">
        <v>30</v>
      </c>
      <c r="E85" s="856" t="s">
        <v>481</v>
      </c>
      <c r="F85" s="854">
        <v>18</v>
      </c>
      <c r="G85" s="854"/>
      <c r="H85" s="857"/>
      <c r="I85" s="854" t="str">
        <f t="shared" si="8"/>
        <v>0:00</v>
      </c>
      <c r="J85" s="854"/>
      <c r="K85" s="854"/>
      <c r="L85" s="854" t="str">
        <f t="shared" si="2"/>
        <v>0:00</v>
      </c>
      <c r="M85" s="856">
        <f>SUM(F79:F85)</f>
        <v>74</v>
      </c>
      <c r="N85" s="854">
        <f>SUM(G79:G85)</f>
        <v>0</v>
      </c>
      <c r="O85" s="858"/>
      <c r="P85" s="863">
        <f>M85+P78</f>
        <v>790</v>
      </c>
      <c r="Q85" s="862">
        <f>P84/P85</f>
        <v>0.10518987341772151</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0.48767361111111107</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83.1</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9.6403712296983746E-2</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0.48767361111111107</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83.1</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8.8216560509554134E-2</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0.48767361111111107</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83.1</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8.1791338582677162E-2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0.48767361111111107</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83.1</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7.666051660516604E-2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0.48767361111111107</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83.1</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7.2260869565217392E-2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0.48767361111111107</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83.1</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6.8791390728476814E-2</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0.48767361111111107</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83.1</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6.6320830007980835E-2</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J3" sqref="J3"/>
    </sheetView>
  </sheetViews>
  <sheetFormatPr defaultRowHeight="12.75" x14ac:dyDescent="0.2"/>
  <cols>
    <col min="12" max="12" width="17.85546875" customWidth="1"/>
  </cols>
  <sheetData>
    <row r="1" spans="1:12" x14ac:dyDescent="0.2">
      <c r="C1" s="887" t="s">
        <v>333</v>
      </c>
      <c r="D1" s="888"/>
      <c r="G1" s="887" t="s">
        <v>479</v>
      </c>
      <c r="H1" s="888"/>
      <c r="I1" s="33"/>
    </row>
    <row r="2" spans="1:12" x14ac:dyDescent="0.2">
      <c r="B2" s="825" t="s">
        <v>331</v>
      </c>
      <c r="C2" s="825" t="s">
        <v>448</v>
      </c>
      <c r="D2" s="825" t="s">
        <v>332</v>
      </c>
      <c r="E2" s="825" t="s">
        <v>478</v>
      </c>
      <c r="F2" s="825"/>
      <c r="G2" s="825" t="s">
        <v>448</v>
      </c>
      <c r="H2" s="825" t="s">
        <v>332</v>
      </c>
      <c r="I2" s="825" t="s">
        <v>478</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24.310000000000002</v>
      </c>
      <c r="L4" s="838">
        <f>(K4-K3)/((K4+K3)/2)*100</f>
        <v>-82.984356197352582</v>
      </c>
    </row>
    <row r="5" spans="1:12" x14ac:dyDescent="0.2">
      <c r="A5">
        <v>3</v>
      </c>
      <c r="B5">
        <v>16</v>
      </c>
      <c r="C5">
        <v>0.9</v>
      </c>
      <c r="D5">
        <v>0.9</v>
      </c>
      <c r="E5">
        <v>0.9</v>
      </c>
      <c r="G5">
        <f t="shared" si="1"/>
        <v>49.5</v>
      </c>
      <c r="H5">
        <f t="shared" si="0"/>
        <v>63</v>
      </c>
      <c r="I5">
        <f t="shared" si="2"/>
        <v>72</v>
      </c>
      <c r="K5">
        <f>'2Q - 80'!N29</f>
        <v>0</v>
      </c>
      <c r="L5" s="838">
        <f>(K5-K4)/((K5+K4)/2)*100</f>
        <v>-200</v>
      </c>
    </row>
    <row r="6" spans="1:12" x14ac:dyDescent="0.2">
      <c r="A6">
        <v>4</v>
      </c>
      <c r="B6">
        <v>15</v>
      </c>
      <c r="C6">
        <v>0.9</v>
      </c>
      <c r="D6">
        <v>0.9</v>
      </c>
      <c r="E6">
        <v>0.9</v>
      </c>
      <c r="G6">
        <f t="shared" si="1"/>
        <v>49.5</v>
      </c>
      <c r="H6">
        <f t="shared" si="0"/>
        <v>63</v>
      </c>
      <c r="I6">
        <f t="shared" si="2"/>
        <v>72</v>
      </c>
      <c r="K6">
        <f>'2Q - 80'!N36</f>
        <v>0</v>
      </c>
      <c r="L6" s="838" t="e">
        <f>(K6-K5)/((K6+K5)/2)*100</f>
        <v>#DIV/0!</v>
      </c>
    </row>
    <row r="7" spans="1:12" x14ac:dyDescent="0.2">
      <c r="A7">
        <v>5</v>
      </c>
      <c r="B7">
        <v>14</v>
      </c>
      <c r="C7">
        <v>0.9</v>
      </c>
      <c r="D7">
        <v>0.9</v>
      </c>
      <c r="E7">
        <v>0.9</v>
      </c>
      <c r="G7">
        <f t="shared" si="1"/>
        <v>49.5</v>
      </c>
      <c r="H7">
        <f t="shared" si="0"/>
        <v>63</v>
      </c>
      <c r="I7">
        <f>E7*80</f>
        <v>72</v>
      </c>
      <c r="K7">
        <f>'2Q - 80'!N43</f>
        <v>0</v>
      </c>
      <c r="L7" s="838" t="e">
        <f>(K7-K6)/((K7+K6)/2)*100</f>
        <v>#DIV/0!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I1" workbookViewId="0">
      <selection activeCell="M37" sqref="M37"/>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8" t="s">
        <v>112</v>
      </c>
      <c r="X46" s="878"/>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5" thickBot="1" x14ac:dyDescent="0.25">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6.6608974596373417E-4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2025-06-17T17:01:14Z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