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90462A69-49E7-4EA8-BAB0-EC372A2A57B9}"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9" l="1"/>
  <c r="I57" i="9"/>
  <c r="J55" i="9"/>
  <c r="K55" i="9"/>
  <c r="H55" i="9"/>
  <c r="G55" i="9"/>
  <c r="J53" i="9"/>
  <c r="H52" i="9"/>
  <c r="G52" i="9"/>
  <c r="I50" i="9"/>
  <c r="H49" i="9"/>
  <c r="G49" i="9"/>
  <c r="J48" i="9"/>
  <c r="J43" i="9"/>
  <c r="AA21" i="9"/>
  <c r="AB21" i="9" s="1"/>
  <c r="AA22" i="9"/>
  <c r="AB22" i="9"/>
  <c r="AA58" i="9"/>
  <c r="AB58" i="9" s="1"/>
  <c r="AA59" i="9"/>
  <c r="AB59" i="9" s="1"/>
  <c r="AA60" i="9"/>
  <c r="AB60" i="9" s="1"/>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62" i="9" l="1"/>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<sst xmlns="http://schemas.openxmlformats.org/spreadsheetml/2006/main" count="1246" uniqueCount="501">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</sst>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76.289999999999992</c:v>
                </c:pt>
                <c:pt idx="51">
                  <c:v>64.330000000000013</c:v>
                </c:pt>
                <c:pt idx="52">
                  <c:v>46.980000000000004</c:v>
                </c:pt>
                <c:pt idx="53">
                  <c:v>38.94</c:v>
                </c:pt>
                <c:pt idx="54">
                  <c:v>27.6</c:v>
                </c:pt>
                <c:pt idx="55">
                  <c:v>20.100000000000001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79.747142857142862</c:v>
                </c:pt>
                <c:pt idx="51" formatCode="0">
                  <c:v>78.602857142857147</c:v>
                </c:pt>
                <c:pt idx="52" formatCode="0">
                  <c:v>73.704285714285717</c:v>
                </c:pt>
                <c:pt idx="53" formatCode="0">
                  <c:v>67.38000000000001</c:v>
                </c:pt>
                <c:pt idx="54" formatCode="0">
                  <c:v>59.821428571428577</c:v>
                </c:pt>
                <c:pt idx="55" formatCode="0">
                  <c:v>50.935714285714297</c:v>
                </c:pt>
                <c:pt idx="56" formatCode="0">
                  <c:v>39.177142857142861</c:v>
                </c:pt>
                <c:pt idx="57" formatCode="0">
                  <c:v>28.278571428571428</c:v>
                </c:pt>
                <c:pt idx="58" formatCode="0">
                  <c:v>19.088571428571431</c:v>
                </c:pt>
                <c:pt idx="59" formatCode="0">
                  <c:v>12.377142857142855</c:v>
                </c:pt>
                <c:pt idx="60" formatCode="0">
                  <c:v>6.8142857142857149</c:v>
                </c:pt>
                <c:pt idx="61" formatCode="0">
                  <c:v>2.8714285714285714</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76.289999999999992</c:v>
                      </c:pt>
                      <c:pt idx="51">
                        <c:v>64.330000000000013</c:v>
                      </c:pt>
                      <c:pt idx="52">
                        <c:v>46.980000000000004</c:v>
                      </c:pt>
                      <c:pt idx="53">
                        <c:v>38.94</c:v>
                      </c:pt>
                      <c:pt idx="54">
                        <c:v>27.6</c:v>
                      </c:pt>
                      <c:pt idx="55">
                        <c:v>20.100000000000001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125.68679166666666</c:v>
                </c:pt>
                <c:pt idx="45">
                  <c:v>115.99679166666665</c:v>
                </c:pt>
                <c:pt idx="46">
                  <c:v>74.801041666666663</c:v>
                </c:pt>
                <c:pt idx="47">
                  <c:v>64.414791666666673</c:v>
                </c:pt>
                <c:pt idx="48">
                  <c:v>55.333125000000003</c:v>
                </c:pt>
                <c:pt idx="49">
                  <c:v>49.113624999999999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76.289999999999992</c:v>
                </c:pt>
                <c:pt idx="51">
                  <c:v>64.330000000000013</c:v>
                </c:pt>
                <c:pt idx="52">
                  <c:v>46.980000000000004</c:v>
                </c:pt>
                <c:pt idx="53">
                  <c:v>38.94</c:v>
                </c:pt>
                <c:pt idx="54">
                  <c:v>27.6</c:v>
                </c:pt>
                <c:pt idx="55">
                  <c:v>20.100000000000001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125.68679166666666</c:v>
                </c:pt>
                <c:pt idx="51" formatCode="0.0">
                  <c:v>115.99679166666665</c:v>
                </c:pt>
                <c:pt idx="52" formatCode="0.0">
                  <c:v>74.801041666666663</c:v>
                </c:pt>
                <c:pt idx="53" formatCode="0.0">
                  <c:v>64.414791666666673</c:v>
                </c:pt>
                <c:pt idx="54" formatCode="0.0">
                  <c:v>55.333125000000003</c:v>
                </c:pt>
                <c:pt idx="55" formatCode="0.0">
                  <c:v>49.113624999999999</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6" activePane="bottomLeft" state="frozen"/>
      <selection pane="bottomLeft" activeCell="E78" sqref="E78"/>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5">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5">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7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5">
      <c r="A53" s="87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5">
      <c r="A54" s="87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5">
      <c r="A55" s="87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5">
      <c r="A56" s="87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5">
      <c r="A57" s="87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5">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76.289999999999992</v>
      </c>
      <c r="U58" s="868">
        <f t="shared" si="8"/>
        <v>79.747142857142862</v>
      </c>
      <c r="V58" s="4">
        <v>70</v>
      </c>
      <c r="W58" s="4">
        <f t="shared" si="9"/>
        <v>79</v>
      </c>
      <c r="X58" s="868">
        <f t="shared" si="10"/>
        <v>79.285714285714292</v>
      </c>
      <c r="Y58" s="4"/>
      <c r="Z58" s="869" t="e">
        <f t="shared" si="11"/>
        <v>#DIV/0!</v>
      </c>
      <c r="AA58" s="4">
        <f>IF(H58*G58,LOOKUP(Z58,'Daniel''s Tables'!$Z$135:$Z$214,'Daniel''s Tables'!$AB$135:$AB$214),0)</f>
        <v>0</v>
      </c>
      <c r="AB58" s="869">
        <f t="shared" si="12"/>
        <v>0</v>
      </c>
      <c r="AC58" s="871">
        <f t="shared" si="6"/>
        <v>125.68679166666666</v>
      </c>
      <c r="AD58" s="838">
        <f t="shared" si="7"/>
        <v>17.955255952380952</v>
      </c>
      <c r="AE58" s="838"/>
    </row>
    <row r="59" spans="1:31" ht="15.75" customHeight="1" x14ac:dyDescent="0.25">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64.330000000000013</v>
      </c>
      <c r="U59" s="868">
        <f t="shared" si="8"/>
        <v>78.602857142857147</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115.99679166666665</v>
      </c>
      <c r="AD59" s="838">
        <f t="shared" si="7"/>
        <v>16.570970238095235</v>
      </c>
      <c r="AE59" s="838"/>
    </row>
    <row r="60" spans="1:31" ht="15.75" customHeight="1" x14ac:dyDescent="0.25">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46.980000000000004</v>
      </c>
      <c r="U60" s="868">
        <f t="shared" si="8"/>
        <v>73.704285714285717</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74.801041666666663</v>
      </c>
      <c r="AD60" s="838">
        <f t="shared" si="7"/>
        <v>10.685863095238094</v>
      </c>
      <c r="AE60" s="838"/>
    </row>
    <row r="61" spans="1:31" ht="15.75" customHeight="1" x14ac:dyDescent="0.25">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38.94</v>
      </c>
      <c r="U61" s="868">
        <f t="shared" si="8"/>
        <v>67.38000000000001</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64.414791666666673</v>
      </c>
      <c r="AD61" s="838">
        <f t="shared" si="7"/>
        <v>9.2021130952380954</v>
      </c>
      <c r="AE61" s="838"/>
    </row>
    <row r="62" spans="1:31" ht="15.75" customHeight="1" x14ac:dyDescent="0.25">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2.4422337962962963</v>
      </c>
      <c r="Q62" s="865"/>
      <c r="R62" s="4"/>
      <c r="T62" s="16">
        <f t="shared" si="5"/>
        <v>27.6</v>
      </c>
      <c r="U62" s="868">
        <f t="shared" si="8"/>
        <v>59.821428571428577</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55.333125000000003</v>
      </c>
      <c r="AD62" s="838">
        <f t="shared" si="7"/>
        <v>7.9047321428571431</v>
      </c>
      <c r="AE62" s="838"/>
    </row>
    <row r="63" spans="1:31" ht="15.75" customHeight="1" x14ac:dyDescent="0.25">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470.31</v>
      </c>
      <c r="Q63" s="866"/>
      <c r="R63" s="4"/>
      <c r="T63" s="16">
        <f t="shared" si="5"/>
        <v>20.100000000000001</v>
      </c>
      <c r="U63" s="868">
        <f t="shared" si="8"/>
        <v>50.935714285714297</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49.113624999999999</v>
      </c>
      <c r="AD63" s="838">
        <f t="shared" si="7"/>
        <v>7.0162321428571426</v>
      </c>
      <c r="AE63" s="838"/>
    </row>
    <row r="64" spans="1:31" ht="15.75" customHeight="1" x14ac:dyDescent="0.25">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0.81935540069686408</v>
      </c>
      <c r="R64" s="4"/>
      <c r="T64" s="16">
        <f t="shared" si="5"/>
        <v>0</v>
      </c>
      <c r="U64" s="868">
        <f t="shared" si="8"/>
        <v>39.177142857142861</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28.278571428571428</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19.088571428571431</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12.377142857142855</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6.8142857142857149</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2.4422337962962963</v>
      </c>
      <c r="Q69" s="865"/>
      <c r="R69" s="4"/>
      <c r="T69" s="16">
        <f t="shared" si="5"/>
        <v>0</v>
      </c>
      <c r="U69" s="868">
        <f t="shared" si="8"/>
        <v>2.8714285714285714</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470.31</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0.73257009345794388</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2.4422337962962963</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470.31</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0.65139889196675904</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2.4422337962962963</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470.31</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0.59084170854271356</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2.4422337962962963</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470.31</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0.54183179723502306</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2.4422337962962963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470.31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0.49610759493670886</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2.4422337962962963</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470.31</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0.46018590998043052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2.4422337962962963</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470.31</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0.4314770642201835</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2.4422337962962963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470.31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0.40684256055363321</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2.4422337962962963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470.31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0.38740527182866558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2.4422337962962963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470.31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0.37355837966640193</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5">
      <c r="A10">
        <v>8</v>
      </c>
      <c r="B10">
        <v>11</v>
      </c>
      <c r="C10" s="825">
        <v>0.9</v>
      </c>
      <c r="D10" s="825">
        <v>0.9</v>
      </c>
      <c r="E10" s="825">
        <v>0.9</v>
      </c>
      <c r="F10" s="825"/>
      <c r="G10">
        <f t="shared" si="1"/>
        <v>49.5</v>
      </c>
      <c r="H10">
        <f t="shared" si="0"/>
        <v>63</v>
      </c>
      <c r="I10">
        <f t="shared" si="2"/>
        <v>72</v>
      </c>
      <c r="K10">
        <f>'2Q - 80'!N64</f>
        <v>0</v>
      </c>
      <c r="L10" s="838">
        <f t="shared" si="3"/>
        <v>-200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8" thickBot="1" x14ac:dyDescent="0.3">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6.6384485996385633E-4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5">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5">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2025-07-26T18:10:49Z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