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40" yWindow="0" windowWidth="38440" windowHeight="14720" tabRatio="500" firstSheet="1" activeTab="3"/>
  </bookViews>
  <sheets>
    <sheet name="Initial User Input - All Types" sheetId="3" r:id="rId1"/>
    <sheet name="User Input - Lung Cancer" sheetId="2" r:id="rId2"/>
    <sheet name="User Input - Colorectal Cancer" sheetId="5" r:id="rId3"/>
    <sheet name="Database" sheetId="1" r:id="rId4"/>
    <sheet name="Criteria for MS Word Export" sheetId="7"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5" i="7" l="1"/>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4" i="7"/>
  <c r="O4" i="7"/>
  <c r="A207" i="7"/>
  <c r="S207" i="7"/>
  <c r="B207" i="7"/>
  <c r="T207" i="7"/>
  <c r="C207" i="7"/>
  <c r="W207" i="7"/>
  <c r="D207" i="7"/>
  <c r="Z207" i="7"/>
  <c r="E207" i="7"/>
  <c r="AA207" i="7"/>
  <c r="F207" i="7"/>
  <c r="V207" i="7"/>
  <c r="G207" i="7"/>
  <c r="AB207" i="7"/>
  <c r="H207" i="7"/>
  <c r="AC207" i="7"/>
  <c r="I207" i="7"/>
  <c r="J207" i="7"/>
  <c r="K207" i="7"/>
  <c r="M207" i="7"/>
  <c r="N207" i="7"/>
  <c r="P207" i="7"/>
  <c r="U207" i="7"/>
  <c r="X207" i="7"/>
  <c r="Y207" i="7"/>
  <c r="A208" i="7"/>
  <c r="S208" i="7"/>
  <c r="B208" i="7"/>
  <c r="T208" i="7"/>
  <c r="C208" i="7"/>
  <c r="W208" i="7"/>
  <c r="D208" i="7"/>
  <c r="Z208" i="7"/>
  <c r="E208" i="7"/>
  <c r="AA208" i="7"/>
  <c r="F208" i="7"/>
  <c r="V208" i="7"/>
  <c r="G208" i="7"/>
  <c r="AB208" i="7"/>
  <c r="H208" i="7"/>
  <c r="AC208" i="7"/>
  <c r="I208" i="7"/>
  <c r="J208" i="7"/>
  <c r="K208" i="7"/>
  <c r="M208" i="7"/>
  <c r="N208" i="7"/>
  <c r="P208" i="7"/>
  <c r="U208" i="7"/>
  <c r="X208" i="7"/>
  <c r="Y208" i="7"/>
  <c r="A209" i="7"/>
  <c r="S209" i="7"/>
  <c r="B209" i="7"/>
  <c r="T209" i="7"/>
  <c r="C209" i="7"/>
  <c r="W209" i="7"/>
  <c r="D209" i="7"/>
  <c r="Z209" i="7"/>
  <c r="E209" i="7"/>
  <c r="AA209" i="7"/>
  <c r="F209" i="7"/>
  <c r="V209" i="7"/>
  <c r="G209" i="7"/>
  <c r="AB209" i="7"/>
  <c r="H209" i="7"/>
  <c r="AC209" i="7"/>
  <c r="I209" i="7"/>
  <c r="J209" i="7"/>
  <c r="K209" i="7"/>
  <c r="M209" i="7"/>
  <c r="N209" i="7"/>
  <c r="P209" i="7"/>
  <c r="U209" i="7"/>
  <c r="X209" i="7"/>
  <c r="Y209" i="7"/>
  <c r="A210" i="7"/>
  <c r="S210" i="7"/>
  <c r="B210" i="7"/>
  <c r="T210" i="7"/>
  <c r="C210" i="7"/>
  <c r="W210" i="7"/>
  <c r="D210" i="7"/>
  <c r="Z210" i="7"/>
  <c r="E210" i="7"/>
  <c r="AA210" i="7"/>
  <c r="F210" i="7"/>
  <c r="V210" i="7"/>
  <c r="G210" i="7"/>
  <c r="AB210" i="7"/>
  <c r="H210" i="7"/>
  <c r="AC210" i="7"/>
  <c r="I210" i="7"/>
  <c r="J210" i="7"/>
  <c r="K210" i="7"/>
  <c r="M210" i="7"/>
  <c r="N210" i="7"/>
  <c r="P210" i="7"/>
  <c r="U210" i="7"/>
  <c r="X210" i="7"/>
  <c r="Y210" i="7"/>
  <c r="A211" i="7"/>
  <c r="S211" i="7"/>
  <c r="B211" i="7"/>
  <c r="T211" i="7"/>
  <c r="C211" i="7"/>
  <c r="W211" i="7"/>
  <c r="D211" i="7"/>
  <c r="Z211" i="7"/>
  <c r="E211" i="7"/>
  <c r="AA211" i="7"/>
  <c r="F211" i="7"/>
  <c r="V211" i="7"/>
  <c r="G211" i="7"/>
  <c r="AB211" i="7"/>
  <c r="H211" i="7"/>
  <c r="AC211" i="7"/>
  <c r="I211" i="7"/>
  <c r="J211" i="7"/>
  <c r="K211" i="7"/>
  <c r="M211" i="7"/>
  <c r="N211" i="7"/>
  <c r="P211" i="7"/>
  <c r="U211" i="7"/>
  <c r="X211" i="7"/>
  <c r="Y211" i="7"/>
  <c r="A212" i="7"/>
  <c r="S212" i="7"/>
  <c r="B212" i="7"/>
  <c r="T212" i="7"/>
  <c r="C212" i="7"/>
  <c r="W212" i="7"/>
  <c r="D212" i="7"/>
  <c r="Z212" i="7"/>
  <c r="E212" i="7"/>
  <c r="AA212" i="7"/>
  <c r="F212" i="7"/>
  <c r="V212" i="7"/>
  <c r="G212" i="7"/>
  <c r="AB212" i="7"/>
  <c r="H212" i="7"/>
  <c r="AC212" i="7"/>
  <c r="I212" i="7"/>
  <c r="J212" i="7"/>
  <c r="K212" i="7"/>
  <c r="M212" i="7"/>
  <c r="N212" i="7"/>
  <c r="P212" i="7"/>
  <c r="U212" i="7"/>
  <c r="X212" i="7"/>
  <c r="Y212" i="7"/>
  <c r="A213" i="7"/>
  <c r="S213" i="7"/>
  <c r="B213" i="7"/>
  <c r="T213" i="7"/>
  <c r="C213" i="7"/>
  <c r="W213" i="7"/>
  <c r="D213" i="7"/>
  <c r="Z213" i="7"/>
  <c r="E213" i="7"/>
  <c r="AA213" i="7"/>
  <c r="F213" i="7"/>
  <c r="V213" i="7"/>
  <c r="G213" i="7"/>
  <c r="AB213" i="7"/>
  <c r="H213" i="7"/>
  <c r="AC213" i="7"/>
  <c r="I213" i="7"/>
  <c r="J213" i="7"/>
  <c r="K213" i="7"/>
  <c r="M213" i="7"/>
  <c r="N213" i="7"/>
  <c r="P213" i="7"/>
  <c r="U213" i="7"/>
  <c r="X213" i="7"/>
  <c r="Y213" i="7"/>
  <c r="A214" i="7"/>
  <c r="S214" i="7"/>
  <c r="B214" i="7"/>
  <c r="T214" i="7"/>
  <c r="C214" i="7"/>
  <c r="W214" i="7"/>
  <c r="D214" i="7"/>
  <c r="Z214" i="7"/>
  <c r="E214" i="7"/>
  <c r="AA214" i="7"/>
  <c r="F214" i="7"/>
  <c r="V214" i="7"/>
  <c r="G214" i="7"/>
  <c r="AB214" i="7"/>
  <c r="H214" i="7"/>
  <c r="AC214" i="7"/>
  <c r="I214" i="7"/>
  <c r="J214" i="7"/>
  <c r="K214" i="7"/>
  <c r="M214" i="7"/>
  <c r="N214" i="7"/>
  <c r="P214" i="7"/>
  <c r="U214" i="7"/>
  <c r="X214" i="7"/>
  <c r="Y214" i="7"/>
  <c r="A215" i="7"/>
  <c r="S215" i="7"/>
  <c r="B215" i="7"/>
  <c r="T215" i="7"/>
  <c r="C215" i="7"/>
  <c r="W215" i="7"/>
  <c r="D215" i="7"/>
  <c r="Z215" i="7"/>
  <c r="E215" i="7"/>
  <c r="AA215" i="7"/>
  <c r="F215" i="7"/>
  <c r="V215" i="7"/>
  <c r="G215" i="7"/>
  <c r="AB215" i="7"/>
  <c r="H215" i="7"/>
  <c r="AC215" i="7"/>
  <c r="I215" i="7"/>
  <c r="J215" i="7"/>
  <c r="K215" i="7"/>
  <c r="M215" i="7"/>
  <c r="N215" i="7"/>
  <c r="P215" i="7"/>
  <c r="U215" i="7"/>
  <c r="X215" i="7"/>
  <c r="Y215" i="7"/>
  <c r="A216" i="7"/>
  <c r="S216" i="7"/>
  <c r="B216" i="7"/>
  <c r="T216" i="7"/>
  <c r="C216" i="7"/>
  <c r="W216" i="7"/>
  <c r="D216" i="7"/>
  <c r="Z216" i="7"/>
  <c r="E216" i="7"/>
  <c r="AA216" i="7"/>
  <c r="F216" i="7"/>
  <c r="V216" i="7"/>
  <c r="G216" i="7"/>
  <c r="AB216" i="7"/>
  <c r="H216" i="7"/>
  <c r="AC216" i="7"/>
  <c r="I216" i="7"/>
  <c r="J216" i="7"/>
  <c r="K216" i="7"/>
  <c r="M216" i="7"/>
  <c r="N216" i="7"/>
  <c r="P216" i="7"/>
  <c r="U216" i="7"/>
  <c r="X216" i="7"/>
  <c r="Y216" i="7"/>
  <c r="A217" i="7"/>
  <c r="S217" i="7"/>
  <c r="B217" i="7"/>
  <c r="T217" i="7"/>
  <c r="C217" i="7"/>
  <c r="W217" i="7"/>
  <c r="D217" i="7"/>
  <c r="Z217" i="7"/>
  <c r="E217" i="7"/>
  <c r="AA217" i="7"/>
  <c r="F217" i="7"/>
  <c r="V217" i="7"/>
  <c r="G217" i="7"/>
  <c r="AB217" i="7"/>
  <c r="H217" i="7"/>
  <c r="AC217" i="7"/>
  <c r="I217" i="7"/>
  <c r="J217" i="7"/>
  <c r="K217" i="7"/>
  <c r="M217" i="7"/>
  <c r="N217" i="7"/>
  <c r="P217" i="7"/>
  <c r="U217" i="7"/>
  <c r="X217" i="7"/>
  <c r="Y217" i="7"/>
  <c r="A218" i="7"/>
  <c r="S218" i="7"/>
  <c r="B218" i="7"/>
  <c r="T218" i="7"/>
  <c r="C218" i="7"/>
  <c r="W218" i="7"/>
  <c r="D218" i="7"/>
  <c r="Z218" i="7"/>
  <c r="E218" i="7"/>
  <c r="AA218" i="7"/>
  <c r="F218" i="7"/>
  <c r="V218" i="7"/>
  <c r="G218" i="7"/>
  <c r="AB218" i="7"/>
  <c r="H218" i="7"/>
  <c r="AC218" i="7"/>
  <c r="I218" i="7"/>
  <c r="J218" i="7"/>
  <c r="K218" i="7"/>
  <c r="M218" i="7"/>
  <c r="N218" i="7"/>
  <c r="P218" i="7"/>
  <c r="U218" i="7"/>
  <c r="X218" i="7"/>
  <c r="Y218" i="7"/>
  <c r="A219" i="7"/>
  <c r="S219" i="7"/>
  <c r="B219" i="7"/>
  <c r="T219" i="7"/>
  <c r="C219" i="7"/>
  <c r="W219" i="7"/>
  <c r="D219" i="7"/>
  <c r="Z219" i="7"/>
  <c r="E219" i="7"/>
  <c r="AA219" i="7"/>
  <c r="F219" i="7"/>
  <c r="V219" i="7"/>
  <c r="G219" i="7"/>
  <c r="AB219" i="7"/>
  <c r="H219" i="7"/>
  <c r="AC219" i="7"/>
  <c r="I219" i="7"/>
  <c r="J219" i="7"/>
  <c r="K219" i="7"/>
  <c r="M219" i="7"/>
  <c r="N219" i="7"/>
  <c r="P219" i="7"/>
  <c r="U219" i="7"/>
  <c r="X219" i="7"/>
  <c r="Y219" i="7"/>
  <c r="A220" i="7"/>
  <c r="S220" i="7"/>
  <c r="B220" i="7"/>
  <c r="T220" i="7"/>
  <c r="C220" i="7"/>
  <c r="W220" i="7"/>
  <c r="D220" i="7"/>
  <c r="Z220" i="7"/>
  <c r="E220" i="7"/>
  <c r="AA220" i="7"/>
  <c r="F220" i="7"/>
  <c r="V220" i="7"/>
  <c r="G220" i="7"/>
  <c r="AB220" i="7"/>
  <c r="H220" i="7"/>
  <c r="AC220" i="7"/>
  <c r="I220" i="7"/>
  <c r="J220" i="7"/>
  <c r="K220" i="7"/>
  <c r="M220" i="7"/>
  <c r="N220" i="7"/>
  <c r="P220" i="7"/>
  <c r="U220" i="7"/>
  <c r="X220" i="7"/>
  <c r="Y220" i="7"/>
  <c r="A221" i="7"/>
  <c r="S221" i="7"/>
  <c r="B221" i="7"/>
  <c r="T221" i="7"/>
  <c r="C221" i="7"/>
  <c r="W221" i="7"/>
  <c r="D221" i="7"/>
  <c r="Z221" i="7"/>
  <c r="E221" i="7"/>
  <c r="AA221" i="7"/>
  <c r="F221" i="7"/>
  <c r="V221" i="7"/>
  <c r="G221" i="7"/>
  <c r="AB221" i="7"/>
  <c r="H221" i="7"/>
  <c r="AC221" i="7"/>
  <c r="I221" i="7"/>
  <c r="J221" i="7"/>
  <c r="K221" i="7"/>
  <c r="M221" i="7"/>
  <c r="N221" i="7"/>
  <c r="P221" i="7"/>
  <c r="U221" i="7"/>
  <c r="X221" i="7"/>
  <c r="Y221" i="7"/>
  <c r="A222" i="7"/>
  <c r="S222" i="7"/>
  <c r="B222" i="7"/>
  <c r="T222" i="7"/>
  <c r="C222" i="7"/>
  <c r="W222" i="7"/>
  <c r="D222" i="7"/>
  <c r="Z222" i="7"/>
  <c r="E222" i="7"/>
  <c r="AA222" i="7"/>
  <c r="F222" i="7"/>
  <c r="V222" i="7"/>
  <c r="G222" i="7"/>
  <c r="AB222" i="7"/>
  <c r="H222" i="7"/>
  <c r="AC222" i="7"/>
  <c r="I222" i="7"/>
  <c r="J222" i="7"/>
  <c r="K222" i="7"/>
  <c r="M222" i="7"/>
  <c r="N222" i="7"/>
  <c r="P222" i="7"/>
  <c r="U222" i="7"/>
  <c r="X222" i="7"/>
  <c r="Y222" i="7"/>
  <c r="A223" i="7"/>
  <c r="S223" i="7"/>
  <c r="B223" i="7"/>
  <c r="T223" i="7"/>
  <c r="C223" i="7"/>
  <c r="W223" i="7"/>
  <c r="D223" i="7"/>
  <c r="Z223" i="7"/>
  <c r="E223" i="7"/>
  <c r="AA223" i="7"/>
  <c r="F223" i="7"/>
  <c r="V223" i="7"/>
  <c r="G223" i="7"/>
  <c r="AB223" i="7"/>
  <c r="H223" i="7"/>
  <c r="AC223" i="7"/>
  <c r="I223" i="7"/>
  <c r="J223" i="7"/>
  <c r="K223" i="7"/>
  <c r="M223" i="7"/>
  <c r="N223" i="7"/>
  <c r="P223" i="7"/>
  <c r="U223" i="7"/>
  <c r="X223" i="7"/>
  <c r="Y223" i="7"/>
  <c r="A224" i="7"/>
  <c r="S224" i="7"/>
  <c r="B224" i="7"/>
  <c r="T224" i="7"/>
  <c r="C224" i="7"/>
  <c r="W224" i="7"/>
  <c r="D224" i="7"/>
  <c r="Z224" i="7"/>
  <c r="E224" i="7"/>
  <c r="AA224" i="7"/>
  <c r="F224" i="7"/>
  <c r="V224" i="7"/>
  <c r="G224" i="7"/>
  <c r="AB224" i="7"/>
  <c r="H224" i="7"/>
  <c r="AC224" i="7"/>
  <c r="I224" i="7"/>
  <c r="J224" i="7"/>
  <c r="K224" i="7"/>
  <c r="M224" i="7"/>
  <c r="N224" i="7"/>
  <c r="P224" i="7"/>
  <c r="U224" i="7"/>
  <c r="X224" i="7"/>
  <c r="Y224" i="7"/>
  <c r="A225" i="7"/>
  <c r="S225" i="7"/>
  <c r="B225" i="7"/>
  <c r="T225" i="7"/>
  <c r="C225" i="7"/>
  <c r="W225" i="7"/>
  <c r="D225" i="7"/>
  <c r="Z225" i="7"/>
  <c r="E225" i="7"/>
  <c r="AA225" i="7"/>
  <c r="F225" i="7"/>
  <c r="V225" i="7"/>
  <c r="G225" i="7"/>
  <c r="AB225" i="7"/>
  <c r="H225" i="7"/>
  <c r="AC225" i="7"/>
  <c r="I225" i="7"/>
  <c r="J225" i="7"/>
  <c r="K225" i="7"/>
  <c r="M225" i="7"/>
  <c r="N225" i="7"/>
  <c r="P225" i="7"/>
  <c r="U225" i="7"/>
  <c r="X225" i="7"/>
  <c r="Y225" i="7"/>
  <c r="A226" i="7"/>
  <c r="S226" i="7"/>
  <c r="B226" i="7"/>
  <c r="T226" i="7"/>
  <c r="C226" i="7"/>
  <c r="W226" i="7"/>
  <c r="D226" i="7"/>
  <c r="Z226" i="7"/>
  <c r="E226" i="7"/>
  <c r="AA226" i="7"/>
  <c r="F226" i="7"/>
  <c r="V226" i="7"/>
  <c r="G226" i="7"/>
  <c r="AB226" i="7"/>
  <c r="H226" i="7"/>
  <c r="AC226" i="7"/>
  <c r="I226" i="7"/>
  <c r="J226" i="7"/>
  <c r="K226" i="7"/>
  <c r="M226" i="7"/>
  <c r="N226" i="7"/>
  <c r="P226" i="7"/>
  <c r="U226" i="7"/>
  <c r="X226" i="7"/>
  <c r="Y226" i="7"/>
  <c r="A227" i="7"/>
  <c r="S227" i="7"/>
  <c r="B227" i="7"/>
  <c r="T227" i="7"/>
  <c r="C227" i="7"/>
  <c r="W227" i="7"/>
  <c r="D227" i="7"/>
  <c r="Z227" i="7"/>
  <c r="E227" i="7"/>
  <c r="AA227" i="7"/>
  <c r="F227" i="7"/>
  <c r="V227" i="7"/>
  <c r="G227" i="7"/>
  <c r="AB227" i="7"/>
  <c r="H227" i="7"/>
  <c r="AC227" i="7"/>
  <c r="I227" i="7"/>
  <c r="J227" i="7"/>
  <c r="K227" i="7"/>
  <c r="M227" i="7"/>
  <c r="N227" i="7"/>
  <c r="P227" i="7"/>
  <c r="U227" i="7"/>
  <c r="X227" i="7"/>
  <c r="Y227" i="7"/>
  <c r="A228" i="7"/>
  <c r="S228" i="7"/>
  <c r="B228" i="7"/>
  <c r="T228" i="7"/>
  <c r="C228" i="7"/>
  <c r="W228" i="7"/>
  <c r="D228" i="7"/>
  <c r="Z228" i="7"/>
  <c r="E228" i="7"/>
  <c r="AA228" i="7"/>
  <c r="F228" i="7"/>
  <c r="V228" i="7"/>
  <c r="G228" i="7"/>
  <c r="AB228" i="7"/>
  <c r="H228" i="7"/>
  <c r="AC228" i="7"/>
  <c r="I228" i="7"/>
  <c r="J228" i="7"/>
  <c r="K228" i="7"/>
  <c r="M228" i="7"/>
  <c r="N228" i="7"/>
  <c r="P228" i="7"/>
  <c r="U228" i="7"/>
  <c r="X228" i="7"/>
  <c r="Y228" i="7"/>
  <c r="A229" i="7"/>
  <c r="S229" i="7"/>
  <c r="B229" i="7"/>
  <c r="T229" i="7"/>
  <c r="C229" i="7"/>
  <c r="W229" i="7"/>
  <c r="D229" i="7"/>
  <c r="Z229" i="7"/>
  <c r="E229" i="7"/>
  <c r="AA229" i="7"/>
  <c r="F229" i="7"/>
  <c r="V229" i="7"/>
  <c r="G229" i="7"/>
  <c r="AB229" i="7"/>
  <c r="H229" i="7"/>
  <c r="AC229" i="7"/>
  <c r="I229" i="7"/>
  <c r="J229" i="7"/>
  <c r="K229" i="7"/>
  <c r="M229" i="7"/>
  <c r="N229" i="7"/>
  <c r="P229" i="7"/>
  <c r="U229" i="7"/>
  <c r="X229" i="7"/>
  <c r="Y229" i="7"/>
  <c r="A230" i="7"/>
  <c r="S230" i="7"/>
  <c r="B230" i="7"/>
  <c r="T230" i="7"/>
  <c r="C230" i="7"/>
  <c r="W230" i="7"/>
  <c r="D230" i="7"/>
  <c r="Z230" i="7"/>
  <c r="E230" i="7"/>
  <c r="AA230" i="7"/>
  <c r="F230" i="7"/>
  <c r="V230" i="7"/>
  <c r="G230" i="7"/>
  <c r="AB230" i="7"/>
  <c r="H230" i="7"/>
  <c r="AC230" i="7"/>
  <c r="I230" i="7"/>
  <c r="J230" i="7"/>
  <c r="K230" i="7"/>
  <c r="M230" i="7"/>
  <c r="N230" i="7"/>
  <c r="P230" i="7"/>
  <c r="U230" i="7"/>
  <c r="X230" i="7"/>
  <c r="Y230" i="7"/>
  <c r="A231" i="7"/>
  <c r="S231" i="7"/>
  <c r="B231" i="7"/>
  <c r="T231" i="7"/>
  <c r="C231" i="7"/>
  <c r="W231" i="7"/>
  <c r="D231" i="7"/>
  <c r="Z231" i="7"/>
  <c r="E231" i="7"/>
  <c r="AA231" i="7"/>
  <c r="F231" i="7"/>
  <c r="V231" i="7"/>
  <c r="G231" i="7"/>
  <c r="AB231" i="7"/>
  <c r="H231" i="7"/>
  <c r="AC231" i="7"/>
  <c r="I231" i="7"/>
  <c r="J231" i="7"/>
  <c r="K231" i="7"/>
  <c r="M231" i="7"/>
  <c r="N231" i="7"/>
  <c r="P231" i="7"/>
  <c r="U231" i="7"/>
  <c r="X231" i="7"/>
  <c r="Y231" i="7"/>
  <c r="A232" i="7"/>
  <c r="S232" i="7"/>
  <c r="B232" i="7"/>
  <c r="T232" i="7"/>
  <c r="C232" i="7"/>
  <c r="W232" i="7"/>
  <c r="D232" i="7"/>
  <c r="Z232" i="7"/>
  <c r="E232" i="7"/>
  <c r="AA232" i="7"/>
  <c r="F232" i="7"/>
  <c r="V232" i="7"/>
  <c r="G232" i="7"/>
  <c r="AB232" i="7"/>
  <c r="H232" i="7"/>
  <c r="AC232" i="7"/>
  <c r="I232" i="7"/>
  <c r="J232" i="7"/>
  <c r="K232" i="7"/>
  <c r="M232" i="7"/>
  <c r="N232" i="7"/>
  <c r="P232" i="7"/>
  <c r="U232" i="7"/>
  <c r="X232" i="7"/>
  <c r="Y232" i="7"/>
  <c r="A233" i="7"/>
  <c r="S233" i="7"/>
  <c r="B233" i="7"/>
  <c r="T233" i="7"/>
  <c r="C233" i="7"/>
  <c r="W233" i="7"/>
  <c r="D233" i="7"/>
  <c r="Z233" i="7"/>
  <c r="E233" i="7"/>
  <c r="AA233" i="7"/>
  <c r="F233" i="7"/>
  <c r="V233" i="7"/>
  <c r="G233" i="7"/>
  <c r="AB233" i="7"/>
  <c r="H233" i="7"/>
  <c r="AC233" i="7"/>
  <c r="I233" i="7"/>
  <c r="J233" i="7"/>
  <c r="K233" i="7"/>
  <c r="M233" i="7"/>
  <c r="N233" i="7"/>
  <c r="P233" i="7"/>
  <c r="U233" i="7"/>
  <c r="X233" i="7"/>
  <c r="Y233" i="7"/>
  <c r="A234" i="7"/>
  <c r="S234" i="7"/>
  <c r="B234" i="7"/>
  <c r="T234" i="7"/>
  <c r="C234" i="7"/>
  <c r="W234" i="7"/>
  <c r="D234" i="7"/>
  <c r="Z234" i="7"/>
  <c r="E234" i="7"/>
  <c r="AA234" i="7"/>
  <c r="F234" i="7"/>
  <c r="V234" i="7"/>
  <c r="G234" i="7"/>
  <c r="AB234" i="7"/>
  <c r="H234" i="7"/>
  <c r="AC234" i="7"/>
  <c r="I234" i="7"/>
  <c r="J234" i="7"/>
  <c r="K234" i="7"/>
  <c r="M234" i="7"/>
  <c r="N234" i="7"/>
  <c r="P234" i="7"/>
  <c r="U234" i="7"/>
  <c r="X234" i="7"/>
  <c r="Y234" i="7"/>
  <c r="A235" i="7"/>
  <c r="S235" i="7"/>
  <c r="B235" i="7"/>
  <c r="T235" i="7"/>
  <c r="C235" i="7"/>
  <c r="W235" i="7"/>
  <c r="D235" i="7"/>
  <c r="Z235" i="7"/>
  <c r="E235" i="7"/>
  <c r="AA235" i="7"/>
  <c r="F235" i="7"/>
  <c r="V235" i="7"/>
  <c r="G235" i="7"/>
  <c r="AB235" i="7"/>
  <c r="H235" i="7"/>
  <c r="AC235" i="7"/>
  <c r="I235" i="7"/>
  <c r="J235" i="7"/>
  <c r="K235" i="7"/>
  <c r="M235" i="7"/>
  <c r="N235" i="7"/>
  <c r="P235" i="7"/>
  <c r="U235" i="7"/>
  <c r="X235" i="7"/>
  <c r="Y235" i="7"/>
  <c r="A236" i="7"/>
  <c r="S236" i="7"/>
  <c r="B236" i="7"/>
  <c r="T236" i="7"/>
  <c r="C236" i="7"/>
  <c r="W236" i="7"/>
  <c r="D236" i="7"/>
  <c r="Z236" i="7"/>
  <c r="E236" i="7"/>
  <c r="AA236" i="7"/>
  <c r="F236" i="7"/>
  <c r="V236" i="7"/>
  <c r="G236" i="7"/>
  <c r="AB236" i="7"/>
  <c r="H236" i="7"/>
  <c r="AC236" i="7"/>
  <c r="I236" i="7"/>
  <c r="J236" i="7"/>
  <c r="K236" i="7"/>
  <c r="M236" i="7"/>
  <c r="N236" i="7"/>
  <c r="P236" i="7"/>
  <c r="U236" i="7"/>
  <c r="X236" i="7"/>
  <c r="Y236" i="7"/>
  <c r="A237" i="7"/>
  <c r="S237" i="7"/>
  <c r="B237" i="7"/>
  <c r="T237" i="7"/>
  <c r="C237" i="7"/>
  <c r="W237" i="7"/>
  <c r="D237" i="7"/>
  <c r="Z237" i="7"/>
  <c r="E237" i="7"/>
  <c r="AA237" i="7"/>
  <c r="F237" i="7"/>
  <c r="V237" i="7"/>
  <c r="G237" i="7"/>
  <c r="AB237" i="7"/>
  <c r="H237" i="7"/>
  <c r="AC237" i="7"/>
  <c r="I237" i="7"/>
  <c r="J237" i="7"/>
  <c r="K237" i="7"/>
  <c r="M237" i="7"/>
  <c r="N237" i="7"/>
  <c r="P237" i="7"/>
  <c r="U237" i="7"/>
  <c r="X237" i="7"/>
  <c r="Y237" i="7"/>
  <c r="A238" i="7"/>
  <c r="S238" i="7"/>
  <c r="B238" i="7"/>
  <c r="T238" i="7"/>
  <c r="C238" i="7"/>
  <c r="W238" i="7"/>
  <c r="D238" i="7"/>
  <c r="Z238" i="7"/>
  <c r="E238" i="7"/>
  <c r="AA238" i="7"/>
  <c r="F238" i="7"/>
  <c r="V238" i="7"/>
  <c r="G238" i="7"/>
  <c r="AB238" i="7"/>
  <c r="H238" i="7"/>
  <c r="AC238" i="7"/>
  <c r="I238" i="7"/>
  <c r="J238" i="7"/>
  <c r="K238" i="7"/>
  <c r="M238" i="7"/>
  <c r="N238" i="7"/>
  <c r="P238" i="7"/>
  <c r="U238" i="7"/>
  <c r="X238" i="7"/>
  <c r="Y238" i="7"/>
  <c r="A239" i="7"/>
  <c r="S239" i="7"/>
  <c r="B239" i="7"/>
  <c r="T239" i="7"/>
  <c r="C239" i="7"/>
  <c r="W239" i="7"/>
  <c r="D239" i="7"/>
  <c r="Z239" i="7"/>
  <c r="E239" i="7"/>
  <c r="AA239" i="7"/>
  <c r="F239" i="7"/>
  <c r="V239" i="7"/>
  <c r="G239" i="7"/>
  <c r="AB239" i="7"/>
  <c r="H239" i="7"/>
  <c r="AC239" i="7"/>
  <c r="I239" i="7"/>
  <c r="J239" i="7"/>
  <c r="K239" i="7"/>
  <c r="M239" i="7"/>
  <c r="N239" i="7"/>
  <c r="P239" i="7"/>
  <c r="U239" i="7"/>
  <c r="X239" i="7"/>
  <c r="Y239" i="7"/>
  <c r="A240" i="7"/>
  <c r="S240" i="7"/>
  <c r="B240" i="7"/>
  <c r="T240" i="7"/>
  <c r="C240" i="7"/>
  <c r="W240" i="7"/>
  <c r="D240" i="7"/>
  <c r="Z240" i="7"/>
  <c r="E240" i="7"/>
  <c r="AA240" i="7"/>
  <c r="F240" i="7"/>
  <c r="V240" i="7"/>
  <c r="G240" i="7"/>
  <c r="AB240" i="7"/>
  <c r="H240" i="7"/>
  <c r="AC240" i="7"/>
  <c r="I240" i="7"/>
  <c r="J240" i="7"/>
  <c r="K240" i="7"/>
  <c r="M240" i="7"/>
  <c r="N240" i="7"/>
  <c r="P240" i="7"/>
  <c r="U240" i="7"/>
  <c r="X240" i="7"/>
  <c r="Y240" i="7"/>
  <c r="A241" i="7"/>
  <c r="S241" i="7"/>
  <c r="B241" i="7"/>
  <c r="T241" i="7"/>
  <c r="C241" i="7"/>
  <c r="W241" i="7"/>
  <c r="D241" i="7"/>
  <c r="Z241" i="7"/>
  <c r="E241" i="7"/>
  <c r="AA241" i="7"/>
  <c r="F241" i="7"/>
  <c r="V241" i="7"/>
  <c r="G241" i="7"/>
  <c r="AB241" i="7"/>
  <c r="H241" i="7"/>
  <c r="AC241" i="7"/>
  <c r="I241" i="7"/>
  <c r="J241" i="7"/>
  <c r="K241" i="7"/>
  <c r="M241" i="7"/>
  <c r="N241" i="7"/>
  <c r="P241" i="7"/>
  <c r="U241" i="7"/>
  <c r="X241" i="7"/>
  <c r="Y241" i="7"/>
  <c r="A242" i="7"/>
  <c r="S242" i="7"/>
  <c r="B242" i="7"/>
  <c r="T242" i="7"/>
  <c r="C242" i="7"/>
  <c r="W242" i="7"/>
  <c r="D242" i="7"/>
  <c r="Z242" i="7"/>
  <c r="E242" i="7"/>
  <c r="AA242" i="7"/>
  <c r="F242" i="7"/>
  <c r="V242" i="7"/>
  <c r="G242" i="7"/>
  <c r="AB242" i="7"/>
  <c r="H242" i="7"/>
  <c r="AC242" i="7"/>
  <c r="I242" i="7"/>
  <c r="J242" i="7"/>
  <c r="K242" i="7"/>
  <c r="M242" i="7"/>
  <c r="N242" i="7"/>
  <c r="P242" i="7"/>
  <c r="U242" i="7"/>
  <c r="X242" i="7"/>
  <c r="Y242" i="7"/>
  <c r="A5" i="7"/>
  <c r="S5" i="7"/>
  <c r="B5" i="7"/>
  <c r="T5" i="7"/>
  <c r="C5" i="7"/>
  <c r="W5" i="7"/>
  <c r="D5" i="7"/>
  <c r="Z5" i="7"/>
  <c r="E5" i="7"/>
  <c r="AA5" i="7"/>
  <c r="F5" i="7"/>
  <c r="V5" i="7"/>
  <c r="G5" i="7"/>
  <c r="AB5" i="7"/>
  <c r="H5" i="7"/>
  <c r="AC5" i="7"/>
  <c r="I5" i="7"/>
  <c r="J5" i="7"/>
  <c r="K5" i="7"/>
  <c r="M5" i="7"/>
  <c r="N5" i="7"/>
  <c r="P5" i="7"/>
  <c r="U5" i="7"/>
  <c r="X5" i="7"/>
  <c r="Y5" i="7"/>
  <c r="A6" i="7"/>
  <c r="S6" i="7"/>
  <c r="B6" i="7"/>
  <c r="T6" i="7"/>
  <c r="C6" i="7"/>
  <c r="W6" i="7"/>
  <c r="D6" i="7"/>
  <c r="Z6" i="7"/>
  <c r="E6" i="7"/>
  <c r="AA6" i="7"/>
  <c r="F6" i="7"/>
  <c r="V6" i="7"/>
  <c r="G6" i="7"/>
  <c r="AB6" i="7"/>
  <c r="H6" i="7"/>
  <c r="AC6" i="7"/>
  <c r="I6" i="7"/>
  <c r="J6" i="7"/>
  <c r="K6" i="7"/>
  <c r="M6" i="7"/>
  <c r="N6" i="7"/>
  <c r="P6" i="7"/>
  <c r="U6" i="7"/>
  <c r="X6" i="7"/>
  <c r="Y6" i="7"/>
  <c r="A7" i="7"/>
  <c r="S7" i="7"/>
  <c r="B7" i="7"/>
  <c r="T7" i="7"/>
  <c r="C7" i="7"/>
  <c r="W7" i="7"/>
  <c r="D7" i="7"/>
  <c r="Z7" i="7"/>
  <c r="E7" i="7"/>
  <c r="AA7" i="7"/>
  <c r="F7" i="7"/>
  <c r="V7" i="7"/>
  <c r="G7" i="7"/>
  <c r="AB7" i="7"/>
  <c r="H7" i="7"/>
  <c r="AC7" i="7"/>
  <c r="I7" i="7"/>
  <c r="J7" i="7"/>
  <c r="K7" i="7"/>
  <c r="M7" i="7"/>
  <c r="N7" i="7"/>
  <c r="P7" i="7"/>
  <c r="U7" i="7"/>
  <c r="X7" i="7"/>
  <c r="Y7" i="7"/>
  <c r="A8" i="7"/>
  <c r="S8" i="7"/>
  <c r="B8" i="7"/>
  <c r="T8" i="7"/>
  <c r="C8" i="7"/>
  <c r="W8" i="7"/>
  <c r="D8" i="7"/>
  <c r="Z8" i="7"/>
  <c r="E8" i="7"/>
  <c r="AA8" i="7"/>
  <c r="F8" i="7"/>
  <c r="V8" i="7"/>
  <c r="G8" i="7"/>
  <c r="AB8" i="7"/>
  <c r="H8" i="7"/>
  <c r="AC8" i="7"/>
  <c r="I8" i="7"/>
  <c r="J8" i="7"/>
  <c r="K8" i="7"/>
  <c r="M8" i="7"/>
  <c r="N8" i="7"/>
  <c r="P8" i="7"/>
  <c r="U8" i="7"/>
  <c r="X8" i="7"/>
  <c r="Y8" i="7"/>
  <c r="A9" i="7"/>
  <c r="S9" i="7"/>
  <c r="B9" i="7"/>
  <c r="T9" i="7"/>
  <c r="C9" i="7"/>
  <c r="W9" i="7"/>
  <c r="D9" i="7"/>
  <c r="Z9" i="7"/>
  <c r="E9" i="7"/>
  <c r="AA9" i="7"/>
  <c r="F9" i="7"/>
  <c r="V9" i="7"/>
  <c r="G9" i="7"/>
  <c r="AB9" i="7"/>
  <c r="H9" i="7"/>
  <c r="AC9" i="7"/>
  <c r="I9" i="7"/>
  <c r="J9" i="7"/>
  <c r="K9" i="7"/>
  <c r="M9" i="7"/>
  <c r="N9" i="7"/>
  <c r="P9" i="7"/>
  <c r="U9" i="7"/>
  <c r="X9" i="7"/>
  <c r="Y9" i="7"/>
  <c r="A10" i="7"/>
  <c r="S10" i="7"/>
  <c r="B10" i="7"/>
  <c r="T10" i="7"/>
  <c r="C10" i="7"/>
  <c r="W10" i="7"/>
  <c r="D10" i="7"/>
  <c r="Z10" i="7"/>
  <c r="E10" i="7"/>
  <c r="AA10" i="7"/>
  <c r="F10" i="7"/>
  <c r="V10" i="7"/>
  <c r="G10" i="7"/>
  <c r="AB10" i="7"/>
  <c r="H10" i="7"/>
  <c r="AC10" i="7"/>
  <c r="I10" i="7"/>
  <c r="J10" i="7"/>
  <c r="K10" i="7"/>
  <c r="M10" i="7"/>
  <c r="N10" i="7"/>
  <c r="P10" i="7"/>
  <c r="U10" i="7"/>
  <c r="X10" i="7"/>
  <c r="Y10" i="7"/>
  <c r="A11" i="7"/>
  <c r="S11" i="7"/>
  <c r="B11" i="7"/>
  <c r="T11" i="7"/>
  <c r="C11" i="7"/>
  <c r="W11" i="7"/>
  <c r="D11" i="7"/>
  <c r="Z11" i="7"/>
  <c r="E11" i="7"/>
  <c r="AA11" i="7"/>
  <c r="F11" i="7"/>
  <c r="V11" i="7"/>
  <c r="G11" i="7"/>
  <c r="AB11" i="7"/>
  <c r="H11" i="7"/>
  <c r="AC11" i="7"/>
  <c r="I11" i="7"/>
  <c r="J11" i="7"/>
  <c r="K11" i="7"/>
  <c r="M11" i="7"/>
  <c r="N11" i="7"/>
  <c r="P11" i="7"/>
  <c r="U11" i="7"/>
  <c r="X11" i="7"/>
  <c r="Y11" i="7"/>
  <c r="A12" i="7"/>
  <c r="S12" i="7"/>
  <c r="B12" i="7"/>
  <c r="T12" i="7"/>
  <c r="C12" i="7"/>
  <c r="W12" i="7"/>
  <c r="D12" i="7"/>
  <c r="Z12" i="7"/>
  <c r="E12" i="7"/>
  <c r="AA12" i="7"/>
  <c r="F12" i="7"/>
  <c r="V12" i="7"/>
  <c r="G12" i="7"/>
  <c r="AB12" i="7"/>
  <c r="H12" i="7"/>
  <c r="AC12" i="7"/>
  <c r="I12" i="7"/>
  <c r="J12" i="7"/>
  <c r="K12" i="7"/>
  <c r="M12" i="7"/>
  <c r="N12" i="7"/>
  <c r="P12" i="7"/>
  <c r="U12" i="7"/>
  <c r="X12" i="7"/>
  <c r="Y12" i="7"/>
  <c r="A13" i="7"/>
  <c r="S13" i="7"/>
  <c r="B13" i="7"/>
  <c r="T13" i="7"/>
  <c r="C13" i="7"/>
  <c r="W13" i="7"/>
  <c r="D13" i="7"/>
  <c r="Z13" i="7"/>
  <c r="E13" i="7"/>
  <c r="AA13" i="7"/>
  <c r="F13" i="7"/>
  <c r="V13" i="7"/>
  <c r="G13" i="7"/>
  <c r="AB13" i="7"/>
  <c r="H13" i="7"/>
  <c r="AC13" i="7"/>
  <c r="I13" i="7"/>
  <c r="J13" i="7"/>
  <c r="K13" i="7"/>
  <c r="M13" i="7"/>
  <c r="N13" i="7"/>
  <c r="P13" i="7"/>
  <c r="U13" i="7"/>
  <c r="X13" i="7"/>
  <c r="Y13" i="7"/>
  <c r="A14" i="7"/>
  <c r="S14" i="7"/>
  <c r="B14" i="7"/>
  <c r="T14" i="7"/>
  <c r="C14" i="7"/>
  <c r="W14" i="7"/>
  <c r="D14" i="7"/>
  <c r="Z14" i="7"/>
  <c r="E14" i="7"/>
  <c r="AA14" i="7"/>
  <c r="F14" i="7"/>
  <c r="V14" i="7"/>
  <c r="G14" i="7"/>
  <c r="AB14" i="7"/>
  <c r="H14" i="7"/>
  <c r="AC14" i="7"/>
  <c r="I14" i="7"/>
  <c r="J14" i="7"/>
  <c r="K14" i="7"/>
  <c r="M14" i="7"/>
  <c r="N14" i="7"/>
  <c r="P14" i="7"/>
  <c r="U14" i="7"/>
  <c r="X14" i="7"/>
  <c r="Y14" i="7"/>
  <c r="A15" i="7"/>
  <c r="S15" i="7"/>
  <c r="B15" i="7"/>
  <c r="T15" i="7"/>
  <c r="C15" i="7"/>
  <c r="W15" i="7"/>
  <c r="D15" i="7"/>
  <c r="Z15" i="7"/>
  <c r="E15" i="7"/>
  <c r="AA15" i="7"/>
  <c r="F15" i="7"/>
  <c r="V15" i="7"/>
  <c r="G15" i="7"/>
  <c r="AB15" i="7"/>
  <c r="H15" i="7"/>
  <c r="AC15" i="7"/>
  <c r="I15" i="7"/>
  <c r="J15" i="7"/>
  <c r="K15" i="7"/>
  <c r="M15" i="7"/>
  <c r="N15" i="7"/>
  <c r="P15" i="7"/>
  <c r="U15" i="7"/>
  <c r="X15" i="7"/>
  <c r="Y15" i="7"/>
  <c r="A16" i="7"/>
  <c r="S16" i="7"/>
  <c r="B16" i="7"/>
  <c r="T16" i="7"/>
  <c r="C16" i="7"/>
  <c r="W16" i="7"/>
  <c r="D16" i="7"/>
  <c r="Z16" i="7"/>
  <c r="E16" i="7"/>
  <c r="AA16" i="7"/>
  <c r="F16" i="7"/>
  <c r="V16" i="7"/>
  <c r="G16" i="7"/>
  <c r="AB16" i="7"/>
  <c r="H16" i="7"/>
  <c r="AC16" i="7"/>
  <c r="I16" i="7"/>
  <c r="J16" i="7"/>
  <c r="K16" i="7"/>
  <c r="M16" i="7"/>
  <c r="N16" i="7"/>
  <c r="P16" i="7"/>
  <c r="U16" i="7"/>
  <c r="X16" i="7"/>
  <c r="Y16" i="7"/>
  <c r="A17" i="7"/>
  <c r="S17" i="7"/>
  <c r="B17" i="7"/>
  <c r="T17" i="7"/>
  <c r="C17" i="7"/>
  <c r="W17" i="7"/>
  <c r="D17" i="7"/>
  <c r="Z17" i="7"/>
  <c r="E17" i="7"/>
  <c r="AA17" i="7"/>
  <c r="F17" i="7"/>
  <c r="V17" i="7"/>
  <c r="G17" i="7"/>
  <c r="AB17" i="7"/>
  <c r="H17" i="7"/>
  <c r="AC17" i="7"/>
  <c r="I17" i="7"/>
  <c r="J17" i="7"/>
  <c r="K17" i="7"/>
  <c r="M17" i="7"/>
  <c r="N17" i="7"/>
  <c r="P17" i="7"/>
  <c r="U17" i="7"/>
  <c r="X17" i="7"/>
  <c r="Y17" i="7"/>
  <c r="A18" i="7"/>
  <c r="S18" i="7"/>
  <c r="B18" i="7"/>
  <c r="T18" i="7"/>
  <c r="C18" i="7"/>
  <c r="W18" i="7"/>
  <c r="D18" i="7"/>
  <c r="Z18" i="7"/>
  <c r="E18" i="7"/>
  <c r="AA18" i="7"/>
  <c r="F18" i="7"/>
  <c r="V18" i="7"/>
  <c r="G18" i="7"/>
  <c r="AB18" i="7"/>
  <c r="H18" i="7"/>
  <c r="AC18" i="7"/>
  <c r="I18" i="7"/>
  <c r="J18" i="7"/>
  <c r="K18" i="7"/>
  <c r="M18" i="7"/>
  <c r="N18" i="7"/>
  <c r="P18" i="7"/>
  <c r="U18" i="7"/>
  <c r="X18" i="7"/>
  <c r="Y18" i="7"/>
  <c r="A19" i="7"/>
  <c r="S19" i="7"/>
  <c r="B19" i="7"/>
  <c r="T19" i="7"/>
  <c r="C19" i="7"/>
  <c r="W19" i="7"/>
  <c r="D19" i="7"/>
  <c r="Z19" i="7"/>
  <c r="E19" i="7"/>
  <c r="AA19" i="7"/>
  <c r="F19" i="7"/>
  <c r="V19" i="7"/>
  <c r="G19" i="7"/>
  <c r="AB19" i="7"/>
  <c r="H19" i="7"/>
  <c r="AC19" i="7"/>
  <c r="I19" i="7"/>
  <c r="J19" i="7"/>
  <c r="K19" i="7"/>
  <c r="M19" i="7"/>
  <c r="N19" i="7"/>
  <c r="P19" i="7"/>
  <c r="U19" i="7"/>
  <c r="X19" i="7"/>
  <c r="Y19" i="7"/>
  <c r="A20" i="7"/>
  <c r="S20" i="7"/>
  <c r="B20" i="7"/>
  <c r="T20" i="7"/>
  <c r="C20" i="7"/>
  <c r="W20" i="7"/>
  <c r="D20" i="7"/>
  <c r="Z20" i="7"/>
  <c r="E20" i="7"/>
  <c r="AA20" i="7"/>
  <c r="F20" i="7"/>
  <c r="V20" i="7"/>
  <c r="G20" i="7"/>
  <c r="AB20" i="7"/>
  <c r="H20" i="7"/>
  <c r="AC20" i="7"/>
  <c r="I20" i="7"/>
  <c r="J20" i="7"/>
  <c r="K20" i="7"/>
  <c r="M20" i="7"/>
  <c r="N20" i="7"/>
  <c r="P20" i="7"/>
  <c r="U20" i="7"/>
  <c r="X20" i="7"/>
  <c r="Y20" i="7"/>
  <c r="A21" i="7"/>
  <c r="S21" i="7"/>
  <c r="B21" i="7"/>
  <c r="T21" i="7"/>
  <c r="C21" i="7"/>
  <c r="W21" i="7"/>
  <c r="D21" i="7"/>
  <c r="Z21" i="7"/>
  <c r="E21" i="7"/>
  <c r="AA21" i="7"/>
  <c r="F21" i="7"/>
  <c r="V21" i="7"/>
  <c r="G21" i="7"/>
  <c r="AB21" i="7"/>
  <c r="H21" i="7"/>
  <c r="AC21" i="7"/>
  <c r="I21" i="7"/>
  <c r="J21" i="7"/>
  <c r="K21" i="7"/>
  <c r="M21" i="7"/>
  <c r="N21" i="7"/>
  <c r="P21" i="7"/>
  <c r="U21" i="7"/>
  <c r="X21" i="7"/>
  <c r="Y21" i="7"/>
  <c r="A22" i="7"/>
  <c r="S22" i="7"/>
  <c r="B22" i="7"/>
  <c r="T22" i="7"/>
  <c r="C22" i="7"/>
  <c r="W22" i="7"/>
  <c r="D22" i="7"/>
  <c r="Z22" i="7"/>
  <c r="E22" i="7"/>
  <c r="AA22" i="7"/>
  <c r="F22" i="7"/>
  <c r="V22" i="7"/>
  <c r="G22" i="7"/>
  <c r="AB22" i="7"/>
  <c r="H22" i="7"/>
  <c r="AC22" i="7"/>
  <c r="I22" i="7"/>
  <c r="J22" i="7"/>
  <c r="K22" i="7"/>
  <c r="M22" i="7"/>
  <c r="N22" i="7"/>
  <c r="P22" i="7"/>
  <c r="U22" i="7"/>
  <c r="X22" i="7"/>
  <c r="Y22" i="7"/>
  <c r="A23" i="7"/>
  <c r="S23" i="7"/>
  <c r="B23" i="7"/>
  <c r="T23" i="7"/>
  <c r="C23" i="7"/>
  <c r="W23" i="7"/>
  <c r="D23" i="7"/>
  <c r="Z23" i="7"/>
  <c r="E23" i="7"/>
  <c r="AA23" i="7"/>
  <c r="F23" i="7"/>
  <c r="V23" i="7"/>
  <c r="G23" i="7"/>
  <c r="AB23" i="7"/>
  <c r="H23" i="7"/>
  <c r="AC23" i="7"/>
  <c r="I23" i="7"/>
  <c r="J23" i="7"/>
  <c r="K23" i="7"/>
  <c r="M23" i="7"/>
  <c r="N23" i="7"/>
  <c r="P23" i="7"/>
  <c r="U23" i="7"/>
  <c r="X23" i="7"/>
  <c r="Y23" i="7"/>
  <c r="A24" i="7"/>
  <c r="S24" i="7"/>
  <c r="B24" i="7"/>
  <c r="T24" i="7"/>
  <c r="C24" i="7"/>
  <c r="W24" i="7"/>
  <c r="D24" i="7"/>
  <c r="Z24" i="7"/>
  <c r="E24" i="7"/>
  <c r="AA24" i="7"/>
  <c r="F24" i="7"/>
  <c r="V24" i="7"/>
  <c r="G24" i="7"/>
  <c r="AB24" i="7"/>
  <c r="H24" i="7"/>
  <c r="AC24" i="7"/>
  <c r="I24" i="7"/>
  <c r="J24" i="7"/>
  <c r="K24" i="7"/>
  <c r="M24" i="7"/>
  <c r="N24" i="7"/>
  <c r="P24" i="7"/>
  <c r="U24" i="7"/>
  <c r="X24" i="7"/>
  <c r="Y24" i="7"/>
  <c r="A25" i="7"/>
  <c r="S25" i="7"/>
  <c r="B25" i="7"/>
  <c r="T25" i="7"/>
  <c r="C25" i="7"/>
  <c r="W25" i="7"/>
  <c r="D25" i="7"/>
  <c r="Z25" i="7"/>
  <c r="E25" i="7"/>
  <c r="AA25" i="7"/>
  <c r="F25" i="7"/>
  <c r="V25" i="7"/>
  <c r="G25" i="7"/>
  <c r="AB25" i="7"/>
  <c r="H25" i="7"/>
  <c r="AC25" i="7"/>
  <c r="I25" i="7"/>
  <c r="J25" i="7"/>
  <c r="K25" i="7"/>
  <c r="M25" i="7"/>
  <c r="N25" i="7"/>
  <c r="P25" i="7"/>
  <c r="U25" i="7"/>
  <c r="X25" i="7"/>
  <c r="Y25" i="7"/>
  <c r="A26" i="7"/>
  <c r="S26" i="7"/>
  <c r="B26" i="7"/>
  <c r="T26" i="7"/>
  <c r="C26" i="7"/>
  <c r="W26" i="7"/>
  <c r="D26" i="7"/>
  <c r="Z26" i="7"/>
  <c r="E26" i="7"/>
  <c r="AA26" i="7"/>
  <c r="F26" i="7"/>
  <c r="V26" i="7"/>
  <c r="G26" i="7"/>
  <c r="AB26" i="7"/>
  <c r="H26" i="7"/>
  <c r="AC26" i="7"/>
  <c r="I26" i="7"/>
  <c r="J26" i="7"/>
  <c r="K26" i="7"/>
  <c r="M26" i="7"/>
  <c r="N26" i="7"/>
  <c r="P26" i="7"/>
  <c r="U26" i="7"/>
  <c r="X26" i="7"/>
  <c r="Y26" i="7"/>
  <c r="A27" i="7"/>
  <c r="S27" i="7"/>
  <c r="B27" i="7"/>
  <c r="T27" i="7"/>
  <c r="C27" i="7"/>
  <c r="W27" i="7"/>
  <c r="D27" i="7"/>
  <c r="Z27" i="7"/>
  <c r="E27" i="7"/>
  <c r="AA27" i="7"/>
  <c r="F27" i="7"/>
  <c r="V27" i="7"/>
  <c r="G27" i="7"/>
  <c r="AB27" i="7"/>
  <c r="H27" i="7"/>
  <c r="AC27" i="7"/>
  <c r="I27" i="7"/>
  <c r="J27" i="7"/>
  <c r="K27" i="7"/>
  <c r="M27" i="7"/>
  <c r="N27" i="7"/>
  <c r="P27" i="7"/>
  <c r="U27" i="7"/>
  <c r="X27" i="7"/>
  <c r="Y27" i="7"/>
  <c r="A28" i="7"/>
  <c r="S28" i="7"/>
  <c r="B28" i="7"/>
  <c r="T28" i="7"/>
  <c r="C28" i="7"/>
  <c r="W28" i="7"/>
  <c r="D28" i="7"/>
  <c r="Z28" i="7"/>
  <c r="E28" i="7"/>
  <c r="AA28" i="7"/>
  <c r="F28" i="7"/>
  <c r="V28" i="7"/>
  <c r="G28" i="7"/>
  <c r="AB28" i="7"/>
  <c r="H28" i="7"/>
  <c r="AC28" i="7"/>
  <c r="I28" i="7"/>
  <c r="J28" i="7"/>
  <c r="K28" i="7"/>
  <c r="M28" i="7"/>
  <c r="N28" i="7"/>
  <c r="P28" i="7"/>
  <c r="U28" i="7"/>
  <c r="X28" i="7"/>
  <c r="Y28" i="7"/>
  <c r="A29" i="7"/>
  <c r="S29" i="7"/>
  <c r="B29" i="7"/>
  <c r="T29" i="7"/>
  <c r="C29" i="7"/>
  <c r="W29" i="7"/>
  <c r="D29" i="7"/>
  <c r="Z29" i="7"/>
  <c r="E29" i="7"/>
  <c r="AA29" i="7"/>
  <c r="F29" i="7"/>
  <c r="V29" i="7"/>
  <c r="G29" i="7"/>
  <c r="AB29" i="7"/>
  <c r="H29" i="7"/>
  <c r="AC29" i="7"/>
  <c r="I29" i="7"/>
  <c r="J29" i="7"/>
  <c r="K29" i="7"/>
  <c r="M29" i="7"/>
  <c r="N29" i="7"/>
  <c r="P29" i="7"/>
  <c r="U29" i="7"/>
  <c r="X29" i="7"/>
  <c r="Y29" i="7"/>
  <c r="A30" i="7"/>
  <c r="S30" i="7"/>
  <c r="B30" i="7"/>
  <c r="T30" i="7"/>
  <c r="C30" i="7"/>
  <c r="W30" i="7"/>
  <c r="D30" i="7"/>
  <c r="Z30" i="7"/>
  <c r="E30" i="7"/>
  <c r="AA30" i="7"/>
  <c r="F30" i="7"/>
  <c r="V30" i="7"/>
  <c r="G30" i="7"/>
  <c r="AB30" i="7"/>
  <c r="H30" i="7"/>
  <c r="AC30" i="7"/>
  <c r="I30" i="7"/>
  <c r="J30" i="7"/>
  <c r="K30" i="7"/>
  <c r="M30" i="7"/>
  <c r="N30" i="7"/>
  <c r="P30" i="7"/>
  <c r="U30" i="7"/>
  <c r="X30" i="7"/>
  <c r="Y30" i="7"/>
  <c r="A31" i="7"/>
  <c r="S31" i="7"/>
  <c r="B31" i="7"/>
  <c r="T31" i="7"/>
  <c r="C31" i="7"/>
  <c r="W31" i="7"/>
  <c r="D31" i="7"/>
  <c r="Z31" i="7"/>
  <c r="E31" i="7"/>
  <c r="AA31" i="7"/>
  <c r="F31" i="7"/>
  <c r="V31" i="7"/>
  <c r="G31" i="7"/>
  <c r="AB31" i="7"/>
  <c r="H31" i="7"/>
  <c r="AC31" i="7"/>
  <c r="I31" i="7"/>
  <c r="J31" i="7"/>
  <c r="K31" i="7"/>
  <c r="M31" i="7"/>
  <c r="N31" i="7"/>
  <c r="P31" i="7"/>
  <c r="U31" i="7"/>
  <c r="X31" i="7"/>
  <c r="Y31" i="7"/>
  <c r="A32" i="7"/>
  <c r="S32" i="7"/>
  <c r="B32" i="7"/>
  <c r="T32" i="7"/>
  <c r="C32" i="7"/>
  <c r="W32" i="7"/>
  <c r="D32" i="7"/>
  <c r="Z32" i="7"/>
  <c r="E32" i="7"/>
  <c r="AA32" i="7"/>
  <c r="F32" i="7"/>
  <c r="V32" i="7"/>
  <c r="G32" i="7"/>
  <c r="AB32" i="7"/>
  <c r="H32" i="7"/>
  <c r="AC32" i="7"/>
  <c r="I32" i="7"/>
  <c r="J32" i="7"/>
  <c r="K32" i="7"/>
  <c r="M32" i="7"/>
  <c r="N32" i="7"/>
  <c r="P32" i="7"/>
  <c r="U32" i="7"/>
  <c r="X32" i="7"/>
  <c r="Y32" i="7"/>
  <c r="A33" i="7"/>
  <c r="S33" i="7"/>
  <c r="B33" i="7"/>
  <c r="T33" i="7"/>
  <c r="C33" i="7"/>
  <c r="W33" i="7"/>
  <c r="D33" i="7"/>
  <c r="Z33" i="7"/>
  <c r="E33" i="7"/>
  <c r="AA33" i="7"/>
  <c r="F33" i="7"/>
  <c r="V33" i="7"/>
  <c r="G33" i="7"/>
  <c r="AB33" i="7"/>
  <c r="H33" i="7"/>
  <c r="AC33" i="7"/>
  <c r="I33" i="7"/>
  <c r="J33" i="7"/>
  <c r="K33" i="7"/>
  <c r="M33" i="7"/>
  <c r="N33" i="7"/>
  <c r="P33" i="7"/>
  <c r="U33" i="7"/>
  <c r="X33" i="7"/>
  <c r="Y33" i="7"/>
  <c r="A34" i="7"/>
  <c r="S34" i="7"/>
  <c r="B34" i="7"/>
  <c r="T34" i="7"/>
  <c r="C34" i="7"/>
  <c r="W34" i="7"/>
  <c r="D34" i="7"/>
  <c r="Z34" i="7"/>
  <c r="E34" i="7"/>
  <c r="AA34" i="7"/>
  <c r="F34" i="7"/>
  <c r="V34" i="7"/>
  <c r="G34" i="7"/>
  <c r="AB34" i="7"/>
  <c r="H34" i="7"/>
  <c r="AC34" i="7"/>
  <c r="I34" i="7"/>
  <c r="J34" i="7"/>
  <c r="K34" i="7"/>
  <c r="M34" i="7"/>
  <c r="N34" i="7"/>
  <c r="P34" i="7"/>
  <c r="U34" i="7"/>
  <c r="X34" i="7"/>
  <c r="Y34" i="7"/>
  <c r="A35" i="7"/>
  <c r="S35" i="7"/>
  <c r="B35" i="7"/>
  <c r="T35" i="7"/>
  <c r="C35" i="7"/>
  <c r="W35" i="7"/>
  <c r="D35" i="7"/>
  <c r="Z35" i="7"/>
  <c r="E35" i="7"/>
  <c r="AA35" i="7"/>
  <c r="F35" i="7"/>
  <c r="V35" i="7"/>
  <c r="G35" i="7"/>
  <c r="AB35" i="7"/>
  <c r="H35" i="7"/>
  <c r="AC35" i="7"/>
  <c r="I35" i="7"/>
  <c r="J35" i="7"/>
  <c r="K35" i="7"/>
  <c r="M35" i="7"/>
  <c r="N35" i="7"/>
  <c r="P35" i="7"/>
  <c r="U35" i="7"/>
  <c r="X35" i="7"/>
  <c r="Y35" i="7"/>
  <c r="A36" i="7"/>
  <c r="S36" i="7"/>
  <c r="B36" i="7"/>
  <c r="T36" i="7"/>
  <c r="C36" i="7"/>
  <c r="W36" i="7"/>
  <c r="D36" i="7"/>
  <c r="Z36" i="7"/>
  <c r="E36" i="7"/>
  <c r="AA36" i="7"/>
  <c r="F36" i="7"/>
  <c r="V36" i="7"/>
  <c r="G36" i="7"/>
  <c r="AB36" i="7"/>
  <c r="H36" i="7"/>
  <c r="AC36" i="7"/>
  <c r="I36" i="7"/>
  <c r="J36" i="7"/>
  <c r="K36" i="7"/>
  <c r="M36" i="7"/>
  <c r="N36" i="7"/>
  <c r="P36" i="7"/>
  <c r="U36" i="7"/>
  <c r="X36" i="7"/>
  <c r="Y36" i="7"/>
  <c r="A37" i="7"/>
  <c r="S37" i="7"/>
  <c r="B37" i="7"/>
  <c r="T37" i="7"/>
  <c r="C37" i="7"/>
  <c r="W37" i="7"/>
  <c r="D37" i="7"/>
  <c r="Z37" i="7"/>
  <c r="E37" i="7"/>
  <c r="AA37" i="7"/>
  <c r="F37" i="7"/>
  <c r="V37" i="7"/>
  <c r="G37" i="7"/>
  <c r="AB37" i="7"/>
  <c r="H37" i="7"/>
  <c r="AC37" i="7"/>
  <c r="I37" i="7"/>
  <c r="J37" i="7"/>
  <c r="K37" i="7"/>
  <c r="M37" i="7"/>
  <c r="N37" i="7"/>
  <c r="P37" i="7"/>
  <c r="U37" i="7"/>
  <c r="X37" i="7"/>
  <c r="Y37" i="7"/>
  <c r="A38" i="7"/>
  <c r="S38" i="7"/>
  <c r="B38" i="7"/>
  <c r="T38" i="7"/>
  <c r="C38" i="7"/>
  <c r="W38" i="7"/>
  <c r="D38" i="7"/>
  <c r="Z38" i="7"/>
  <c r="E38" i="7"/>
  <c r="AA38" i="7"/>
  <c r="F38" i="7"/>
  <c r="V38" i="7"/>
  <c r="G38" i="7"/>
  <c r="AB38" i="7"/>
  <c r="H38" i="7"/>
  <c r="AC38" i="7"/>
  <c r="I38" i="7"/>
  <c r="J38" i="7"/>
  <c r="K38" i="7"/>
  <c r="M38" i="7"/>
  <c r="N38" i="7"/>
  <c r="P38" i="7"/>
  <c r="U38" i="7"/>
  <c r="X38" i="7"/>
  <c r="Y38" i="7"/>
  <c r="A39" i="7"/>
  <c r="S39" i="7"/>
  <c r="B39" i="7"/>
  <c r="T39" i="7"/>
  <c r="C39" i="7"/>
  <c r="W39" i="7"/>
  <c r="D39" i="7"/>
  <c r="Z39" i="7"/>
  <c r="E39" i="7"/>
  <c r="AA39" i="7"/>
  <c r="F39" i="7"/>
  <c r="V39" i="7"/>
  <c r="G39" i="7"/>
  <c r="AB39" i="7"/>
  <c r="H39" i="7"/>
  <c r="AC39" i="7"/>
  <c r="I39" i="7"/>
  <c r="J39" i="7"/>
  <c r="K39" i="7"/>
  <c r="M39" i="7"/>
  <c r="N39" i="7"/>
  <c r="P39" i="7"/>
  <c r="U39" i="7"/>
  <c r="X39" i="7"/>
  <c r="Y39" i="7"/>
  <c r="A40" i="7"/>
  <c r="S40" i="7"/>
  <c r="B40" i="7"/>
  <c r="T40" i="7"/>
  <c r="C40" i="7"/>
  <c r="W40" i="7"/>
  <c r="D40" i="7"/>
  <c r="Z40" i="7"/>
  <c r="E40" i="7"/>
  <c r="AA40" i="7"/>
  <c r="F40" i="7"/>
  <c r="V40" i="7"/>
  <c r="G40" i="7"/>
  <c r="AB40" i="7"/>
  <c r="H40" i="7"/>
  <c r="AC40" i="7"/>
  <c r="I40" i="7"/>
  <c r="J40" i="7"/>
  <c r="K40" i="7"/>
  <c r="M40" i="7"/>
  <c r="N40" i="7"/>
  <c r="P40" i="7"/>
  <c r="U40" i="7"/>
  <c r="X40" i="7"/>
  <c r="Y40" i="7"/>
  <c r="A41" i="7"/>
  <c r="S41" i="7"/>
  <c r="B41" i="7"/>
  <c r="T41" i="7"/>
  <c r="C41" i="7"/>
  <c r="W41" i="7"/>
  <c r="D41" i="7"/>
  <c r="Z41" i="7"/>
  <c r="E41" i="7"/>
  <c r="AA41" i="7"/>
  <c r="F41" i="7"/>
  <c r="V41" i="7"/>
  <c r="G41" i="7"/>
  <c r="AB41" i="7"/>
  <c r="H41" i="7"/>
  <c r="AC41" i="7"/>
  <c r="I41" i="7"/>
  <c r="J41" i="7"/>
  <c r="K41" i="7"/>
  <c r="M41" i="7"/>
  <c r="N41" i="7"/>
  <c r="P41" i="7"/>
  <c r="U41" i="7"/>
  <c r="X41" i="7"/>
  <c r="Y41" i="7"/>
  <c r="A42" i="7"/>
  <c r="S42" i="7"/>
  <c r="B42" i="7"/>
  <c r="T42" i="7"/>
  <c r="C42" i="7"/>
  <c r="W42" i="7"/>
  <c r="D42" i="7"/>
  <c r="Z42" i="7"/>
  <c r="E42" i="7"/>
  <c r="AA42" i="7"/>
  <c r="F42" i="7"/>
  <c r="V42" i="7"/>
  <c r="G42" i="7"/>
  <c r="AB42" i="7"/>
  <c r="H42" i="7"/>
  <c r="AC42" i="7"/>
  <c r="I42" i="7"/>
  <c r="J42" i="7"/>
  <c r="K42" i="7"/>
  <c r="M42" i="7"/>
  <c r="N42" i="7"/>
  <c r="P42" i="7"/>
  <c r="U42" i="7"/>
  <c r="X42" i="7"/>
  <c r="Y42" i="7"/>
  <c r="A43" i="7"/>
  <c r="S43" i="7"/>
  <c r="B43" i="7"/>
  <c r="T43" i="7"/>
  <c r="C43" i="7"/>
  <c r="W43" i="7"/>
  <c r="D43" i="7"/>
  <c r="Z43" i="7"/>
  <c r="E43" i="7"/>
  <c r="AA43" i="7"/>
  <c r="F43" i="7"/>
  <c r="V43" i="7"/>
  <c r="G43" i="7"/>
  <c r="AB43" i="7"/>
  <c r="H43" i="7"/>
  <c r="AC43" i="7"/>
  <c r="I43" i="7"/>
  <c r="J43" i="7"/>
  <c r="K43" i="7"/>
  <c r="M43" i="7"/>
  <c r="N43" i="7"/>
  <c r="P43" i="7"/>
  <c r="U43" i="7"/>
  <c r="X43" i="7"/>
  <c r="Y43" i="7"/>
  <c r="A44" i="7"/>
  <c r="S44" i="7"/>
  <c r="B44" i="7"/>
  <c r="T44" i="7"/>
  <c r="C44" i="7"/>
  <c r="W44" i="7"/>
  <c r="D44" i="7"/>
  <c r="Z44" i="7"/>
  <c r="E44" i="7"/>
  <c r="AA44" i="7"/>
  <c r="F44" i="7"/>
  <c r="V44" i="7"/>
  <c r="G44" i="7"/>
  <c r="AB44" i="7"/>
  <c r="H44" i="7"/>
  <c r="AC44" i="7"/>
  <c r="I44" i="7"/>
  <c r="J44" i="7"/>
  <c r="K44" i="7"/>
  <c r="M44" i="7"/>
  <c r="N44" i="7"/>
  <c r="P44" i="7"/>
  <c r="U44" i="7"/>
  <c r="X44" i="7"/>
  <c r="Y44" i="7"/>
  <c r="A45" i="7"/>
  <c r="S45" i="7"/>
  <c r="B45" i="7"/>
  <c r="T45" i="7"/>
  <c r="C45" i="7"/>
  <c r="W45" i="7"/>
  <c r="D45" i="7"/>
  <c r="Z45" i="7"/>
  <c r="E45" i="7"/>
  <c r="AA45" i="7"/>
  <c r="F45" i="7"/>
  <c r="V45" i="7"/>
  <c r="G45" i="7"/>
  <c r="AB45" i="7"/>
  <c r="H45" i="7"/>
  <c r="AC45" i="7"/>
  <c r="I45" i="7"/>
  <c r="J45" i="7"/>
  <c r="K45" i="7"/>
  <c r="M45" i="7"/>
  <c r="N45" i="7"/>
  <c r="P45" i="7"/>
  <c r="U45" i="7"/>
  <c r="X45" i="7"/>
  <c r="Y45" i="7"/>
  <c r="A46" i="7"/>
  <c r="S46" i="7"/>
  <c r="B46" i="7"/>
  <c r="T46" i="7"/>
  <c r="C46" i="7"/>
  <c r="W46" i="7"/>
  <c r="D46" i="7"/>
  <c r="Z46" i="7"/>
  <c r="E46" i="7"/>
  <c r="AA46" i="7"/>
  <c r="F46" i="7"/>
  <c r="V46" i="7"/>
  <c r="G46" i="7"/>
  <c r="AB46" i="7"/>
  <c r="H46" i="7"/>
  <c r="AC46" i="7"/>
  <c r="I46" i="7"/>
  <c r="J46" i="7"/>
  <c r="K46" i="7"/>
  <c r="M46" i="7"/>
  <c r="N46" i="7"/>
  <c r="P46" i="7"/>
  <c r="U46" i="7"/>
  <c r="X46" i="7"/>
  <c r="Y46" i="7"/>
  <c r="A47" i="7"/>
  <c r="S47" i="7"/>
  <c r="B47" i="7"/>
  <c r="T47" i="7"/>
  <c r="C47" i="7"/>
  <c r="W47" i="7"/>
  <c r="D47" i="7"/>
  <c r="Z47" i="7"/>
  <c r="E47" i="7"/>
  <c r="AA47" i="7"/>
  <c r="F47" i="7"/>
  <c r="V47" i="7"/>
  <c r="G47" i="7"/>
  <c r="AB47" i="7"/>
  <c r="H47" i="7"/>
  <c r="AC47" i="7"/>
  <c r="I47" i="7"/>
  <c r="J47" i="7"/>
  <c r="K47" i="7"/>
  <c r="M47" i="7"/>
  <c r="N47" i="7"/>
  <c r="P47" i="7"/>
  <c r="U47" i="7"/>
  <c r="X47" i="7"/>
  <c r="Y47" i="7"/>
  <c r="A48" i="7"/>
  <c r="S48" i="7"/>
  <c r="B48" i="7"/>
  <c r="T48" i="7"/>
  <c r="C48" i="7"/>
  <c r="W48" i="7"/>
  <c r="D48" i="7"/>
  <c r="Z48" i="7"/>
  <c r="E48" i="7"/>
  <c r="AA48" i="7"/>
  <c r="F48" i="7"/>
  <c r="V48" i="7"/>
  <c r="G48" i="7"/>
  <c r="AB48" i="7"/>
  <c r="H48" i="7"/>
  <c r="AC48" i="7"/>
  <c r="I48" i="7"/>
  <c r="J48" i="7"/>
  <c r="K48" i="7"/>
  <c r="M48" i="7"/>
  <c r="N48" i="7"/>
  <c r="P48" i="7"/>
  <c r="U48" i="7"/>
  <c r="X48" i="7"/>
  <c r="Y48" i="7"/>
  <c r="A49" i="7"/>
  <c r="S49" i="7"/>
  <c r="B49" i="7"/>
  <c r="T49" i="7"/>
  <c r="C49" i="7"/>
  <c r="W49" i="7"/>
  <c r="D49" i="7"/>
  <c r="Z49" i="7"/>
  <c r="E49" i="7"/>
  <c r="AA49" i="7"/>
  <c r="F49" i="7"/>
  <c r="V49" i="7"/>
  <c r="G49" i="7"/>
  <c r="AB49" i="7"/>
  <c r="H49" i="7"/>
  <c r="AC49" i="7"/>
  <c r="I49" i="7"/>
  <c r="J49" i="7"/>
  <c r="K49" i="7"/>
  <c r="M49" i="7"/>
  <c r="N49" i="7"/>
  <c r="P49" i="7"/>
  <c r="U49" i="7"/>
  <c r="X49" i="7"/>
  <c r="Y49" i="7"/>
  <c r="A50" i="7"/>
  <c r="S50" i="7"/>
  <c r="B50" i="7"/>
  <c r="T50" i="7"/>
  <c r="C50" i="7"/>
  <c r="W50" i="7"/>
  <c r="D50" i="7"/>
  <c r="Z50" i="7"/>
  <c r="E50" i="7"/>
  <c r="AA50" i="7"/>
  <c r="F50" i="7"/>
  <c r="V50" i="7"/>
  <c r="G50" i="7"/>
  <c r="AB50" i="7"/>
  <c r="H50" i="7"/>
  <c r="AC50" i="7"/>
  <c r="I50" i="7"/>
  <c r="J50" i="7"/>
  <c r="K50" i="7"/>
  <c r="M50" i="7"/>
  <c r="N50" i="7"/>
  <c r="P50" i="7"/>
  <c r="U50" i="7"/>
  <c r="X50" i="7"/>
  <c r="Y50" i="7"/>
  <c r="A51" i="7"/>
  <c r="S51" i="7"/>
  <c r="B51" i="7"/>
  <c r="T51" i="7"/>
  <c r="C51" i="7"/>
  <c r="W51" i="7"/>
  <c r="D51" i="7"/>
  <c r="Z51" i="7"/>
  <c r="E51" i="7"/>
  <c r="AA51" i="7"/>
  <c r="F51" i="7"/>
  <c r="V51" i="7"/>
  <c r="G51" i="7"/>
  <c r="AB51" i="7"/>
  <c r="H51" i="7"/>
  <c r="AC51" i="7"/>
  <c r="I51" i="7"/>
  <c r="J51" i="7"/>
  <c r="K51" i="7"/>
  <c r="M51" i="7"/>
  <c r="N51" i="7"/>
  <c r="P51" i="7"/>
  <c r="U51" i="7"/>
  <c r="X51" i="7"/>
  <c r="Y51" i="7"/>
  <c r="A52" i="7"/>
  <c r="S52" i="7"/>
  <c r="B52" i="7"/>
  <c r="T52" i="7"/>
  <c r="C52" i="7"/>
  <c r="W52" i="7"/>
  <c r="D52" i="7"/>
  <c r="Z52" i="7"/>
  <c r="E52" i="7"/>
  <c r="AA52" i="7"/>
  <c r="F52" i="7"/>
  <c r="V52" i="7"/>
  <c r="G52" i="7"/>
  <c r="AB52" i="7"/>
  <c r="H52" i="7"/>
  <c r="AC52" i="7"/>
  <c r="I52" i="7"/>
  <c r="J52" i="7"/>
  <c r="K52" i="7"/>
  <c r="M52" i="7"/>
  <c r="N52" i="7"/>
  <c r="P52" i="7"/>
  <c r="U52" i="7"/>
  <c r="X52" i="7"/>
  <c r="Y52" i="7"/>
  <c r="A53" i="7"/>
  <c r="S53" i="7"/>
  <c r="B53" i="7"/>
  <c r="T53" i="7"/>
  <c r="C53" i="7"/>
  <c r="W53" i="7"/>
  <c r="D53" i="7"/>
  <c r="Z53" i="7"/>
  <c r="E53" i="7"/>
  <c r="AA53" i="7"/>
  <c r="F53" i="7"/>
  <c r="V53" i="7"/>
  <c r="G53" i="7"/>
  <c r="AB53" i="7"/>
  <c r="H53" i="7"/>
  <c r="AC53" i="7"/>
  <c r="I53" i="7"/>
  <c r="J53" i="7"/>
  <c r="K53" i="7"/>
  <c r="M53" i="7"/>
  <c r="N53" i="7"/>
  <c r="P53" i="7"/>
  <c r="U53" i="7"/>
  <c r="X53" i="7"/>
  <c r="Y53" i="7"/>
  <c r="A54" i="7"/>
  <c r="S54" i="7"/>
  <c r="B54" i="7"/>
  <c r="T54" i="7"/>
  <c r="C54" i="7"/>
  <c r="W54" i="7"/>
  <c r="D54" i="7"/>
  <c r="Z54" i="7"/>
  <c r="E54" i="7"/>
  <c r="AA54" i="7"/>
  <c r="F54" i="7"/>
  <c r="V54" i="7"/>
  <c r="G54" i="7"/>
  <c r="AB54" i="7"/>
  <c r="H54" i="7"/>
  <c r="AC54" i="7"/>
  <c r="I54" i="7"/>
  <c r="J54" i="7"/>
  <c r="K54" i="7"/>
  <c r="M54" i="7"/>
  <c r="N54" i="7"/>
  <c r="P54" i="7"/>
  <c r="U54" i="7"/>
  <c r="X54" i="7"/>
  <c r="Y54" i="7"/>
  <c r="A55" i="7"/>
  <c r="S55" i="7"/>
  <c r="B55" i="7"/>
  <c r="T55" i="7"/>
  <c r="C55" i="7"/>
  <c r="W55" i="7"/>
  <c r="D55" i="7"/>
  <c r="Z55" i="7"/>
  <c r="E55" i="7"/>
  <c r="AA55" i="7"/>
  <c r="F55" i="7"/>
  <c r="V55" i="7"/>
  <c r="G55" i="7"/>
  <c r="AB55" i="7"/>
  <c r="H55" i="7"/>
  <c r="AC55" i="7"/>
  <c r="I55" i="7"/>
  <c r="J55" i="7"/>
  <c r="K55" i="7"/>
  <c r="M55" i="7"/>
  <c r="N55" i="7"/>
  <c r="P55" i="7"/>
  <c r="U55" i="7"/>
  <c r="X55" i="7"/>
  <c r="Y55" i="7"/>
  <c r="A56" i="7"/>
  <c r="S56" i="7"/>
  <c r="B56" i="7"/>
  <c r="T56" i="7"/>
  <c r="C56" i="7"/>
  <c r="W56" i="7"/>
  <c r="D56" i="7"/>
  <c r="Z56" i="7"/>
  <c r="E56" i="7"/>
  <c r="AA56" i="7"/>
  <c r="F56" i="7"/>
  <c r="V56" i="7"/>
  <c r="G56" i="7"/>
  <c r="AB56" i="7"/>
  <c r="H56" i="7"/>
  <c r="AC56" i="7"/>
  <c r="I56" i="7"/>
  <c r="J56" i="7"/>
  <c r="K56" i="7"/>
  <c r="M56" i="7"/>
  <c r="N56" i="7"/>
  <c r="P56" i="7"/>
  <c r="U56" i="7"/>
  <c r="X56" i="7"/>
  <c r="Y56" i="7"/>
  <c r="A57" i="7"/>
  <c r="S57" i="7"/>
  <c r="B57" i="7"/>
  <c r="T57" i="7"/>
  <c r="C57" i="7"/>
  <c r="W57" i="7"/>
  <c r="D57" i="7"/>
  <c r="Z57" i="7"/>
  <c r="E57" i="7"/>
  <c r="AA57" i="7"/>
  <c r="F57" i="7"/>
  <c r="V57" i="7"/>
  <c r="G57" i="7"/>
  <c r="AB57" i="7"/>
  <c r="H57" i="7"/>
  <c r="AC57" i="7"/>
  <c r="I57" i="7"/>
  <c r="J57" i="7"/>
  <c r="K57" i="7"/>
  <c r="M57" i="7"/>
  <c r="N57" i="7"/>
  <c r="P57" i="7"/>
  <c r="U57" i="7"/>
  <c r="X57" i="7"/>
  <c r="Y57" i="7"/>
  <c r="A58" i="7"/>
  <c r="S58" i="7"/>
  <c r="B58" i="7"/>
  <c r="T58" i="7"/>
  <c r="C58" i="7"/>
  <c r="W58" i="7"/>
  <c r="D58" i="7"/>
  <c r="Z58" i="7"/>
  <c r="E58" i="7"/>
  <c r="AA58" i="7"/>
  <c r="F58" i="7"/>
  <c r="V58" i="7"/>
  <c r="G58" i="7"/>
  <c r="AB58" i="7"/>
  <c r="H58" i="7"/>
  <c r="AC58" i="7"/>
  <c r="I58" i="7"/>
  <c r="J58" i="7"/>
  <c r="K58" i="7"/>
  <c r="M58" i="7"/>
  <c r="N58" i="7"/>
  <c r="P58" i="7"/>
  <c r="U58" i="7"/>
  <c r="X58" i="7"/>
  <c r="Y58" i="7"/>
  <c r="A59" i="7"/>
  <c r="S59" i="7"/>
  <c r="B59" i="7"/>
  <c r="T59" i="7"/>
  <c r="C59" i="7"/>
  <c r="W59" i="7"/>
  <c r="D59" i="7"/>
  <c r="Z59" i="7"/>
  <c r="E59" i="7"/>
  <c r="AA59" i="7"/>
  <c r="F59" i="7"/>
  <c r="V59" i="7"/>
  <c r="G59" i="7"/>
  <c r="AB59" i="7"/>
  <c r="H59" i="7"/>
  <c r="AC59" i="7"/>
  <c r="I59" i="7"/>
  <c r="J59" i="7"/>
  <c r="K59" i="7"/>
  <c r="M59" i="7"/>
  <c r="N59" i="7"/>
  <c r="P59" i="7"/>
  <c r="U59" i="7"/>
  <c r="X59" i="7"/>
  <c r="Y59" i="7"/>
  <c r="A60" i="7"/>
  <c r="S60" i="7"/>
  <c r="B60" i="7"/>
  <c r="T60" i="7"/>
  <c r="C60" i="7"/>
  <c r="W60" i="7"/>
  <c r="D60" i="7"/>
  <c r="Z60" i="7"/>
  <c r="E60" i="7"/>
  <c r="AA60" i="7"/>
  <c r="F60" i="7"/>
  <c r="V60" i="7"/>
  <c r="G60" i="7"/>
  <c r="AB60" i="7"/>
  <c r="H60" i="7"/>
  <c r="AC60" i="7"/>
  <c r="I60" i="7"/>
  <c r="J60" i="7"/>
  <c r="K60" i="7"/>
  <c r="M60" i="7"/>
  <c r="N60" i="7"/>
  <c r="P60" i="7"/>
  <c r="U60" i="7"/>
  <c r="X60" i="7"/>
  <c r="Y60" i="7"/>
  <c r="A61" i="7"/>
  <c r="S61" i="7"/>
  <c r="B61" i="7"/>
  <c r="T61" i="7"/>
  <c r="C61" i="7"/>
  <c r="W61" i="7"/>
  <c r="D61" i="7"/>
  <c r="Z61" i="7"/>
  <c r="E61" i="7"/>
  <c r="AA61" i="7"/>
  <c r="F61" i="7"/>
  <c r="V61" i="7"/>
  <c r="G61" i="7"/>
  <c r="AB61" i="7"/>
  <c r="H61" i="7"/>
  <c r="AC61" i="7"/>
  <c r="I61" i="7"/>
  <c r="J61" i="7"/>
  <c r="K61" i="7"/>
  <c r="M61" i="7"/>
  <c r="N61" i="7"/>
  <c r="P61" i="7"/>
  <c r="U61" i="7"/>
  <c r="X61" i="7"/>
  <c r="Y61" i="7"/>
  <c r="A62" i="7"/>
  <c r="S62" i="7"/>
  <c r="B62" i="7"/>
  <c r="T62" i="7"/>
  <c r="C62" i="7"/>
  <c r="W62" i="7"/>
  <c r="D62" i="7"/>
  <c r="Z62" i="7"/>
  <c r="E62" i="7"/>
  <c r="AA62" i="7"/>
  <c r="F62" i="7"/>
  <c r="V62" i="7"/>
  <c r="G62" i="7"/>
  <c r="AB62" i="7"/>
  <c r="H62" i="7"/>
  <c r="AC62" i="7"/>
  <c r="I62" i="7"/>
  <c r="J62" i="7"/>
  <c r="K62" i="7"/>
  <c r="M62" i="7"/>
  <c r="N62" i="7"/>
  <c r="P62" i="7"/>
  <c r="U62" i="7"/>
  <c r="X62" i="7"/>
  <c r="Y62" i="7"/>
  <c r="A63" i="7"/>
  <c r="S63" i="7"/>
  <c r="B63" i="7"/>
  <c r="T63" i="7"/>
  <c r="C63" i="7"/>
  <c r="W63" i="7"/>
  <c r="D63" i="7"/>
  <c r="Z63" i="7"/>
  <c r="E63" i="7"/>
  <c r="AA63" i="7"/>
  <c r="F63" i="7"/>
  <c r="V63" i="7"/>
  <c r="G63" i="7"/>
  <c r="AB63" i="7"/>
  <c r="H63" i="7"/>
  <c r="AC63" i="7"/>
  <c r="I63" i="7"/>
  <c r="J63" i="7"/>
  <c r="K63" i="7"/>
  <c r="M63" i="7"/>
  <c r="N63" i="7"/>
  <c r="P63" i="7"/>
  <c r="U63" i="7"/>
  <c r="X63" i="7"/>
  <c r="Y63" i="7"/>
  <c r="A64" i="7"/>
  <c r="S64" i="7"/>
  <c r="B64" i="7"/>
  <c r="T64" i="7"/>
  <c r="C64" i="7"/>
  <c r="W64" i="7"/>
  <c r="D64" i="7"/>
  <c r="Z64" i="7"/>
  <c r="E64" i="7"/>
  <c r="AA64" i="7"/>
  <c r="F64" i="7"/>
  <c r="V64" i="7"/>
  <c r="G64" i="7"/>
  <c r="AB64" i="7"/>
  <c r="H64" i="7"/>
  <c r="AC64" i="7"/>
  <c r="I64" i="7"/>
  <c r="J64" i="7"/>
  <c r="K64" i="7"/>
  <c r="M64" i="7"/>
  <c r="N64" i="7"/>
  <c r="P64" i="7"/>
  <c r="U64" i="7"/>
  <c r="X64" i="7"/>
  <c r="Y64" i="7"/>
  <c r="A65" i="7"/>
  <c r="S65" i="7"/>
  <c r="B65" i="7"/>
  <c r="T65" i="7"/>
  <c r="C65" i="7"/>
  <c r="W65" i="7"/>
  <c r="D65" i="7"/>
  <c r="Z65" i="7"/>
  <c r="E65" i="7"/>
  <c r="AA65" i="7"/>
  <c r="F65" i="7"/>
  <c r="V65" i="7"/>
  <c r="G65" i="7"/>
  <c r="AB65" i="7"/>
  <c r="H65" i="7"/>
  <c r="AC65" i="7"/>
  <c r="I65" i="7"/>
  <c r="J65" i="7"/>
  <c r="K65" i="7"/>
  <c r="M65" i="7"/>
  <c r="N65" i="7"/>
  <c r="P65" i="7"/>
  <c r="U65" i="7"/>
  <c r="X65" i="7"/>
  <c r="Y65" i="7"/>
  <c r="A66" i="7"/>
  <c r="S66" i="7"/>
  <c r="B66" i="7"/>
  <c r="T66" i="7"/>
  <c r="C66" i="7"/>
  <c r="W66" i="7"/>
  <c r="D66" i="7"/>
  <c r="Z66" i="7"/>
  <c r="E66" i="7"/>
  <c r="AA66" i="7"/>
  <c r="F66" i="7"/>
  <c r="V66" i="7"/>
  <c r="G66" i="7"/>
  <c r="AB66" i="7"/>
  <c r="H66" i="7"/>
  <c r="AC66" i="7"/>
  <c r="I66" i="7"/>
  <c r="J66" i="7"/>
  <c r="K66" i="7"/>
  <c r="M66" i="7"/>
  <c r="N66" i="7"/>
  <c r="P66" i="7"/>
  <c r="U66" i="7"/>
  <c r="X66" i="7"/>
  <c r="Y66" i="7"/>
  <c r="A67" i="7"/>
  <c r="S67" i="7"/>
  <c r="B67" i="7"/>
  <c r="T67" i="7"/>
  <c r="C67" i="7"/>
  <c r="W67" i="7"/>
  <c r="D67" i="7"/>
  <c r="Z67" i="7"/>
  <c r="E67" i="7"/>
  <c r="AA67" i="7"/>
  <c r="F67" i="7"/>
  <c r="V67" i="7"/>
  <c r="G67" i="7"/>
  <c r="AB67" i="7"/>
  <c r="H67" i="7"/>
  <c r="AC67" i="7"/>
  <c r="I67" i="7"/>
  <c r="J67" i="7"/>
  <c r="K67" i="7"/>
  <c r="M67" i="7"/>
  <c r="N67" i="7"/>
  <c r="P67" i="7"/>
  <c r="U67" i="7"/>
  <c r="X67" i="7"/>
  <c r="Y67" i="7"/>
  <c r="A68" i="7"/>
  <c r="S68" i="7"/>
  <c r="B68" i="7"/>
  <c r="T68" i="7"/>
  <c r="C68" i="7"/>
  <c r="W68" i="7"/>
  <c r="D68" i="7"/>
  <c r="Z68" i="7"/>
  <c r="E68" i="7"/>
  <c r="AA68" i="7"/>
  <c r="F68" i="7"/>
  <c r="V68" i="7"/>
  <c r="G68" i="7"/>
  <c r="AB68" i="7"/>
  <c r="H68" i="7"/>
  <c r="AC68" i="7"/>
  <c r="I68" i="7"/>
  <c r="J68" i="7"/>
  <c r="K68" i="7"/>
  <c r="M68" i="7"/>
  <c r="N68" i="7"/>
  <c r="P68" i="7"/>
  <c r="U68" i="7"/>
  <c r="X68" i="7"/>
  <c r="Y68" i="7"/>
  <c r="A69" i="7"/>
  <c r="S69" i="7"/>
  <c r="B69" i="7"/>
  <c r="T69" i="7"/>
  <c r="C69" i="7"/>
  <c r="W69" i="7"/>
  <c r="D69" i="7"/>
  <c r="Z69" i="7"/>
  <c r="E69" i="7"/>
  <c r="AA69" i="7"/>
  <c r="F69" i="7"/>
  <c r="V69" i="7"/>
  <c r="G69" i="7"/>
  <c r="AB69" i="7"/>
  <c r="H69" i="7"/>
  <c r="AC69" i="7"/>
  <c r="I69" i="7"/>
  <c r="J69" i="7"/>
  <c r="K69" i="7"/>
  <c r="M69" i="7"/>
  <c r="N69" i="7"/>
  <c r="P69" i="7"/>
  <c r="U69" i="7"/>
  <c r="X69" i="7"/>
  <c r="Y69" i="7"/>
  <c r="A70" i="7"/>
  <c r="S70" i="7"/>
  <c r="B70" i="7"/>
  <c r="T70" i="7"/>
  <c r="C70" i="7"/>
  <c r="W70" i="7"/>
  <c r="D70" i="7"/>
  <c r="Z70" i="7"/>
  <c r="E70" i="7"/>
  <c r="AA70" i="7"/>
  <c r="F70" i="7"/>
  <c r="V70" i="7"/>
  <c r="G70" i="7"/>
  <c r="AB70" i="7"/>
  <c r="H70" i="7"/>
  <c r="AC70" i="7"/>
  <c r="I70" i="7"/>
  <c r="J70" i="7"/>
  <c r="K70" i="7"/>
  <c r="M70" i="7"/>
  <c r="N70" i="7"/>
  <c r="P70" i="7"/>
  <c r="U70" i="7"/>
  <c r="X70" i="7"/>
  <c r="Y70" i="7"/>
  <c r="A71" i="7"/>
  <c r="S71" i="7"/>
  <c r="B71" i="7"/>
  <c r="T71" i="7"/>
  <c r="C71" i="7"/>
  <c r="W71" i="7"/>
  <c r="D71" i="7"/>
  <c r="Z71" i="7"/>
  <c r="E71" i="7"/>
  <c r="AA71" i="7"/>
  <c r="F71" i="7"/>
  <c r="V71" i="7"/>
  <c r="G71" i="7"/>
  <c r="AB71" i="7"/>
  <c r="H71" i="7"/>
  <c r="AC71" i="7"/>
  <c r="I71" i="7"/>
  <c r="J71" i="7"/>
  <c r="K71" i="7"/>
  <c r="M71" i="7"/>
  <c r="N71" i="7"/>
  <c r="P71" i="7"/>
  <c r="U71" i="7"/>
  <c r="X71" i="7"/>
  <c r="Y71" i="7"/>
  <c r="A72" i="7"/>
  <c r="S72" i="7"/>
  <c r="B72" i="7"/>
  <c r="T72" i="7"/>
  <c r="C72" i="7"/>
  <c r="W72" i="7"/>
  <c r="D72" i="7"/>
  <c r="Z72" i="7"/>
  <c r="E72" i="7"/>
  <c r="AA72" i="7"/>
  <c r="F72" i="7"/>
  <c r="V72" i="7"/>
  <c r="G72" i="7"/>
  <c r="AB72" i="7"/>
  <c r="H72" i="7"/>
  <c r="AC72" i="7"/>
  <c r="I72" i="7"/>
  <c r="J72" i="7"/>
  <c r="K72" i="7"/>
  <c r="M72" i="7"/>
  <c r="N72" i="7"/>
  <c r="P72" i="7"/>
  <c r="U72" i="7"/>
  <c r="X72" i="7"/>
  <c r="Y72" i="7"/>
  <c r="A73" i="7"/>
  <c r="S73" i="7"/>
  <c r="B73" i="7"/>
  <c r="T73" i="7"/>
  <c r="C73" i="7"/>
  <c r="W73" i="7"/>
  <c r="D73" i="7"/>
  <c r="Z73" i="7"/>
  <c r="E73" i="7"/>
  <c r="AA73" i="7"/>
  <c r="F73" i="7"/>
  <c r="V73" i="7"/>
  <c r="G73" i="7"/>
  <c r="AB73" i="7"/>
  <c r="H73" i="7"/>
  <c r="AC73" i="7"/>
  <c r="I73" i="7"/>
  <c r="J73" i="7"/>
  <c r="K73" i="7"/>
  <c r="M73" i="7"/>
  <c r="N73" i="7"/>
  <c r="P73" i="7"/>
  <c r="U73" i="7"/>
  <c r="X73" i="7"/>
  <c r="Y73" i="7"/>
  <c r="A74" i="7"/>
  <c r="S74" i="7"/>
  <c r="B74" i="7"/>
  <c r="T74" i="7"/>
  <c r="C74" i="7"/>
  <c r="W74" i="7"/>
  <c r="D74" i="7"/>
  <c r="Z74" i="7"/>
  <c r="E74" i="7"/>
  <c r="AA74" i="7"/>
  <c r="F74" i="7"/>
  <c r="V74" i="7"/>
  <c r="G74" i="7"/>
  <c r="AB74" i="7"/>
  <c r="H74" i="7"/>
  <c r="AC74" i="7"/>
  <c r="I74" i="7"/>
  <c r="J74" i="7"/>
  <c r="K74" i="7"/>
  <c r="M74" i="7"/>
  <c r="N74" i="7"/>
  <c r="P74" i="7"/>
  <c r="U74" i="7"/>
  <c r="X74" i="7"/>
  <c r="Y74" i="7"/>
  <c r="A75" i="7"/>
  <c r="S75" i="7"/>
  <c r="B75" i="7"/>
  <c r="T75" i="7"/>
  <c r="C75" i="7"/>
  <c r="W75" i="7"/>
  <c r="D75" i="7"/>
  <c r="Z75" i="7"/>
  <c r="E75" i="7"/>
  <c r="AA75" i="7"/>
  <c r="F75" i="7"/>
  <c r="V75" i="7"/>
  <c r="G75" i="7"/>
  <c r="AB75" i="7"/>
  <c r="H75" i="7"/>
  <c r="AC75" i="7"/>
  <c r="I75" i="7"/>
  <c r="J75" i="7"/>
  <c r="K75" i="7"/>
  <c r="M75" i="7"/>
  <c r="N75" i="7"/>
  <c r="P75" i="7"/>
  <c r="U75" i="7"/>
  <c r="X75" i="7"/>
  <c r="Y75" i="7"/>
  <c r="A76" i="7"/>
  <c r="S76" i="7"/>
  <c r="B76" i="7"/>
  <c r="T76" i="7"/>
  <c r="C76" i="7"/>
  <c r="W76" i="7"/>
  <c r="D76" i="7"/>
  <c r="Z76" i="7"/>
  <c r="E76" i="7"/>
  <c r="AA76" i="7"/>
  <c r="F76" i="7"/>
  <c r="V76" i="7"/>
  <c r="G76" i="7"/>
  <c r="AB76" i="7"/>
  <c r="H76" i="7"/>
  <c r="AC76" i="7"/>
  <c r="I76" i="7"/>
  <c r="J76" i="7"/>
  <c r="K76" i="7"/>
  <c r="M76" i="7"/>
  <c r="N76" i="7"/>
  <c r="P76" i="7"/>
  <c r="U76" i="7"/>
  <c r="X76" i="7"/>
  <c r="Y76" i="7"/>
  <c r="A77" i="7"/>
  <c r="S77" i="7"/>
  <c r="B77" i="7"/>
  <c r="T77" i="7"/>
  <c r="C77" i="7"/>
  <c r="W77" i="7"/>
  <c r="D77" i="7"/>
  <c r="Z77" i="7"/>
  <c r="E77" i="7"/>
  <c r="AA77" i="7"/>
  <c r="F77" i="7"/>
  <c r="V77" i="7"/>
  <c r="G77" i="7"/>
  <c r="AB77" i="7"/>
  <c r="H77" i="7"/>
  <c r="AC77" i="7"/>
  <c r="I77" i="7"/>
  <c r="J77" i="7"/>
  <c r="K77" i="7"/>
  <c r="M77" i="7"/>
  <c r="N77" i="7"/>
  <c r="P77" i="7"/>
  <c r="U77" i="7"/>
  <c r="X77" i="7"/>
  <c r="Y77" i="7"/>
  <c r="A78" i="7"/>
  <c r="S78" i="7"/>
  <c r="B78" i="7"/>
  <c r="T78" i="7"/>
  <c r="C78" i="7"/>
  <c r="W78" i="7"/>
  <c r="D78" i="7"/>
  <c r="Z78" i="7"/>
  <c r="E78" i="7"/>
  <c r="AA78" i="7"/>
  <c r="F78" i="7"/>
  <c r="V78" i="7"/>
  <c r="G78" i="7"/>
  <c r="AB78" i="7"/>
  <c r="H78" i="7"/>
  <c r="AC78" i="7"/>
  <c r="I78" i="7"/>
  <c r="J78" i="7"/>
  <c r="K78" i="7"/>
  <c r="M78" i="7"/>
  <c r="N78" i="7"/>
  <c r="P78" i="7"/>
  <c r="U78" i="7"/>
  <c r="X78" i="7"/>
  <c r="Y78" i="7"/>
  <c r="A79" i="7"/>
  <c r="S79" i="7"/>
  <c r="B79" i="7"/>
  <c r="T79" i="7"/>
  <c r="C79" i="7"/>
  <c r="W79" i="7"/>
  <c r="D79" i="7"/>
  <c r="Z79" i="7"/>
  <c r="E79" i="7"/>
  <c r="AA79" i="7"/>
  <c r="F79" i="7"/>
  <c r="V79" i="7"/>
  <c r="G79" i="7"/>
  <c r="AB79" i="7"/>
  <c r="H79" i="7"/>
  <c r="AC79" i="7"/>
  <c r="I79" i="7"/>
  <c r="J79" i="7"/>
  <c r="K79" i="7"/>
  <c r="M79" i="7"/>
  <c r="N79" i="7"/>
  <c r="P79" i="7"/>
  <c r="U79" i="7"/>
  <c r="X79" i="7"/>
  <c r="Y79" i="7"/>
  <c r="A80" i="7"/>
  <c r="S80" i="7"/>
  <c r="B80" i="7"/>
  <c r="T80" i="7"/>
  <c r="C80" i="7"/>
  <c r="W80" i="7"/>
  <c r="D80" i="7"/>
  <c r="Z80" i="7"/>
  <c r="E80" i="7"/>
  <c r="AA80" i="7"/>
  <c r="F80" i="7"/>
  <c r="V80" i="7"/>
  <c r="G80" i="7"/>
  <c r="AB80" i="7"/>
  <c r="H80" i="7"/>
  <c r="AC80" i="7"/>
  <c r="I80" i="7"/>
  <c r="J80" i="7"/>
  <c r="K80" i="7"/>
  <c r="M80" i="7"/>
  <c r="N80" i="7"/>
  <c r="P80" i="7"/>
  <c r="U80" i="7"/>
  <c r="X80" i="7"/>
  <c r="Y80" i="7"/>
  <c r="A81" i="7"/>
  <c r="S81" i="7"/>
  <c r="B81" i="7"/>
  <c r="T81" i="7"/>
  <c r="C81" i="7"/>
  <c r="W81" i="7"/>
  <c r="D81" i="7"/>
  <c r="Z81" i="7"/>
  <c r="E81" i="7"/>
  <c r="AA81" i="7"/>
  <c r="F81" i="7"/>
  <c r="V81" i="7"/>
  <c r="G81" i="7"/>
  <c r="AB81" i="7"/>
  <c r="H81" i="7"/>
  <c r="AC81" i="7"/>
  <c r="I81" i="7"/>
  <c r="J81" i="7"/>
  <c r="K81" i="7"/>
  <c r="M81" i="7"/>
  <c r="N81" i="7"/>
  <c r="P81" i="7"/>
  <c r="U81" i="7"/>
  <c r="X81" i="7"/>
  <c r="Y81" i="7"/>
  <c r="A82" i="7"/>
  <c r="S82" i="7"/>
  <c r="B82" i="7"/>
  <c r="T82" i="7"/>
  <c r="C82" i="7"/>
  <c r="W82" i="7"/>
  <c r="D82" i="7"/>
  <c r="Z82" i="7"/>
  <c r="E82" i="7"/>
  <c r="AA82" i="7"/>
  <c r="F82" i="7"/>
  <c r="V82" i="7"/>
  <c r="G82" i="7"/>
  <c r="AB82" i="7"/>
  <c r="H82" i="7"/>
  <c r="AC82" i="7"/>
  <c r="I82" i="7"/>
  <c r="J82" i="7"/>
  <c r="K82" i="7"/>
  <c r="M82" i="7"/>
  <c r="N82" i="7"/>
  <c r="P82" i="7"/>
  <c r="U82" i="7"/>
  <c r="X82" i="7"/>
  <c r="Y82" i="7"/>
  <c r="A83" i="7"/>
  <c r="S83" i="7"/>
  <c r="B83" i="7"/>
  <c r="T83" i="7"/>
  <c r="C83" i="7"/>
  <c r="W83" i="7"/>
  <c r="D83" i="7"/>
  <c r="Z83" i="7"/>
  <c r="E83" i="7"/>
  <c r="AA83" i="7"/>
  <c r="F83" i="7"/>
  <c r="V83" i="7"/>
  <c r="G83" i="7"/>
  <c r="AB83" i="7"/>
  <c r="H83" i="7"/>
  <c r="AC83" i="7"/>
  <c r="I83" i="7"/>
  <c r="J83" i="7"/>
  <c r="K83" i="7"/>
  <c r="M83" i="7"/>
  <c r="N83" i="7"/>
  <c r="P83" i="7"/>
  <c r="U83" i="7"/>
  <c r="X83" i="7"/>
  <c r="Y83" i="7"/>
  <c r="A84" i="7"/>
  <c r="S84" i="7"/>
  <c r="B84" i="7"/>
  <c r="T84" i="7"/>
  <c r="C84" i="7"/>
  <c r="W84" i="7"/>
  <c r="D84" i="7"/>
  <c r="Z84" i="7"/>
  <c r="E84" i="7"/>
  <c r="AA84" i="7"/>
  <c r="F84" i="7"/>
  <c r="V84" i="7"/>
  <c r="G84" i="7"/>
  <c r="AB84" i="7"/>
  <c r="H84" i="7"/>
  <c r="AC84" i="7"/>
  <c r="I84" i="7"/>
  <c r="J84" i="7"/>
  <c r="K84" i="7"/>
  <c r="M84" i="7"/>
  <c r="N84" i="7"/>
  <c r="P84" i="7"/>
  <c r="U84" i="7"/>
  <c r="X84" i="7"/>
  <c r="Y84" i="7"/>
  <c r="A85" i="7"/>
  <c r="S85" i="7"/>
  <c r="B85" i="7"/>
  <c r="T85" i="7"/>
  <c r="C85" i="7"/>
  <c r="W85" i="7"/>
  <c r="D85" i="7"/>
  <c r="Z85" i="7"/>
  <c r="E85" i="7"/>
  <c r="AA85" i="7"/>
  <c r="F85" i="7"/>
  <c r="V85" i="7"/>
  <c r="G85" i="7"/>
  <c r="AB85" i="7"/>
  <c r="H85" i="7"/>
  <c r="AC85" i="7"/>
  <c r="I85" i="7"/>
  <c r="J85" i="7"/>
  <c r="K85" i="7"/>
  <c r="M85" i="7"/>
  <c r="N85" i="7"/>
  <c r="P85" i="7"/>
  <c r="U85" i="7"/>
  <c r="X85" i="7"/>
  <c r="Y85" i="7"/>
  <c r="A86" i="7"/>
  <c r="S86" i="7"/>
  <c r="B86" i="7"/>
  <c r="T86" i="7"/>
  <c r="C86" i="7"/>
  <c r="W86" i="7"/>
  <c r="D86" i="7"/>
  <c r="Z86" i="7"/>
  <c r="E86" i="7"/>
  <c r="AA86" i="7"/>
  <c r="F86" i="7"/>
  <c r="V86" i="7"/>
  <c r="G86" i="7"/>
  <c r="AB86" i="7"/>
  <c r="H86" i="7"/>
  <c r="AC86" i="7"/>
  <c r="I86" i="7"/>
  <c r="J86" i="7"/>
  <c r="K86" i="7"/>
  <c r="M86" i="7"/>
  <c r="N86" i="7"/>
  <c r="P86" i="7"/>
  <c r="U86" i="7"/>
  <c r="X86" i="7"/>
  <c r="Y86" i="7"/>
  <c r="A87" i="7"/>
  <c r="S87" i="7"/>
  <c r="B87" i="7"/>
  <c r="T87" i="7"/>
  <c r="C87" i="7"/>
  <c r="W87" i="7"/>
  <c r="D87" i="7"/>
  <c r="Z87" i="7"/>
  <c r="E87" i="7"/>
  <c r="AA87" i="7"/>
  <c r="F87" i="7"/>
  <c r="V87" i="7"/>
  <c r="G87" i="7"/>
  <c r="AB87" i="7"/>
  <c r="H87" i="7"/>
  <c r="AC87" i="7"/>
  <c r="I87" i="7"/>
  <c r="J87" i="7"/>
  <c r="K87" i="7"/>
  <c r="M87" i="7"/>
  <c r="N87" i="7"/>
  <c r="P87" i="7"/>
  <c r="U87" i="7"/>
  <c r="X87" i="7"/>
  <c r="Y87" i="7"/>
  <c r="A88" i="7"/>
  <c r="S88" i="7"/>
  <c r="B88" i="7"/>
  <c r="T88" i="7"/>
  <c r="C88" i="7"/>
  <c r="W88" i="7"/>
  <c r="D88" i="7"/>
  <c r="Z88" i="7"/>
  <c r="E88" i="7"/>
  <c r="AA88" i="7"/>
  <c r="F88" i="7"/>
  <c r="V88" i="7"/>
  <c r="G88" i="7"/>
  <c r="AB88" i="7"/>
  <c r="H88" i="7"/>
  <c r="AC88" i="7"/>
  <c r="I88" i="7"/>
  <c r="J88" i="7"/>
  <c r="K88" i="7"/>
  <c r="M88" i="7"/>
  <c r="N88" i="7"/>
  <c r="P88" i="7"/>
  <c r="U88" i="7"/>
  <c r="X88" i="7"/>
  <c r="Y88" i="7"/>
  <c r="A89" i="7"/>
  <c r="S89" i="7"/>
  <c r="B89" i="7"/>
  <c r="T89" i="7"/>
  <c r="C89" i="7"/>
  <c r="W89" i="7"/>
  <c r="D89" i="7"/>
  <c r="Z89" i="7"/>
  <c r="E89" i="7"/>
  <c r="AA89" i="7"/>
  <c r="F89" i="7"/>
  <c r="V89" i="7"/>
  <c r="G89" i="7"/>
  <c r="AB89" i="7"/>
  <c r="H89" i="7"/>
  <c r="AC89" i="7"/>
  <c r="I89" i="7"/>
  <c r="J89" i="7"/>
  <c r="K89" i="7"/>
  <c r="M89" i="7"/>
  <c r="N89" i="7"/>
  <c r="P89" i="7"/>
  <c r="U89" i="7"/>
  <c r="X89" i="7"/>
  <c r="Y89" i="7"/>
  <c r="A90" i="7"/>
  <c r="S90" i="7"/>
  <c r="B90" i="7"/>
  <c r="T90" i="7"/>
  <c r="C90" i="7"/>
  <c r="W90" i="7"/>
  <c r="D90" i="7"/>
  <c r="Z90" i="7"/>
  <c r="E90" i="7"/>
  <c r="AA90" i="7"/>
  <c r="F90" i="7"/>
  <c r="V90" i="7"/>
  <c r="G90" i="7"/>
  <c r="AB90" i="7"/>
  <c r="H90" i="7"/>
  <c r="AC90" i="7"/>
  <c r="I90" i="7"/>
  <c r="J90" i="7"/>
  <c r="K90" i="7"/>
  <c r="M90" i="7"/>
  <c r="N90" i="7"/>
  <c r="P90" i="7"/>
  <c r="U90" i="7"/>
  <c r="X90" i="7"/>
  <c r="Y90" i="7"/>
  <c r="A91" i="7"/>
  <c r="S91" i="7"/>
  <c r="B91" i="7"/>
  <c r="T91" i="7"/>
  <c r="C91" i="7"/>
  <c r="W91" i="7"/>
  <c r="D91" i="7"/>
  <c r="Z91" i="7"/>
  <c r="E91" i="7"/>
  <c r="AA91" i="7"/>
  <c r="F91" i="7"/>
  <c r="V91" i="7"/>
  <c r="G91" i="7"/>
  <c r="AB91" i="7"/>
  <c r="H91" i="7"/>
  <c r="AC91" i="7"/>
  <c r="I91" i="7"/>
  <c r="J91" i="7"/>
  <c r="K91" i="7"/>
  <c r="M91" i="7"/>
  <c r="N91" i="7"/>
  <c r="P91" i="7"/>
  <c r="U91" i="7"/>
  <c r="X91" i="7"/>
  <c r="Y91" i="7"/>
  <c r="A92" i="7"/>
  <c r="S92" i="7"/>
  <c r="B92" i="7"/>
  <c r="T92" i="7"/>
  <c r="C92" i="7"/>
  <c r="W92" i="7"/>
  <c r="D92" i="7"/>
  <c r="Z92" i="7"/>
  <c r="E92" i="7"/>
  <c r="AA92" i="7"/>
  <c r="F92" i="7"/>
  <c r="V92" i="7"/>
  <c r="G92" i="7"/>
  <c r="AB92" i="7"/>
  <c r="H92" i="7"/>
  <c r="AC92" i="7"/>
  <c r="I92" i="7"/>
  <c r="J92" i="7"/>
  <c r="K92" i="7"/>
  <c r="M92" i="7"/>
  <c r="N92" i="7"/>
  <c r="P92" i="7"/>
  <c r="U92" i="7"/>
  <c r="X92" i="7"/>
  <c r="Y92" i="7"/>
  <c r="A93" i="7"/>
  <c r="S93" i="7"/>
  <c r="B93" i="7"/>
  <c r="T93" i="7"/>
  <c r="C93" i="7"/>
  <c r="W93" i="7"/>
  <c r="D93" i="7"/>
  <c r="Z93" i="7"/>
  <c r="E93" i="7"/>
  <c r="AA93" i="7"/>
  <c r="F93" i="7"/>
  <c r="V93" i="7"/>
  <c r="G93" i="7"/>
  <c r="AB93" i="7"/>
  <c r="H93" i="7"/>
  <c r="AC93" i="7"/>
  <c r="I93" i="7"/>
  <c r="J93" i="7"/>
  <c r="K93" i="7"/>
  <c r="M93" i="7"/>
  <c r="N93" i="7"/>
  <c r="P93" i="7"/>
  <c r="U93" i="7"/>
  <c r="X93" i="7"/>
  <c r="Y93" i="7"/>
  <c r="A94" i="7"/>
  <c r="S94" i="7"/>
  <c r="B94" i="7"/>
  <c r="T94" i="7"/>
  <c r="C94" i="7"/>
  <c r="W94" i="7"/>
  <c r="D94" i="7"/>
  <c r="Z94" i="7"/>
  <c r="E94" i="7"/>
  <c r="AA94" i="7"/>
  <c r="F94" i="7"/>
  <c r="V94" i="7"/>
  <c r="G94" i="7"/>
  <c r="AB94" i="7"/>
  <c r="H94" i="7"/>
  <c r="AC94" i="7"/>
  <c r="I94" i="7"/>
  <c r="J94" i="7"/>
  <c r="K94" i="7"/>
  <c r="M94" i="7"/>
  <c r="N94" i="7"/>
  <c r="P94" i="7"/>
  <c r="U94" i="7"/>
  <c r="X94" i="7"/>
  <c r="Y94" i="7"/>
  <c r="A95" i="7"/>
  <c r="S95" i="7"/>
  <c r="B95" i="7"/>
  <c r="T95" i="7"/>
  <c r="C95" i="7"/>
  <c r="W95" i="7"/>
  <c r="D95" i="7"/>
  <c r="Z95" i="7"/>
  <c r="E95" i="7"/>
  <c r="AA95" i="7"/>
  <c r="F95" i="7"/>
  <c r="V95" i="7"/>
  <c r="G95" i="7"/>
  <c r="AB95" i="7"/>
  <c r="H95" i="7"/>
  <c r="AC95" i="7"/>
  <c r="I95" i="7"/>
  <c r="J95" i="7"/>
  <c r="K95" i="7"/>
  <c r="M95" i="7"/>
  <c r="N95" i="7"/>
  <c r="P95" i="7"/>
  <c r="U95" i="7"/>
  <c r="X95" i="7"/>
  <c r="Y95" i="7"/>
  <c r="A96" i="7"/>
  <c r="S96" i="7"/>
  <c r="B96" i="7"/>
  <c r="T96" i="7"/>
  <c r="C96" i="7"/>
  <c r="W96" i="7"/>
  <c r="D96" i="7"/>
  <c r="Z96" i="7"/>
  <c r="E96" i="7"/>
  <c r="AA96" i="7"/>
  <c r="F96" i="7"/>
  <c r="V96" i="7"/>
  <c r="G96" i="7"/>
  <c r="AB96" i="7"/>
  <c r="H96" i="7"/>
  <c r="AC96" i="7"/>
  <c r="I96" i="7"/>
  <c r="J96" i="7"/>
  <c r="K96" i="7"/>
  <c r="M96" i="7"/>
  <c r="N96" i="7"/>
  <c r="P96" i="7"/>
  <c r="U96" i="7"/>
  <c r="X96" i="7"/>
  <c r="Y96" i="7"/>
  <c r="A97" i="7"/>
  <c r="S97" i="7"/>
  <c r="B97" i="7"/>
  <c r="T97" i="7"/>
  <c r="C97" i="7"/>
  <c r="W97" i="7"/>
  <c r="D97" i="7"/>
  <c r="Z97" i="7"/>
  <c r="E97" i="7"/>
  <c r="AA97" i="7"/>
  <c r="F97" i="7"/>
  <c r="V97" i="7"/>
  <c r="G97" i="7"/>
  <c r="AB97" i="7"/>
  <c r="H97" i="7"/>
  <c r="AC97" i="7"/>
  <c r="I97" i="7"/>
  <c r="J97" i="7"/>
  <c r="K97" i="7"/>
  <c r="M97" i="7"/>
  <c r="N97" i="7"/>
  <c r="P97" i="7"/>
  <c r="U97" i="7"/>
  <c r="X97" i="7"/>
  <c r="Y97" i="7"/>
  <c r="A98" i="7"/>
  <c r="S98" i="7"/>
  <c r="B98" i="7"/>
  <c r="T98" i="7"/>
  <c r="C98" i="7"/>
  <c r="W98" i="7"/>
  <c r="D98" i="7"/>
  <c r="Z98" i="7"/>
  <c r="E98" i="7"/>
  <c r="AA98" i="7"/>
  <c r="F98" i="7"/>
  <c r="V98" i="7"/>
  <c r="G98" i="7"/>
  <c r="AB98" i="7"/>
  <c r="H98" i="7"/>
  <c r="AC98" i="7"/>
  <c r="I98" i="7"/>
  <c r="J98" i="7"/>
  <c r="K98" i="7"/>
  <c r="M98" i="7"/>
  <c r="N98" i="7"/>
  <c r="P98" i="7"/>
  <c r="U98" i="7"/>
  <c r="X98" i="7"/>
  <c r="Y98" i="7"/>
  <c r="A99" i="7"/>
  <c r="S99" i="7"/>
  <c r="B99" i="7"/>
  <c r="T99" i="7"/>
  <c r="C99" i="7"/>
  <c r="W99" i="7"/>
  <c r="D99" i="7"/>
  <c r="Z99" i="7"/>
  <c r="E99" i="7"/>
  <c r="AA99" i="7"/>
  <c r="F99" i="7"/>
  <c r="V99" i="7"/>
  <c r="G99" i="7"/>
  <c r="AB99" i="7"/>
  <c r="H99" i="7"/>
  <c r="AC99" i="7"/>
  <c r="I99" i="7"/>
  <c r="J99" i="7"/>
  <c r="K99" i="7"/>
  <c r="M99" i="7"/>
  <c r="N99" i="7"/>
  <c r="P99" i="7"/>
  <c r="U99" i="7"/>
  <c r="X99" i="7"/>
  <c r="Y99" i="7"/>
  <c r="A100" i="7"/>
  <c r="S100" i="7"/>
  <c r="B100" i="7"/>
  <c r="T100" i="7"/>
  <c r="C100" i="7"/>
  <c r="W100" i="7"/>
  <c r="D100" i="7"/>
  <c r="Z100" i="7"/>
  <c r="E100" i="7"/>
  <c r="AA100" i="7"/>
  <c r="F100" i="7"/>
  <c r="V100" i="7"/>
  <c r="G100" i="7"/>
  <c r="AB100" i="7"/>
  <c r="H100" i="7"/>
  <c r="AC100" i="7"/>
  <c r="I100" i="7"/>
  <c r="J100" i="7"/>
  <c r="K100" i="7"/>
  <c r="M100" i="7"/>
  <c r="N100" i="7"/>
  <c r="P100" i="7"/>
  <c r="U100" i="7"/>
  <c r="X100" i="7"/>
  <c r="Y100" i="7"/>
  <c r="A101" i="7"/>
  <c r="S101" i="7"/>
  <c r="B101" i="7"/>
  <c r="T101" i="7"/>
  <c r="C101" i="7"/>
  <c r="W101" i="7"/>
  <c r="D101" i="7"/>
  <c r="Z101" i="7"/>
  <c r="E101" i="7"/>
  <c r="AA101" i="7"/>
  <c r="F101" i="7"/>
  <c r="V101" i="7"/>
  <c r="G101" i="7"/>
  <c r="AB101" i="7"/>
  <c r="H101" i="7"/>
  <c r="AC101" i="7"/>
  <c r="I101" i="7"/>
  <c r="J101" i="7"/>
  <c r="K101" i="7"/>
  <c r="M101" i="7"/>
  <c r="N101" i="7"/>
  <c r="P101" i="7"/>
  <c r="U101" i="7"/>
  <c r="X101" i="7"/>
  <c r="Y101" i="7"/>
  <c r="A102" i="7"/>
  <c r="S102" i="7"/>
  <c r="B102" i="7"/>
  <c r="T102" i="7"/>
  <c r="C102" i="7"/>
  <c r="W102" i="7"/>
  <c r="D102" i="7"/>
  <c r="Z102" i="7"/>
  <c r="E102" i="7"/>
  <c r="AA102" i="7"/>
  <c r="F102" i="7"/>
  <c r="V102" i="7"/>
  <c r="G102" i="7"/>
  <c r="AB102" i="7"/>
  <c r="H102" i="7"/>
  <c r="AC102" i="7"/>
  <c r="I102" i="7"/>
  <c r="J102" i="7"/>
  <c r="K102" i="7"/>
  <c r="M102" i="7"/>
  <c r="N102" i="7"/>
  <c r="P102" i="7"/>
  <c r="U102" i="7"/>
  <c r="X102" i="7"/>
  <c r="Y102" i="7"/>
  <c r="A103" i="7"/>
  <c r="S103" i="7"/>
  <c r="B103" i="7"/>
  <c r="T103" i="7"/>
  <c r="C103" i="7"/>
  <c r="W103" i="7"/>
  <c r="D103" i="7"/>
  <c r="Z103" i="7"/>
  <c r="E103" i="7"/>
  <c r="AA103" i="7"/>
  <c r="F103" i="7"/>
  <c r="V103" i="7"/>
  <c r="G103" i="7"/>
  <c r="AB103" i="7"/>
  <c r="H103" i="7"/>
  <c r="AC103" i="7"/>
  <c r="I103" i="7"/>
  <c r="J103" i="7"/>
  <c r="K103" i="7"/>
  <c r="M103" i="7"/>
  <c r="N103" i="7"/>
  <c r="P103" i="7"/>
  <c r="U103" i="7"/>
  <c r="X103" i="7"/>
  <c r="Y103" i="7"/>
  <c r="A104" i="7"/>
  <c r="S104" i="7"/>
  <c r="B104" i="7"/>
  <c r="T104" i="7"/>
  <c r="C104" i="7"/>
  <c r="W104" i="7"/>
  <c r="D104" i="7"/>
  <c r="Z104" i="7"/>
  <c r="E104" i="7"/>
  <c r="AA104" i="7"/>
  <c r="F104" i="7"/>
  <c r="V104" i="7"/>
  <c r="G104" i="7"/>
  <c r="AB104" i="7"/>
  <c r="H104" i="7"/>
  <c r="AC104" i="7"/>
  <c r="I104" i="7"/>
  <c r="J104" i="7"/>
  <c r="K104" i="7"/>
  <c r="M104" i="7"/>
  <c r="N104" i="7"/>
  <c r="P104" i="7"/>
  <c r="U104" i="7"/>
  <c r="X104" i="7"/>
  <c r="Y104" i="7"/>
  <c r="A105" i="7"/>
  <c r="S105" i="7"/>
  <c r="B105" i="7"/>
  <c r="T105" i="7"/>
  <c r="C105" i="7"/>
  <c r="W105" i="7"/>
  <c r="D105" i="7"/>
  <c r="Z105" i="7"/>
  <c r="E105" i="7"/>
  <c r="AA105" i="7"/>
  <c r="F105" i="7"/>
  <c r="V105" i="7"/>
  <c r="G105" i="7"/>
  <c r="AB105" i="7"/>
  <c r="H105" i="7"/>
  <c r="AC105" i="7"/>
  <c r="I105" i="7"/>
  <c r="J105" i="7"/>
  <c r="K105" i="7"/>
  <c r="M105" i="7"/>
  <c r="N105" i="7"/>
  <c r="P105" i="7"/>
  <c r="U105" i="7"/>
  <c r="X105" i="7"/>
  <c r="Y105" i="7"/>
  <c r="A106" i="7"/>
  <c r="S106" i="7"/>
  <c r="B106" i="7"/>
  <c r="T106" i="7"/>
  <c r="C106" i="7"/>
  <c r="W106" i="7"/>
  <c r="D106" i="7"/>
  <c r="Z106" i="7"/>
  <c r="E106" i="7"/>
  <c r="AA106" i="7"/>
  <c r="F106" i="7"/>
  <c r="V106" i="7"/>
  <c r="G106" i="7"/>
  <c r="AB106" i="7"/>
  <c r="H106" i="7"/>
  <c r="AC106" i="7"/>
  <c r="I106" i="7"/>
  <c r="J106" i="7"/>
  <c r="K106" i="7"/>
  <c r="M106" i="7"/>
  <c r="N106" i="7"/>
  <c r="P106" i="7"/>
  <c r="U106" i="7"/>
  <c r="X106" i="7"/>
  <c r="Y106" i="7"/>
  <c r="A107" i="7"/>
  <c r="S107" i="7"/>
  <c r="B107" i="7"/>
  <c r="T107" i="7"/>
  <c r="C107" i="7"/>
  <c r="W107" i="7"/>
  <c r="D107" i="7"/>
  <c r="Z107" i="7"/>
  <c r="E107" i="7"/>
  <c r="AA107" i="7"/>
  <c r="F107" i="7"/>
  <c r="V107" i="7"/>
  <c r="G107" i="7"/>
  <c r="AB107" i="7"/>
  <c r="H107" i="7"/>
  <c r="AC107" i="7"/>
  <c r="I107" i="7"/>
  <c r="J107" i="7"/>
  <c r="K107" i="7"/>
  <c r="M107" i="7"/>
  <c r="N107" i="7"/>
  <c r="P107" i="7"/>
  <c r="U107" i="7"/>
  <c r="X107" i="7"/>
  <c r="Y107" i="7"/>
  <c r="A108" i="7"/>
  <c r="S108" i="7"/>
  <c r="B108" i="7"/>
  <c r="T108" i="7"/>
  <c r="C108" i="7"/>
  <c r="W108" i="7"/>
  <c r="D108" i="7"/>
  <c r="Z108" i="7"/>
  <c r="E108" i="7"/>
  <c r="AA108" i="7"/>
  <c r="F108" i="7"/>
  <c r="V108" i="7"/>
  <c r="G108" i="7"/>
  <c r="AB108" i="7"/>
  <c r="H108" i="7"/>
  <c r="AC108" i="7"/>
  <c r="I108" i="7"/>
  <c r="J108" i="7"/>
  <c r="K108" i="7"/>
  <c r="M108" i="7"/>
  <c r="N108" i="7"/>
  <c r="P108" i="7"/>
  <c r="U108" i="7"/>
  <c r="X108" i="7"/>
  <c r="Y108" i="7"/>
  <c r="A109" i="7"/>
  <c r="S109" i="7"/>
  <c r="B109" i="7"/>
  <c r="T109" i="7"/>
  <c r="C109" i="7"/>
  <c r="W109" i="7"/>
  <c r="D109" i="7"/>
  <c r="Z109" i="7"/>
  <c r="E109" i="7"/>
  <c r="AA109" i="7"/>
  <c r="F109" i="7"/>
  <c r="V109" i="7"/>
  <c r="G109" i="7"/>
  <c r="AB109" i="7"/>
  <c r="H109" i="7"/>
  <c r="AC109" i="7"/>
  <c r="I109" i="7"/>
  <c r="J109" i="7"/>
  <c r="K109" i="7"/>
  <c r="M109" i="7"/>
  <c r="N109" i="7"/>
  <c r="P109" i="7"/>
  <c r="U109" i="7"/>
  <c r="X109" i="7"/>
  <c r="Y109" i="7"/>
  <c r="A110" i="7"/>
  <c r="S110" i="7"/>
  <c r="B110" i="7"/>
  <c r="T110" i="7"/>
  <c r="C110" i="7"/>
  <c r="W110" i="7"/>
  <c r="D110" i="7"/>
  <c r="Z110" i="7"/>
  <c r="E110" i="7"/>
  <c r="AA110" i="7"/>
  <c r="F110" i="7"/>
  <c r="V110" i="7"/>
  <c r="G110" i="7"/>
  <c r="AB110" i="7"/>
  <c r="H110" i="7"/>
  <c r="AC110" i="7"/>
  <c r="I110" i="7"/>
  <c r="J110" i="7"/>
  <c r="K110" i="7"/>
  <c r="M110" i="7"/>
  <c r="N110" i="7"/>
  <c r="P110" i="7"/>
  <c r="U110" i="7"/>
  <c r="X110" i="7"/>
  <c r="Y110" i="7"/>
  <c r="A111" i="7"/>
  <c r="S111" i="7"/>
  <c r="B111" i="7"/>
  <c r="T111" i="7"/>
  <c r="C111" i="7"/>
  <c r="W111" i="7"/>
  <c r="D111" i="7"/>
  <c r="Z111" i="7"/>
  <c r="E111" i="7"/>
  <c r="AA111" i="7"/>
  <c r="F111" i="7"/>
  <c r="V111" i="7"/>
  <c r="G111" i="7"/>
  <c r="AB111" i="7"/>
  <c r="H111" i="7"/>
  <c r="AC111" i="7"/>
  <c r="I111" i="7"/>
  <c r="J111" i="7"/>
  <c r="K111" i="7"/>
  <c r="M111" i="7"/>
  <c r="N111" i="7"/>
  <c r="P111" i="7"/>
  <c r="U111" i="7"/>
  <c r="X111" i="7"/>
  <c r="Y111" i="7"/>
  <c r="A112" i="7"/>
  <c r="S112" i="7"/>
  <c r="B112" i="7"/>
  <c r="T112" i="7"/>
  <c r="C112" i="7"/>
  <c r="W112" i="7"/>
  <c r="D112" i="7"/>
  <c r="Z112" i="7"/>
  <c r="E112" i="7"/>
  <c r="AA112" i="7"/>
  <c r="F112" i="7"/>
  <c r="V112" i="7"/>
  <c r="G112" i="7"/>
  <c r="AB112" i="7"/>
  <c r="H112" i="7"/>
  <c r="AC112" i="7"/>
  <c r="I112" i="7"/>
  <c r="J112" i="7"/>
  <c r="K112" i="7"/>
  <c r="M112" i="7"/>
  <c r="N112" i="7"/>
  <c r="P112" i="7"/>
  <c r="U112" i="7"/>
  <c r="X112" i="7"/>
  <c r="Y112" i="7"/>
  <c r="A113" i="7"/>
  <c r="S113" i="7"/>
  <c r="B113" i="7"/>
  <c r="T113" i="7"/>
  <c r="C113" i="7"/>
  <c r="W113" i="7"/>
  <c r="D113" i="7"/>
  <c r="Z113" i="7"/>
  <c r="E113" i="7"/>
  <c r="AA113" i="7"/>
  <c r="F113" i="7"/>
  <c r="V113" i="7"/>
  <c r="G113" i="7"/>
  <c r="AB113" i="7"/>
  <c r="H113" i="7"/>
  <c r="AC113" i="7"/>
  <c r="I113" i="7"/>
  <c r="J113" i="7"/>
  <c r="K113" i="7"/>
  <c r="M113" i="7"/>
  <c r="N113" i="7"/>
  <c r="P113" i="7"/>
  <c r="U113" i="7"/>
  <c r="X113" i="7"/>
  <c r="Y113" i="7"/>
  <c r="A114" i="7"/>
  <c r="S114" i="7"/>
  <c r="B114" i="7"/>
  <c r="T114" i="7"/>
  <c r="C114" i="7"/>
  <c r="W114" i="7"/>
  <c r="D114" i="7"/>
  <c r="Z114" i="7"/>
  <c r="E114" i="7"/>
  <c r="AA114" i="7"/>
  <c r="F114" i="7"/>
  <c r="V114" i="7"/>
  <c r="G114" i="7"/>
  <c r="AB114" i="7"/>
  <c r="H114" i="7"/>
  <c r="AC114" i="7"/>
  <c r="I114" i="7"/>
  <c r="J114" i="7"/>
  <c r="K114" i="7"/>
  <c r="M114" i="7"/>
  <c r="N114" i="7"/>
  <c r="P114" i="7"/>
  <c r="U114" i="7"/>
  <c r="X114" i="7"/>
  <c r="Y114" i="7"/>
  <c r="A115" i="7"/>
  <c r="S115" i="7"/>
  <c r="B115" i="7"/>
  <c r="T115" i="7"/>
  <c r="C115" i="7"/>
  <c r="W115" i="7"/>
  <c r="D115" i="7"/>
  <c r="Z115" i="7"/>
  <c r="E115" i="7"/>
  <c r="AA115" i="7"/>
  <c r="F115" i="7"/>
  <c r="V115" i="7"/>
  <c r="G115" i="7"/>
  <c r="AB115" i="7"/>
  <c r="H115" i="7"/>
  <c r="AC115" i="7"/>
  <c r="I115" i="7"/>
  <c r="J115" i="7"/>
  <c r="K115" i="7"/>
  <c r="M115" i="7"/>
  <c r="N115" i="7"/>
  <c r="P115" i="7"/>
  <c r="U115" i="7"/>
  <c r="X115" i="7"/>
  <c r="Y115" i="7"/>
  <c r="A116" i="7"/>
  <c r="S116" i="7"/>
  <c r="B116" i="7"/>
  <c r="T116" i="7"/>
  <c r="C116" i="7"/>
  <c r="W116" i="7"/>
  <c r="D116" i="7"/>
  <c r="Z116" i="7"/>
  <c r="E116" i="7"/>
  <c r="AA116" i="7"/>
  <c r="F116" i="7"/>
  <c r="V116" i="7"/>
  <c r="G116" i="7"/>
  <c r="AB116" i="7"/>
  <c r="H116" i="7"/>
  <c r="AC116" i="7"/>
  <c r="I116" i="7"/>
  <c r="J116" i="7"/>
  <c r="K116" i="7"/>
  <c r="M116" i="7"/>
  <c r="N116" i="7"/>
  <c r="P116" i="7"/>
  <c r="U116" i="7"/>
  <c r="X116" i="7"/>
  <c r="Y116" i="7"/>
  <c r="A117" i="7"/>
  <c r="S117" i="7"/>
  <c r="B117" i="7"/>
  <c r="T117" i="7"/>
  <c r="C117" i="7"/>
  <c r="W117" i="7"/>
  <c r="D117" i="7"/>
  <c r="Z117" i="7"/>
  <c r="E117" i="7"/>
  <c r="AA117" i="7"/>
  <c r="F117" i="7"/>
  <c r="V117" i="7"/>
  <c r="G117" i="7"/>
  <c r="AB117" i="7"/>
  <c r="H117" i="7"/>
  <c r="AC117" i="7"/>
  <c r="I117" i="7"/>
  <c r="J117" i="7"/>
  <c r="K117" i="7"/>
  <c r="M117" i="7"/>
  <c r="N117" i="7"/>
  <c r="P117" i="7"/>
  <c r="U117" i="7"/>
  <c r="X117" i="7"/>
  <c r="Y117" i="7"/>
  <c r="A118" i="7"/>
  <c r="S118" i="7"/>
  <c r="B118" i="7"/>
  <c r="T118" i="7"/>
  <c r="C118" i="7"/>
  <c r="W118" i="7"/>
  <c r="D118" i="7"/>
  <c r="Z118" i="7"/>
  <c r="E118" i="7"/>
  <c r="AA118" i="7"/>
  <c r="F118" i="7"/>
  <c r="V118" i="7"/>
  <c r="G118" i="7"/>
  <c r="AB118" i="7"/>
  <c r="H118" i="7"/>
  <c r="AC118" i="7"/>
  <c r="I118" i="7"/>
  <c r="J118" i="7"/>
  <c r="K118" i="7"/>
  <c r="M118" i="7"/>
  <c r="N118" i="7"/>
  <c r="P118" i="7"/>
  <c r="U118" i="7"/>
  <c r="X118" i="7"/>
  <c r="Y118" i="7"/>
  <c r="A119" i="7"/>
  <c r="S119" i="7"/>
  <c r="B119" i="7"/>
  <c r="T119" i="7"/>
  <c r="C119" i="7"/>
  <c r="W119" i="7"/>
  <c r="D119" i="7"/>
  <c r="Z119" i="7"/>
  <c r="E119" i="7"/>
  <c r="AA119" i="7"/>
  <c r="F119" i="7"/>
  <c r="V119" i="7"/>
  <c r="G119" i="7"/>
  <c r="AB119" i="7"/>
  <c r="H119" i="7"/>
  <c r="AC119" i="7"/>
  <c r="I119" i="7"/>
  <c r="J119" i="7"/>
  <c r="K119" i="7"/>
  <c r="M119" i="7"/>
  <c r="N119" i="7"/>
  <c r="P119" i="7"/>
  <c r="U119" i="7"/>
  <c r="X119" i="7"/>
  <c r="Y119" i="7"/>
  <c r="A120" i="7"/>
  <c r="S120" i="7"/>
  <c r="B120" i="7"/>
  <c r="T120" i="7"/>
  <c r="C120" i="7"/>
  <c r="W120" i="7"/>
  <c r="D120" i="7"/>
  <c r="Z120" i="7"/>
  <c r="E120" i="7"/>
  <c r="AA120" i="7"/>
  <c r="F120" i="7"/>
  <c r="V120" i="7"/>
  <c r="G120" i="7"/>
  <c r="AB120" i="7"/>
  <c r="H120" i="7"/>
  <c r="AC120" i="7"/>
  <c r="I120" i="7"/>
  <c r="J120" i="7"/>
  <c r="K120" i="7"/>
  <c r="M120" i="7"/>
  <c r="N120" i="7"/>
  <c r="P120" i="7"/>
  <c r="U120" i="7"/>
  <c r="X120" i="7"/>
  <c r="Y120" i="7"/>
  <c r="A121" i="7"/>
  <c r="S121" i="7"/>
  <c r="B121" i="7"/>
  <c r="T121" i="7"/>
  <c r="C121" i="7"/>
  <c r="W121" i="7"/>
  <c r="D121" i="7"/>
  <c r="Z121" i="7"/>
  <c r="E121" i="7"/>
  <c r="AA121" i="7"/>
  <c r="F121" i="7"/>
  <c r="V121" i="7"/>
  <c r="G121" i="7"/>
  <c r="AB121" i="7"/>
  <c r="H121" i="7"/>
  <c r="AC121" i="7"/>
  <c r="I121" i="7"/>
  <c r="J121" i="7"/>
  <c r="K121" i="7"/>
  <c r="M121" i="7"/>
  <c r="N121" i="7"/>
  <c r="P121" i="7"/>
  <c r="U121" i="7"/>
  <c r="X121" i="7"/>
  <c r="Y121" i="7"/>
  <c r="A122" i="7"/>
  <c r="S122" i="7"/>
  <c r="B122" i="7"/>
  <c r="T122" i="7"/>
  <c r="C122" i="7"/>
  <c r="W122" i="7"/>
  <c r="D122" i="7"/>
  <c r="Z122" i="7"/>
  <c r="E122" i="7"/>
  <c r="AA122" i="7"/>
  <c r="F122" i="7"/>
  <c r="V122" i="7"/>
  <c r="G122" i="7"/>
  <c r="AB122" i="7"/>
  <c r="H122" i="7"/>
  <c r="AC122" i="7"/>
  <c r="I122" i="7"/>
  <c r="J122" i="7"/>
  <c r="K122" i="7"/>
  <c r="M122" i="7"/>
  <c r="N122" i="7"/>
  <c r="P122" i="7"/>
  <c r="U122" i="7"/>
  <c r="X122" i="7"/>
  <c r="Y122" i="7"/>
  <c r="A123" i="7"/>
  <c r="S123" i="7"/>
  <c r="B123" i="7"/>
  <c r="T123" i="7"/>
  <c r="C123" i="7"/>
  <c r="W123" i="7"/>
  <c r="D123" i="7"/>
  <c r="Z123" i="7"/>
  <c r="E123" i="7"/>
  <c r="AA123" i="7"/>
  <c r="F123" i="7"/>
  <c r="V123" i="7"/>
  <c r="G123" i="7"/>
  <c r="AB123" i="7"/>
  <c r="H123" i="7"/>
  <c r="AC123" i="7"/>
  <c r="I123" i="7"/>
  <c r="J123" i="7"/>
  <c r="K123" i="7"/>
  <c r="M123" i="7"/>
  <c r="N123" i="7"/>
  <c r="P123" i="7"/>
  <c r="U123" i="7"/>
  <c r="X123" i="7"/>
  <c r="Y123" i="7"/>
  <c r="A124" i="7"/>
  <c r="S124" i="7"/>
  <c r="B124" i="7"/>
  <c r="T124" i="7"/>
  <c r="C124" i="7"/>
  <c r="W124" i="7"/>
  <c r="D124" i="7"/>
  <c r="Z124" i="7"/>
  <c r="E124" i="7"/>
  <c r="AA124" i="7"/>
  <c r="F124" i="7"/>
  <c r="V124" i="7"/>
  <c r="G124" i="7"/>
  <c r="AB124" i="7"/>
  <c r="H124" i="7"/>
  <c r="AC124" i="7"/>
  <c r="I124" i="7"/>
  <c r="J124" i="7"/>
  <c r="K124" i="7"/>
  <c r="M124" i="7"/>
  <c r="N124" i="7"/>
  <c r="P124" i="7"/>
  <c r="U124" i="7"/>
  <c r="X124" i="7"/>
  <c r="Y124" i="7"/>
  <c r="A125" i="7"/>
  <c r="S125" i="7"/>
  <c r="B125" i="7"/>
  <c r="T125" i="7"/>
  <c r="C125" i="7"/>
  <c r="W125" i="7"/>
  <c r="D125" i="7"/>
  <c r="Z125" i="7"/>
  <c r="E125" i="7"/>
  <c r="AA125" i="7"/>
  <c r="F125" i="7"/>
  <c r="V125" i="7"/>
  <c r="G125" i="7"/>
  <c r="AB125" i="7"/>
  <c r="H125" i="7"/>
  <c r="AC125" i="7"/>
  <c r="I125" i="7"/>
  <c r="J125" i="7"/>
  <c r="K125" i="7"/>
  <c r="M125" i="7"/>
  <c r="N125" i="7"/>
  <c r="P125" i="7"/>
  <c r="U125" i="7"/>
  <c r="X125" i="7"/>
  <c r="Y125" i="7"/>
  <c r="A126" i="7"/>
  <c r="S126" i="7"/>
  <c r="B126" i="7"/>
  <c r="T126" i="7"/>
  <c r="C126" i="7"/>
  <c r="W126" i="7"/>
  <c r="D126" i="7"/>
  <c r="Z126" i="7"/>
  <c r="E126" i="7"/>
  <c r="AA126" i="7"/>
  <c r="F126" i="7"/>
  <c r="V126" i="7"/>
  <c r="G126" i="7"/>
  <c r="AB126" i="7"/>
  <c r="H126" i="7"/>
  <c r="AC126" i="7"/>
  <c r="I126" i="7"/>
  <c r="J126" i="7"/>
  <c r="K126" i="7"/>
  <c r="M126" i="7"/>
  <c r="N126" i="7"/>
  <c r="P126" i="7"/>
  <c r="U126" i="7"/>
  <c r="X126" i="7"/>
  <c r="Y126" i="7"/>
  <c r="A127" i="7"/>
  <c r="S127" i="7"/>
  <c r="B127" i="7"/>
  <c r="T127" i="7"/>
  <c r="C127" i="7"/>
  <c r="W127" i="7"/>
  <c r="D127" i="7"/>
  <c r="Z127" i="7"/>
  <c r="E127" i="7"/>
  <c r="AA127" i="7"/>
  <c r="F127" i="7"/>
  <c r="V127" i="7"/>
  <c r="G127" i="7"/>
  <c r="AB127" i="7"/>
  <c r="H127" i="7"/>
  <c r="AC127" i="7"/>
  <c r="I127" i="7"/>
  <c r="J127" i="7"/>
  <c r="K127" i="7"/>
  <c r="M127" i="7"/>
  <c r="N127" i="7"/>
  <c r="P127" i="7"/>
  <c r="U127" i="7"/>
  <c r="X127" i="7"/>
  <c r="Y127" i="7"/>
  <c r="A128" i="7"/>
  <c r="S128" i="7"/>
  <c r="B128" i="7"/>
  <c r="T128" i="7"/>
  <c r="C128" i="7"/>
  <c r="W128" i="7"/>
  <c r="D128" i="7"/>
  <c r="Z128" i="7"/>
  <c r="E128" i="7"/>
  <c r="AA128" i="7"/>
  <c r="F128" i="7"/>
  <c r="V128" i="7"/>
  <c r="G128" i="7"/>
  <c r="AB128" i="7"/>
  <c r="H128" i="7"/>
  <c r="AC128" i="7"/>
  <c r="I128" i="7"/>
  <c r="J128" i="7"/>
  <c r="K128" i="7"/>
  <c r="M128" i="7"/>
  <c r="N128" i="7"/>
  <c r="P128" i="7"/>
  <c r="U128" i="7"/>
  <c r="X128" i="7"/>
  <c r="Y128" i="7"/>
  <c r="A129" i="7"/>
  <c r="S129" i="7"/>
  <c r="B129" i="7"/>
  <c r="T129" i="7"/>
  <c r="C129" i="7"/>
  <c r="W129" i="7"/>
  <c r="D129" i="7"/>
  <c r="Z129" i="7"/>
  <c r="E129" i="7"/>
  <c r="AA129" i="7"/>
  <c r="F129" i="7"/>
  <c r="V129" i="7"/>
  <c r="G129" i="7"/>
  <c r="AB129" i="7"/>
  <c r="H129" i="7"/>
  <c r="AC129" i="7"/>
  <c r="I129" i="7"/>
  <c r="J129" i="7"/>
  <c r="K129" i="7"/>
  <c r="M129" i="7"/>
  <c r="N129" i="7"/>
  <c r="P129" i="7"/>
  <c r="U129" i="7"/>
  <c r="X129" i="7"/>
  <c r="Y129" i="7"/>
  <c r="A130" i="7"/>
  <c r="S130" i="7"/>
  <c r="B130" i="7"/>
  <c r="T130" i="7"/>
  <c r="C130" i="7"/>
  <c r="W130" i="7"/>
  <c r="D130" i="7"/>
  <c r="Z130" i="7"/>
  <c r="E130" i="7"/>
  <c r="AA130" i="7"/>
  <c r="F130" i="7"/>
  <c r="V130" i="7"/>
  <c r="G130" i="7"/>
  <c r="AB130" i="7"/>
  <c r="H130" i="7"/>
  <c r="AC130" i="7"/>
  <c r="I130" i="7"/>
  <c r="J130" i="7"/>
  <c r="K130" i="7"/>
  <c r="M130" i="7"/>
  <c r="N130" i="7"/>
  <c r="P130" i="7"/>
  <c r="U130" i="7"/>
  <c r="X130" i="7"/>
  <c r="Y130" i="7"/>
  <c r="A131" i="7"/>
  <c r="S131" i="7"/>
  <c r="B131" i="7"/>
  <c r="T131" i="7"/>
  <c r="C131" i="7"/>
  <c r="W131" i="7"/>
  <c r="D131" i="7"/>
  <c r="Z131" i="7"/>
  <c r="E131" i="7"/>
  <c r="AA131" i="7"/>
  <c r="F131" i="7"/>
  <c r="V131" i="7"/>
  <c r="G131" i="7"/>
  <c r="AB131" i="7"/>
  <c r="H131" i="7"/>
  <c r="AC131" i="7"/>
  <c r="I131" i="7"/>
  <c r="J131" i="7"/>
  <c r="K131" i="7"/>
  <c r="M131" i="7"/>
  <c r="N131" i="7"/>
  <c r="P131" i="7"/>
  <c r="U131" i="7"/>
  <c r="X131" i="7"/>
  <c r="Y131" i="7"/>
  <c r="A132" i="7"/>
  <c r="S132" i="7"/>
  <c r="B132" i="7"/>
  <c r="T132" i="7"/>
  <c r="C132" i="7"/>
  <c r="W132" i="7"/>
  <c r="D132" i="7"/>
  <c r="Z132" i="7"/>
  <c r="E132" i="7"/>
  <c r="AA132" i="7"/>
  <c r="F132" i="7"/>
  <c r="V132" i="7"/>
  <c r="G132" i="7"/>
  <c r="AB132" i="7"/>
  <c r="H132" i="7"/>
  <c r="AC132" i="7"/>
  <c r="I132" i="7"/>
  <c r="J132" i="7"/>
  <c r="K132" i="7"/>
  <c r="M132" i="7"/>
  <c r="N132" i="7"/>
  <c r="P132" i="7"/>
  <c r="U132" i="7"/>
  <c r="X132" i="7"/>
  <c r="Y132" i="7"/>
  <c r="A133" i="7"/>
  <c r="S133" i="7"/>
  <c r="B133" i="7"/>
  <c r="T133" i="7"/>
  <c r="C133" i="7"/>
  <c r="W133" i="7"/>
  <c r="D133" i="7"/>
  <c r="Z133" i="7"/>
  <c r="E133" i="7"/>
  <c r="AA133" i="7"/>
  <c r="F133" i="7"/>
  <c r="V133" i="7"/>
  <c r="G133" i="7"/>
  <c r="AB133" i="7"/>
  <c r="H133" i="7"/>
  <c r="AC133" i="7"/>
  <c r="I133" i="7"/>
  <c r="J133" i="7"/>
  <c r="K133" i="7"/>
  <c r="M133" i="7"/>
  <c r="N133" i="7"/>
  <c r="P133" i="7"/>
  <c r="U133" i="7"/>
  <c r="X133" i="7"/>
  <c r="Y133" i="7"/>
  <c r="A134" i="7"/>
  <c r="S134" i="7"/>
  <c r="B134" i="7"/>
  <c r="T134" i="7"/>
  <c r="C134" i="7"/>
  <c r="W134" i="7"/>
  <c r="D134" i="7"/>
  <c r="Z134" i="7"/>
  <c r="E134" i="7"/>
  <c r="AA134" i="7"/>
  <c r="F134" i="7"/>
  <c r="V134" i="7"/>
  <c r="G134" i="7"/>
  <c r="AB134" i="7"/>
  <c r="H134" i="7"/>
  <c r="AC134" i="7"/>
  <c r="I134" i="7"/>
  <c r="J134" i="7"/>
  <c r="K134" i="7"/>
  <c r="M134" i="7"/>
  <c r="N134" i="7"/>
  <c r="P134" i="7"/>
  <c r="U134" i="7"/>
  <c r="X134" i="7"/>
  <c r="Y134" i="7"/>
  <c r="A135" i="7"/>
  <c r="S135" i="7"/>
  <c r="B135" i="7"/>
  <c r="T135" i="7"/>
  <c r="C135" i="7"/>
  <c r="W135" i="7"/>
  <c r="D135" i="7"/>
  <c r="Z135" i="7"/>
  <c r="E135" i="7"/>
  <c r="AA135" i="7"/>
  <c r="F135" i="7"/>
  <c r="V135" i="7"/>
  <c r="G135" i="7"/>
  <c r="AB135" i="7"/>
  <c r="H135" i="7"/>
  <c r="AC135" i="7"/>
  <c r="I135" i="7"/>
  <c r="J135" i="7"/>
  <c r="K135" i="7"/>
  <c r="M135" i="7"/>
  <c r="N135" i="7"/>
  <c r="P135" i="7"/>
  <c r="U135" i="7"/>
  <c r="X135" i="7"/>
  <c r="Y135" i="7"/>
  <c r="A136" i="7"/>
  <c r="S136" i="7"/>
  <c r="B136" i="7"/>
  <c r="T136" i="7"/>
  <c r="C136" i="7"/>
  <c r="W136" i="7"/>
  <c r="D136" i="7"/>
  <c r="Z136" i="7"/>
  <c r="E136" i="7"/>
  <c r="AA136" i="7"/>
  <c r="F136" i="7"/>
  <c r="V136" i="7"/>
  <c r="G136" i="7"/>
  <c r="AB136" i="7"/>
  <c r="H136" i="7"/>
  <c r="AC136" i="7"/>
  <c r="I136" i="7"/>
  <c r="J136" i="7"/>
  <c r="K136" i="7"/>
  <c r="M136" i="7"/>
  <c r="N136" i="7"/>
  <c r="P136" i="7"/>
  <c r="U136" i="7"/>
  <c r="X136" i="7"/>
  <c r="Y136" i="7"/>
  <c r="A137" i="7"/>
  <c r="S137" i="7"/>
  <c r="B137" i="7"/>
  <c r="T137" i="7"/>
  <c r="C137" i="7"/>
  <c r="W137" i="7"/>
  <c r="D137" i="7"/>
  <c r="Z137" i="7"/>
  <c r="E137" i="7"/>
  <c r="AA137" i="7"/>
  <c r="F137" i="7"/>
  <c r="V137" i="7"/>
  <c r="G137" i="7"/>
  <c r="AB137" i="7"/>
  <c r="H137" i="7"/>
  <c r="AC137" i="7"/>
  <c r="I137" i="7"/>
  <c r="J137" i="7"/>
  <c r="K137" i="7"/>
  <c r="M137" i="7"/>
  <c r="N137" i="7"/>
  <c r="P137" i="7"/>
  <c r="U137" i="7"/>
  <c r="X137" i="7"/>
  <c r="Y137" i="7"/>
  <c r="A138" i="7"/>
  <c r="S138" i="7"/>
  <c r="B138" i="7"/>
  <c r="T138" i="7"/>
  <c r="C138" i="7"/>
  <c r="W138" i="7"/>
  <c r="D138" i="7"/>
  <c r="Z138" i="7"/>
  <c r="E138" i="7"/>
  <c r="AA138" i="7"/>
  <c r="F138" i="7"/>
  <c r="V138" i="7"/>
  <c r="G138" i="7"/>
  <c r="AB138" i="7"/>
  <c r="H138" i="7"/>
  <c r="AC138" i="7"/>
  <c r="I138" i="7"/>
  <c r="J138" i="7"/>
  <c r="K138" i="7"/>
  <c r="M138" i="7"/>
  <c r="N138" i="7"/>
  <c r="P138" i="7"/>
  <c r="U138" i="7"/>
  <c r="X138" i="7"/>
  <c r="Y138" i="7"/>
  <c r="A139" i="7"/>
  <c r="S139" i="7"/>
  <c r="B139" i="7"/>
  <c r="T139" i="7"/>
  <c r="C139" i="7"/>
  <c r="W139" i="7"/>
  <c r="D139" i="7"/>
  <c r="Z139" i="7"/>
  <c r="E139" i="7"/>
  <c r="AA139" i="7"/>
  <c r="F139" i="7"/>
  <c r="V139" i="7"/>
  <c r="G139" i="7"/>
  <c r="AB139" i="7"/>
  <c r="H139" i="7"/>
  <c r="AC139" i="7"/>
  <c r="I139" i="7"/>
  <c r="J139" i="7"/>
  <c r="K139" i="7"/>
  <c r="M139" i="7"/>
  <c r="N139" i="7"/>
  <c r="P139" i="7"/>
  <c r="U139" i="7"/>
  <c r="X139" i="7"/>
  <c r="Y139" i="7"/>
  <c r="A140" i="7"/>
  <c r="S140" i="7"/>
  <c r="B140" i="7"/>
  <c r="T140" i="7"/>
  <c r="C140" i="7"/>
  <c r="W140" i="7"/>
  <c r="D140" i="7"/>
  <c r="Z140" i="7"/>
  <c r="E140" i="7"/>
  <c r="AA140" i="7"/>
  <c r="F140" i="7"/>
  <c r="V140" i="7"/>
  <c r="G140" i="7"/>
  <c r="AB140" i="7"/>
  <c r="H140" i="7"/>
  <c r="AC140" i="7"/>
  <c r="I140" i="7"/>
  <c r="J140" i="7"/>
  <c r="K140" i="7"/>
  <c r="M140" i="7"/>
  <c r="N140" i="7"/>
  <c r="P140" i="7"/>
  <c r="U140" i="7"/>
  <c r="X140" i="7"/>
  <c r="Y140" i="7"/>
  <c r="A141" i="7"/>
  <c r="S141" i="7"/>
  <c r="B141" i="7"/>
  <c r="T141" i="7"/>
  <c r="C141" i="7"/>
  <c r="W141" i="7"/>
  <c r="D141" i="7"/>
  <c r="Z141" i="7"/>
  <c r="E141" i="7"/>
  <c r="AA141" i="7"/>
  <c r="F141" i="7"/>
  <c r="V141" i="7"/>
  <c r="G141" i="7"/>
  <c r="AB141" i="7"/>
  <c r="H141" i="7"/>
  <c r="AC141" i="7"/>
  <c r="I141" i="7"/>
  <c r="J141" i="7"/>
  <c r="K141" i="7"/>
  <c r="M141" i="7"/>
  <c r="N141" i="7"/>
  <c r="P141" i="7"/>
  <c r="U141" i="7"/>
  <c r="X141" i="7"/>
  <c r="Y141" i="7"/>
  <c r="A142" i="7"/>
  <c r="S142" i="7"/>
  <c r="B142" i="7"/>
  <c r="T142" i="7"/>
  <c r="C142" i="7"/>
  <c r="W142" i="7"/>
  <c r="D142" i="7"/>
  <c r="Z142" i="7"/>
  <c r="E142" i="7"/>
  <c r="AA142" i="7"/>
  <c r="F142" i="7"/>
  <c r="V142" i="7"/>
  <c r="G142" i="7"/>
  <c r="AB142" i="7"/>
  <c r="H142" i="7"/>
  <c r="AC142" i="7"/>
  <c r="I142" i="7"/>
  <c r="J142" i="7"/>
  <c r="K142" i="7"/>
  <c r="M142" i="7"/>
  <c r="N142" i="7"/>
  <c r="P142" i="7"/>
  <c r="U142" i="7"/>
  <c r="X142" i="7"/>
  <c r="Y142" i="7"/>
  <c r="A143" i="7"/>
  <c r="S143" i="7"/>
  <c r="B143" i="7"/>
  <c r="T143" i="7"/>
  <c r="C143" i="7"/>
  <c r="W143" i="7"/>
  <c r="D143" i="7"/>
  <c r="Z143" i="7"/>
  <c r="E143" i="7"/>
  <c r="AA143" i="7"/>
  <c r="F143" i="7"/>
  <c r="V143" i="7"/>
  <c r="G143" i="7"/>
  <c r="AB143" i="7"/>
  <c r="H143" i="7"/>
  <c r="AC143" i="7"/>
  <c r="I143" i="7"/>
  <c r="J143" i="7"/>
  <c r="K143" i="7"/>
  <c r="M143" i="7"/>
  <c r="N143" i="7"/>
  <c r="P143" i="7"/>
  <c r="U143" i="7"/>
  <c r="X143" i="7"/>
  <c r="Y143" i="7"/>
  <c r="A144" i="7"/>
  <c r="S144" i="7"/>
  <c r="B144" i="7"/>
  <c r="T144" i="7"/>
  <c r="C144" i="7"/>
  <c r="W144" i="7"/>
  <c r="D144" i="7"/>
  <c r="Z144" i="7"/>
  <c r="E144" i="7"/>
  <c r="AA144" i="7"/>
  <c r="F144" i="7"/>
  <c r="V144" i="7"/>
  <c r="G144" i="7"/>
  <c r="AB144" i="7"/>
  <c r="H144" i="7"/>
  <c r="AC144" i="7"/>
  <c r="I144" i="7"/>
  <c r="J144" i="7"/>
  <c r="K144" i="7"/>
  <c r="M144" i="7"/>
  <c r="N144" i="7"/>
  <c r="P144" i="7"/>
  <c r="U144" i="7"/>
  <c r="X144" i="7"/>
  <c r="Y144" i="7"/>
  <c r="A145" i="7"/>
  <c r="S145" i="7"/>
  <c r="B145" i="7"/>
  <c r="T145" i="7"/>
  <c r="C145" i="7"/>
  <c r="W145" i="7"/>
  <c r="D145" i="7"/>
  <c r="Z145" i="7"/>
  <c r="E145" i="7"/>
  <c r="AA145" i="7"/>
  <c r="F145" i="7"/>
  <c r="V145" i="7"/>
  <c r="G145" i="7"/>
  <c r="AB145" i="7"/>
  <c r="H145" i="7"/>
  <c r="AC145" i="7"/>
  <c r="I145" i="7"/>
  <c r="J145" i="7"/>
  <c r="K145" i="7"/>
  <c r="M145" i="7"/>
  <c r="N145" i="7"/>
  <c r="P145" i="7"/>
  <c r="U145" i="7"/>
  <c r="X145" i="7"/>
  <c r="Y145" i="7"/>
  <c r="A146" i="7"/>
  <c r="S146" i="7"/>
  <c r="B146" i="7"/>
  <c r="T146" i="7"/>
  <c r="C146" i="7"/>
  <c r="W146" i="7"/>
  <c r="D146" i="7"/>
  <c r="Z146" i="7"/>
  <c r="E146" i="7"/>
  <c r="AA146" i="7"/>
  <c r="F146" i="7"/>
  <c r="V146" i="7"/>
  <c r="G146" i="7"/>
  <c r="AB146" i="7"/>
  <c r="H146" i="7"/>
  <c r="AC146" i="7"/>
  <c r="I146" i="7"/>
  <c r="J146" i="7"/>
  <c r="K146" i="7"/>
  <c r="M146" i="7"/>
  <c r="N146" i="7"/>
  <c r="P146" i="7"/>
  <c r="U146" i="7"/>
  <c r="X146" i="7"/>
  <c r="Y146" i="7"/>
  <c r="A147" i="7"/>
  <c r="S147" i="7"/>
  <c r="B147" i="7"/>
  <c r="T147" i="7"/>
  <c r="C147" i="7"/>
  <c r="W147" i="7"/>
  <c r="D147" i="7"/>
  <c r="Z147" i="7"/>
  <c r="E147" i="7"/>
  <c r="AA147" i="7"/>
  <c r="F147" i="7"/>
  <c r="V147" i="7"/>
  <c r="G147" i="7"/>
  <c r="AB147" i="7"/>
  <c r="H147" i="7"/>
  <c r="AC147" i="7"/>
  <c r="I147" i="7"/>
  <c r="J147" i="7"/>
  <c r="K147" i="7"/>
  <c r="M147" i="7"/>
  <c r="N147" i="7"/>
  <c r="P147" i="7"/>
  <c r="U147" i="7"/>
  <c r="X147" i="7"/>
  <c r="Y147" i="7"/>
  <c r="A148" i="7"/>
  <c r="S148" i="7"/>
  <c r="B148" i="7"/>
  <c r="T148" i="7"/>
  <c r="C148" i="7"/>
  <c r="W148" i="7"/>
  <c r="D148" i="7"/>
  <c r="Z148" i="7"/>
  <c r="E148" i="7"/>
  <c r="AA148" i="7"/>
  <c r="F148" i="7"/>
  <c r="V148" i="7"/>
  <c r="G148" i="7"/>
  <c r="AB148" i="7"/>
  <c r="H148" i="7"/>
  <c r="AC148" i="7"/>
  <c r="I148" i="7"/>
  <c r="J148" i="7"/>
  <c r="K148" i="7"/>
  <c r="M148" i="7"/>
  <c r="N148" i="7"/>
  <c r="P148" i="7"/>
  <c r="U148" i="7"/>
  <c r="X148" i="7"/>
  <c r="Y148" i="7"/>
  <c r="A149" i="7"/>
  <c r="S149" i="7"/>
  <c r="B149" i="7"/>
  <c r="T149" i="7"/>
  <c r="C149" i="7"/>
  <c r="W149" i="7"/>
  <c r="D149" i="7"/>
  <c r="Z149" i="7"/>
  <c r="E149" i="7"/>
  <c r="AA149" i="7"/>
  <c r="F149" i="7"/>
  <c r="V149" i="7"/>
  <c r="G149" i="7"/>
  <c r="AB149" i="7"/>
  <c r="H149" i="7"/>
  <c r="AC149" i="7"/>
  <c r="I149" i="7"/>
  <c r="J149" i="7"/>
  <c r="K149" i="7"/>
  <c r="M149" i="7"/>
  <c r="N149" i="7"/>
  <c r="P149" i="7"/>
  <c r="U149" i="7"/>
  <c r="X149" i="7"/>
  <c r="Y149" i="7"/>
  <c r="A150" i="7"/>
  <c r="S150" i="7"/>
  <c r="B150" i="7"/>
  <c r="T150" i="7"/>
  <c r="C150" i="7"/>
  <c r="W150" i="7"/>
  <c r="D150" i="7"/>
  <c r="Z150" i="7"/>
  <c r="E150" i="7"/>
  <c r="AA150" i="7"/>
  <c r="F150" i="7"/>
  <c r="V150" i="7"/>
  <c r="G150" i="7"/>
  <c r="AB150" i="7"/>
  <c r="H150" i="7"/>
  <c r="AC150" i="7"/>
  <c r="I150" i="7"/>
  <c r="J150" i="7"/>
  <c r="K150" i="7"/>
  <c r="M150" i="7"/>
  <c r="N150" i="7"/>
  <c r="P150" i="7"/>
  <c r="U150" i="7"/>
  <c r="X150" i="7"/>
  <c r="Y150" i="7"/>
  <c r="A151" i="7"/>
  <c r="S151" i="7"/>
  <c r="B151" i="7"/>
  <c r="T151" i="7"/>
  <c r="C151" i="7"/>
  <c r="W151" i="7"/>
  <c r="D151" i="7"/>
  <c r="Z151" i="7"/>
  <c r="E151" i="7"/>
  <c r="AA151" i="7"/>
  <c r="F151" i="7"/>
  <c r="V151" i="7"/>
  <c r="G151" i="7"/>
  <c r="AB151" i="7"/>
  <c r="H151" i="7"/>
  <c r="AC151" i="7"/>
  <c r="I151" i="7"/>
  <c r="J151" i="7"/>
  <c r="K151" i="7"/>
  <c r="M151" i="7"/>
  <c r="N151" i="7"/>
  <c r="P151" i="7"/>
  <c r="U151" i="7"/>
  <c r="X151" i="7"/>
  <c r="Y151" i="7"/>
  <c r="A152" i="7"/>
  <c r="S152" i="7"/>
  <c r="B152" i="7"/>
  <c r="T152" i="7"/>
  <c r="C152" i="7"/>
  <c r="W152" i="7"/>
  <c r="D152" i="7"/>
  <c r="Z152" i="7"/>
  <c r="E152" i="7"/>
  <c r="AA152" i="7"/>
  <c r="F152" i="7"/>
  <c r="V152" i="7"/>
  <c r="G152" i="7"/>
  <c r="AB152" i="7"/>
  <c r="H152" i="7"/>
  <c r="AC152" i="7"/>
  <c r="I152" i="7"/>
  <c r="J152" i="7"/>
  <c r="K152" i="7"/>
  <c r="M152" i="7"/>
  <c r="N152" i="7"/>
  <c r="P152" i="7"/>
  <c r="U152" i="7"/>
  <c r="X152" i="7"/>
  <c r="Y152" i="7"/>
  <c r="A153" i="7"/>
  <c r="S153" i="7"/>
  <c r="B153" i="7"/>
  <c r="T153" i="7"/>
  <c r="C153" i="7"/>
  <c r="W153" i="7"/>
  <c r="D153" i="7"/>
  <c r="Z153" i="7"/>
  <c r="E153" i="7"/>
  <c r="AA153" i="7"/>
  <c r="F153" i="7"/>
  <c r="V153" i="7"/>
  <c r="G153" i="7"/>
  <c r="AB153" i="7"/>
  <c r="H153" i="7"/>
  <c r="AC153" i="7"/>
  <c r="I153" i="7"/>
  <c r="J153" i="7"/>
  <c r="K153" i="7"/>
  <c r="M153" i="7"/>
  <c r="N153" i="7"/>
  <c r="P153" i="7"/>
  <c r="U153" i="7"/>
  <c r="X153" i="7"/>
  <c r="Y153" i="7"/>
  <c r="A154" i="7"/>
  <c r="S154" i="7"/>
  <c r="B154" i="7"/>
  <c r="T154" i="7"/>
  <c r="C154" i="7"/>
  <c r="W154" i="7"/>
  <c r="D154" i="7"/>
  <c r="Z154" i="7"/>
  <c r="E154" i="7"/>
  <c r="AA154" i="7"/>
  <c r="F154" i="7"/>
  <c r="V154" i="7"/>
  <c r="G154" i="7"/>
  <c r="AB154" i="7"/>
  <c r="H154" i="7"/>
  <c r="AC154" i="7"/>
  <c r="I154" i="7"/>
  <c r="J154" i="7"/>
  <c r="K154" i="7"/>
  <c r="M154" i="7"/>
  <c r="N154" i="7"/>
  <c r="P154" i="7"/>
  <c r="U154" i="7"/>
  <c r="X154" i="7"/>
  <c r="Y154" i="7"/>
  <c r="A155" i="7"/>
  <c r="S155" i="7"/>
  <c r="B155" i="7"/>
  <c r="T155" i="7"/>
  <c r="C155" i="7"/>
  <c r="W155" i="7"/>
  <c r="D155" i="7"/>
  <c r="Z155" i="7"/>
  <c r="E155" i="7"/>
  <c r="AA155" i="7"/>
  <c r="F155" i="7"/>
  <c r="V155" i="7"/>
  <c r="G155" i="7"/>
  <c r="AB155" i="7"/>
  <c r="H155" i="7"/>
  <c r="AC155" i="7"/>
  <c r="I155" i="7"/>
  <c r="J155" i="7"/>
  <c r="K155" i="7"/>
  <c r="M155" i="7"/>
  <c r="N155" i="7"/>
  <c r="P155" i="7"/>
  <c r="U155" i="7"/>
  <c r="X155" i="7"/>
  <c r="Y155" i="7"/>
  <c r="A156" i="7"/>
  <c r="S156" i="7"/>
  <c r="B156" i="7"/>
  <c r="T156" i="7"/>
  <c r="C156" i="7"/>
  <c r="W156" i="7"/>
  <c r="D156" i="7"/>
  <c r="Z156" i="7"/>
  <c r="E156" i="7"/>
  <c r="AA156" i="7"/>
  <c r="F156" i="7"/>
  <c r="V156" i="7"/>
  <c r="G156" i="7"/>
  <c r="AB156" i="7"/>
  <c r="H156" i="7"/>
  <c r="AC156" i="7"/>
  <c r="I156" i="7"/>
  <c r="J156" i="7"/>
  <c r="K156" i="7"/>
  <c r="M156" i="7"/>
  <c r="N156" i="7"/>
  <c r="P156" i="7"/>
  <c r="U156" i="7"/>
  <c r="X156" i="7"/>
  <c r="Y156" i="7"/>
  <c r="A157" i="7"/>
  <c r="S157" i="7"/>
  <c r="B157" i="7"/>
  <c r="T157" i="7"/>
  <c r="C157" i="7"/>
  <c r="W157" i="7"/>
  <c r="D157" i="7"/>
  <c r="Z157" i="7"/>
  <c r="E157" i="7"/>
  <c r="AA157" i="7"/>
  <c r="F157" i="7"/>
  <c r="V157" i="7"/>
  <c r="G157" i="7"/>
  <c r="AB157" i="7"/>
  <c r="H157" i="7"/>
  <c r="AC157" i="7"/>
  <c r="I157" i="7"/>
  <c r="J157" i="7"/>
  <c r="K157" i="7"/>
  <c r="M157" i="7"/>
  <c r="N157" i="7"/>
  <c r="P157" i="7"/>
  <c r="U157" i="7"/>
  <c r="X157" i="7"/>
  <c r="Y157" i="7"/>
  <c r="A158" i="7"/>
  <c r="S158" i="7"/>
  <c r="B158" i="7"/>
  <c r="T158" i="7"/>
  <c r="C158" i="7"/>
  <c r="W158" i="7"/>
  <c r="D158" i="7"/>
  <c r="Z158" i="7"/>
  <c r="E158" i="7"/>
  <c r="AA158" i="7"/>
  <c r="F158" i="7"/>
  <c r="V158" i="7"/>
  <c r="G158" i="7"/>
  <c r="AB158" i="7"/>
  <c r="H158" i="7"/>
  <c r="AC158" i="7"/>
  <c r="I158" i="7"/>
  <c r="J158" i="7"/>
  <c r="K158" i="7"/>
  <c r="M158" i="7"/>
  <c r="N158" i="7"/>
  <c r="P158" i="7"/>
  <c r="U158" i="7"/>
  <c r="X158" i="7"/>
  <c r="Y158" i="7"/>
  <c r="A159" i="7"/>
  <c r="S159" i="7"/>
  <c r="B159" i="7"/>
  <c r="T159" i="7"/>
  <c r="C159" i="7"/>
  <c r="W159" i="7"/>
  <c r="D159" i="7"/>
  <c r="Z159" i="7"/>
  <c r="E159" i="7"/>
  <c r="AA159" i="7"/>
  <c r="F159" i="7"/>
  <c r="V159" i="7"/>
  <c r="G159" i="7"/>
  <c r="AB159" i="7"/>
  <c r="H159" i="7"/>
  <c r="AC159" i="7"/>
  <c r="I159" i="7"/>
  <c r="J159" i="7"/>
  <c r="K159" i="7"/>
  <c r="M159" i="7"/>
  <c r="N159" i="7"/>
  <c r="P159" i="7"/>
  <c r="U159" i="7"/>
  <c r="X159" i="7"/>
  <c r="Y159" i="7"/>
  <c r="A160" i="7"/>
  <c r="S160" i="7"/>
  <c r="B160" i="7"/>
  <c r="T160" i="7"/>
  <c r="C160" i="7"/>
  <c r="W160" i="7"/>
  <c r="D160" i="7"/>
  <c r="Z160" i="7"/>
  <c r="E160" i="7"/>
  <c r="AA160" i="7"/>
  <c r="F160" i="7"/>
  <c r="V160" i="7"/>
  <c r="G160" i="7"/>
  <c r="AB160" i="7"/>
  <c r="H160" i="7"/>
  <c r="AC160" i="7"/>
  <c r="I160" i="7"/>
  <c r="J160" i="7"/>
  <c r="K160" i="7"/>
  <c r="M160" i="7"/>
  <c r="N160" i="7"/>
  <c r="P160" i="7"/>
  <c r="U160" i="7"/>
  <c r="X160" i="7"/>
  <c r="Y160" i="7"/>
  <c r="A161" i="7"/>
  <c r="S161" i="7"/>
  <c r="B161" i="7"/>
  <c r="T161" i="7"/>
  <c r="C161" i="7"/>
  <c r="W161" i="7"/>
  <c r="D161" i="7"/>
  <c r="Z161" i="7"/>
  <c r="E161" i="7"/>
  <c r="AA161" i="7"/>
  <c r="F161" i="7"/>
  <c r="V161" i="7"/>
  <c r="G161" i="7"/>
  <c r="AB161" i="7"/>
  <c r="H161" i="7"/>
  <c r="AC161" i="7"/>
  <c r="I161" i="7"/>
  <c r="J161" i="7"/>
  <c r="K161" i="7"/>
  <c r="M161" i="7"/>
  <c r="N161" i="7"/>
  <c r="P161" i="7"/>
  <c r="U161" i="7"/>
  <c r="X161" i="7"/>
  <c r="Y161" i="7"/>
  <c r="A162" i="7"/>
  <c r="S162" i="7"/>
  <c r="B162" i="7"/>
  <c r="T162" i="7"/>
  <c r="C162" i="7"/>
  <c r="W162" i="7"/>
  <c r="D162" i="7"/>
  <c r="Z162" i="7"/>
  <c r="E162" i="7"/>
  <c r="AA162" i="7"/>
  <c r="F162" i="7"/>
  <c r="V162" i="7"/>
  <c r="G162" i="7"/>
  <c r="AB162" i="7"/>
  <c r="H162" i="7"/>
  <c r="AC162" i="7"/>
  <c r="I162" i="7"/>
  <c r="J162" i="7"/>
  <c r="K162" i="7"/>
  <c r="M162" i="7"/>
  <c r="N162" i="7"/>
  <c r="P162" i="7"/>
  <c r="U162" i="7"/>
  <c r="X162" i="7"/>
  <c r="Y162" i="7"/>
  <c r="A163" i="7"/>
  <c r="S163" i="7"/>
  <c r="B163" i="7"/>
  <c r="T163" i="7"/>
  <c r="C163" i="7"/>
  <c r="W163" i="7"/>
  <c r="D163" i="7"/>
  <c r="Z163" i="7"/>
  <c r="E163" i="7"/>
  <c r="AA163" i="7"/>
  <c r="F163" i="7"/>
  <c r="V163" i="7"/>
  <c r="G163" i="7"/>
  <c r="AB163" i="7"/>
  <c r="H163" i="7"/>
  <c r="AC163" i="7"/>
  <c r="I163" i="7"/>
  <c r="J163" i="7"/>
  <c r="K163" i="7"/>
  <c r="M163" i="7"/>
  <c r="N163" i="7"/>
  <c r="P163" i="7"/>
  <c r="U163" i="7"/>
  <c r="X163" i="7"/>
  <c r="Y163" i="7"/>
  <c r="A164" i="7"/>
  <c r="S164" i="7"/>
  <c r="B164" i="7"/>
  <c r="T164" i="7"/>
  <c r="C164" i="7"/>
  <c r="W164" i="7"/>
  <c r="D164" i="7"/>
  <c r="Z164" i="7"/>
  <c r="E164" i="7"/>
  <c r="AA164" i="7"/>
  <c r="F164" i="7"/>
  <c r="V164" i="7"/>
  <c r="G164" i="7"/>
  <c r="AB164" i="7"/>
  <c r="H164" i="7"/>
  <c r="AC164" i="7"/>
  <c r="I164" i="7"/>
  <c r="J164" i="7"/>
  <c r="K164" i="7"/>
  <c r="M164" i="7"/>
  <c r="N164" i="7"/>
  <c r="P164" i="7"/>
  <c r="U164" i="7"/>
  <c r="X164" i="7"/>
  <c r="Y164" i="7"/>
  <c r="A165" i="7"/>
  <c r="S165" i="7"/>
  <c r="B165" i="7"/>
  <c r="T165" i="7"/>
  <c r="C165" i="7"/>
  <c r="W165" i="7"/>
  <c r="D165" i="7"/>
  <c r="Z165" i="7"/>
  <c r="E165" i="7"/>
  <c r="AA165" i="7"/>
  <c r="F165" i="7"/>
  <c r="V165" i="7"/>
  <c r="G165" i="7"/>
  <c r="AB165" i="7"/>
  <c r="H165" i="7"/>
  <c r="AC165" i="7"/>
  <c r="I165" i="7"/>
  <c r="J165" i="7"/>
  <c r="K165" i="7"/>
  <c r="M165" i="7"/>
  <c r="N165" i="7"/>
  <c r="P165" i="7"/>
  <c r="U165" i="7"/>
  <c r="X165" i="7"/>
  <c r="Y165" i="7"/>
  <c r="A166" i="7"/>
  <c r="S166" i="7"/>
  <c r="B166" i="7"/>
  <c r="T166" i="7"/>
  <c r="C166" i="7"/>
  <c r="W166" i="7"/>
  <c r="D166" i="7"/>
  <c r="Z166" i="7"/>
  <c r="E166" i="7"/>
  <c r="AA166" i="7"/>
  <c r="F166" i="7"/>
  <c r="V166" i="7"/>
  <c r="G166" i="7"/>
  <c r="AB166" i="7"/>
  <c r="H166" i="7"/>
  <c r="AC166" i="7"/>
  <c r="I166" i="7"/>
  <c r="J166" i="7"/>
  <c r="K166" i="7"/>
  <c r="M166" i="7"/>
  <c r="N166" i="7"/>
  <c r="P166" i="7"/>
  <c r="U166" i="7"/>
  <c r="X166" i="7"/>
  <c r="Y166" i="7"/>
  <c r="A167" i="7"/>
  <c r="S167" i="7"/>
  <c r="B167" i="7"/>
  <c r="T167" i="7"/>
  <c r="C167" i="7"/>
  <c r="W167" i="7"/>
  <c r="D167" i="7"/>
  <c r="Z167" i="7"/>
  <c r="E167" i="7"/>
  <c r="AA167" i="7"/>
  <c r="F167" i="7"/>
  <c r="V167" i="7"/>
  <c r="G167" i="7"/>
  <c r="AB167" i="7"/>
  <c r="H167" i="7"/>
  <c r="AC167" i="7"/>
  <c r="I167" i="7"/>
  <c r="J167" i="7"/>
  <c r="K167" i="7"/>
  <c r="M167" i="7"/>
  <c r="N167" i="7"/>
  <c r="P167" i="7"/>
  <c r="U167" i="7"/>
  <c r="X167" i="7"/>
  <c r="Y167" i="7"/>
  <c r="A168" i="7"/>
  <c r="S168" i="7"/>
  <c r="B168" i="7"/>
  <c r="T168" i="7"/>
  <c r="C168" i="7"/>
  <c r="W168" i="7"/>
  <c r="D168" i="7"/>
  <c r="Z168" i="7"/>
  <c r="E168" i="7"/>
  <c r="AA168" i="7"/>
  <c r="F168" i="7"/>
  <c r="V168" i="7"/>
  <c r="G168" i="7"/>
  <c r="AB168" i="7"/>
  <c r="H168" i="7"/>
  <c r="AC168" i="7"/>
  <c r="I168" i="7"/>
  <c r="J168" i="7"/>
  <c r="K168" i="7"/>
  <c r="M168" i="7"/>
  <c r="N168" i="7"/>
  <c r="P168" i="7"/>
  <c r="U168" i="7"/>
  <c r="X168" i="7"/>
  <c r="Y168" i="7"/>
  <c r="A169" i="7"/>
  <c r="S169" i="7"/>
  <c r="B169" i="7"/>
  <c r="T169" i="7"/>
  <c r="C169" i="7"/>
  <c r="W169" i="7"/>
  <c r="D169" i="7"/>
  <c r="Z169" i="7"/>
  <c r="E169" i="7"/>
  <c r="AA169" i="7"/>
  <c r="F169" i="7"/>
  <c r="V169" i="7"/>
  <c r="G169" i="7"/>
  <c r="AB169" i="7"/>
  <c r="H169" i="7"/>
  <c r="AC169" i="7"/>
  <c r="I169" i="7"/>
  <c r="J169" i="7"/>
  <c r="K169" i="7"/>
  <c r="M169" i="7"/>
  <c r="N169" i="7"/>
  <c r="P169" i="7"/>
  <c r="U169" i="7"/>
  <c r="X169" i="7"/>
  <c r="Y169" i="7"/>
  <c r="A170" i="7"/>
  <c r="S170" i="7"/>
  <c r="B170" i="7"/>
  <c r="T170" i="7"/>
  <c r="C170" i="7"/>
  <c r="W170" i="7"/>
  <c r="D170" i="7"/>
  <c r="Z170" i="7"/>
  <c r="E170" i="7"/>
  <c r="AA170" i="7"/>
  <c r="F170" i="7"/>
  <c r="V170" i="7"/>
  <c r="G170" i="7"/>
  <c r="AB170" i="7"/>
  <c r="H170" i="7"/>
  <c r="AC170" i="7"/>
  <c r="I170" i="7"/>
  <c r="J170" i="7"/>
  <c r="K170" i="7"/>
  <c r="M170" i="7"/>
  <c r="N170" i="7"/>
  <c r="P170" i="7"/>
  <c r="U170" i="7"/>
  <c r="X170" i="7"/>
  <c r="Y170" i="7"/>
  <c r="A171" i="7"/>
  <c r="S171" i="7"/>
  <c r="B171" i="7"/>
  <c r="T171" i="7"/>
  <c r="C171" i="7"/>
  <c r="W171" i="7"/>
  <c r="D171" i="7"/>
  <c r="Z171" i="7"/>
  <c r="E171" i="7"/>
  <c r="AA171" i="7"/>
  <c r="F171" i="7"/>
  <c r="V171" i="7"/>
  <c r="G171" i="7"/>
  <c r="AB171" i="7"/>
  <c r="H171" i="7"/>
  <c r="AC171" i="7"/>
  <c r="I171" i="7"/>
  <c r="J171" i="7"/>
  <c r="K171" i="7"/>
  <c r="M171" i="7"/>
  <c r="N171" i="7"/>
  <c r="P171" i="7"/>
  <c r="U171" i="7"/>
  <c r="X171" i="7"/>
  <c r="Y171" i="7"/>
  <c r="A172" i="7"/>
  <c r="S172" i="7"/>
  <c r="B172" i="7"/>
  <c r="T172" i="7"/>
  <c r="C172" i="7"/>
  <c r="W172" i="7"/>
  <c r="D172" i="7"/>
  <c r="Z172" i="7"/>
  <c r="E172" i="7"/>
  <c r="AA172" i="7"/>
  <c r="F172" i="7"/>
  <c r="V172" i="7"/>
  <c r="G172" i="7"/>
  <c r="AB172" i="7"/>
  <c r="H172" i="7"/>
  <c r="AC172" i="7"/>
  <c r="I172" i="7"/>
  <c r="J172" i="7"/>
  <c r="K172" i="7"/>
  <c r="M172" i="7"/>
  <c r="N172" i="7"/>
  <c r="P172" i="7"/>
  <c r="U172" i="7"/>
  <c r="X172" i="7"/>
  <c r="Y172" i="7"/>
  <c r="A173" i="7"/>
  <c r="S173" i="7"/>
  <c r="B173" i="7"/>
  <c r="T173" i="7"/>
  <c r="C173" i="7"/>
  <c r="W173" i="7"/>
  <c r="D173" i="7"/>
  <c r="Z173" i="7"/>
  <c r="E173" i="7"/>
  <c r="AA173" i="7"/>
  <c r="F173" i="7"/>
  <c r="V173" i="7"/>
  <c r="G173" i="7"/>
  <c r="AB173" i="7"/>
  <c r="H173" i="7"/>
  <c r="AC173" i="7"/>
  <c r="I173" i="7"/>
  <c r="J173" i="7"/>
  <c r="K173" i="7"/>
  <c r="M173" i="7"/>
  <c r="N173" i="7"/>
  <c r="P173" i="7"/>
  <c r="U173" i="7"/>
  <c r="X173" i="7"/>
  <c r="Y173" i="7"/>
  <c r="A174" i="7"/>
  <c r="S174" i="7"/>
  <c r="B174" i="7"/>
  <c r="T174" i="7"/>
  <c r="C174" i="7"/>
  <c r="W174" i="7"/>
  <c r="D174" i="7"/>
  <c r="Z174" i="7"/>
  <c r="E174" i="7"/>
  <c r="AA174" i="7"/>
  <c r="F174" i="7"/>
  <c r="V174" i="7"/>
  <c r="G174" i="7"/>
  <c r="AB174" i="7"/>
  <c r="H174" i="7"/>
  <c r="AC174" i="7"/>
  <c r="I174" i="7"/>
  <c r="J174" i="7"/>
  <c r="K174" i="7"/>
  <c r="M174" i="7"/>
  <c r="N174" i="7"/>
  <c r="P174" i="7"/>
  <c r="U174" i="7"/>
  <c r="X174" i="7"/>
  <c r="Y174" i="7"/>
  <c r="A175" i="7"/>
  <c r="S175" i="7"/>
  <c r="B175" i="7"/>
  <c r="T175" i="7"/>
  <c r="C175" i="7"/>
  <c r="W175" i="7"/>
  <c r="D175" i="7"/>
  <c r="Z175" i="7"/>
  <c r="E175" i="7"/>
  <c r="AA175" i="7"/>
  <c r="F175" i="7"/>
  <c r="V175" i="7"/>
  <c r="G175" i="7"/>
  <c r="AB175" i="7"/>
  <c r="H175" i="7"/>
  <c r="AC175" i="7"/>
  <c r="I175" i="7"/>
  <c r="J175" i="7"/>
  <c r="K175" i="7"/>
  <c r="M175" i="7"/>
  <c r="N175" i="7"/>
  <c r="P175" i="7"/>
  <c r="U175" i="7"/>
  <c r="X175" i="7"/>
  <c r="Y175" i="7"/>
  <c r="A176" i="7"/>
  <c r="S176" i="7"/>
  <c r="B176" i="7"/>
  <c r="T176" i="7"/>
  <c r="C176" i="7"/>
  <c r="W176" i="7"/>
  <c r="D176" i="7"/>
  <c r="Z176" i="7"/>
  <c r="E176" i="7"/>
  <c r="AA176" i="7"/>
  <c r="F176" i="7"/>
  <c r="V176" i="7"/>
  <c r="G176" i="7"/>
  <c r="AB176" i="7"/>
  <c r="H176" i="7"/>
  <c r="AC176" i="7"/>
  <c r="I176" i="7"/>
  <c r="J176" i="7"/>
  <c r="K176" i="7"/>
  <c r="M176" i="7"/>
  <c r="N176" i="7"/>
  <c r="P176" i="7"/>
  <c r="U176" i="7"/>
  <c r="X176" i="7"/>
  <c r="Y176" i="7"/>
  <c r="A177" i="7"/>
  <c r="S177" i="7"/>
  <c r="B177" i="7"/>
  <c r="T177" i="7"/>
  <c r="C177" i="7"/>
  <c r="W177" i="7"/>
  <c r="D177" i="7"/>
  <c r="Z177" i="7"/>
  <c r="E177" i="7"/>
  <c r="AA177" i="7"/>
  <c r="F177" i="7"/>
  <c r="V177" i="7"/>
  <c r="G177" i="7"/>
  <c r="AB177" i="7"/>
  <c r="H177" i="7"/>
  <c r="AC177" i="7"/>
  <c r="I177" i="7"/>
  <c r="J177" i="7"/>
  <c r="K177" i="7"/>
  <c r="M177" i="7"/>
  <c r="N177" i="7"/>
  <c r="P177" i="7"/>
  <c r="U177" i="7"/>
  <c r="X177" i="7"/>
  <c r="Y177" i="7"/>
  <c r="A178" i="7"/>
  <c r="S178" i="7"/>
  <c r="B178" i="7"/>
  <c r="T178" i="7"/>
  <c r="C178" i="7"/>
  <c r="W178" i="7"/>
  <c r="D178" i="7"/>
  <c r="Z178" i="7"/>
  <c r="E178" i="7"/>
  <c r="AA178" i="7"/>
  <c r="F178" i="7"/>
  <c r="V178" i="7"/>
  <c r="G178" i="7"/>
  <c r="AB178" i="7"/>
  <c r="H178" i="7"/>
  <c r="AC178" i="7"/>
  <c r="I178" i="7"/>
  <c r="J178" i="7"/>
  <c r="K178" i="7"/>
  <c r="M178" i="7"/>
  <c r="N178" i="7"/>
  <c r="P178" i="7"/>
  <c r="U178" i="7"/>
  <c r="X178" i="7"/>
  <c r="Y178" i="7"/>
  <c r="A179" i="7"/>
  <c r="S179" i="7"/>
  <c r="B179" i="7"/>
  <c r="T179" i="7"/>
  <c r="C179" i="7"/>
  <c r="W179" i="7"/>
  <c r="D179" i="7"/>
  <c r="Z179" i="7"/>
  <c r="E179" i="7"/>
  <c r="AA179" i="7"/>
  <c r="F179" i="7"/>
  <c r="V179" i="7"/>
  <c r="G179" i="7"/>
  <c r="AB179" i="7"/>
  <c r="H179" i="7"/>
  <c r="AC179" i="7"/>
  <c r="I179" i="7"/>
  <c r="J179" i="7"/>
  <c r="K179" i="7"/>
  <c r="M179" i="7"/>
  <c r="N179" i="7"/>
  <c r="P179" i="7"/>
  <c r="U179" i="7"/>
  <c r="X179" i="7"/>
  <c r="Y179" i="7"/>
  <c r="A180" i="7"/>
  <c r="S180" i="7"/>
  <c r="B180" i="7"/>
  <c r="T180" i="7"/>
  <c r="C180" i="7"/>
  <c r="W180" i="7"/>
  <c r="D180" i="7"/>
  <c r="Z180" i="7"/>
  <c r="E180" i="7"/>
  <c r="AA180" i="7"/>
  <c r="F180" i="7"/>
  <c r="V180" i="7"/>
  <c r="G180" i="7"/>
  <c r="AB180" i="7"/>
  <c r="H180" i="7"/>
  <c r="AC180" i="7"/>
  <c r="I180" i="7"/>
  <c r="J180" i="7"/>
  <c r="K180" i="7"/>
  <c r="M180" i="7"/>
  <c r="N180" i="7"/>
  <c r="P180" i="7"/>
  <c r="U180" i="7"/>
  <c r="X180" i="7"/>
  <c r="Y180" i="7"/>
  <c r="A181" i="7"/>
  <c r="S181" i="7"/>
  <c r="B181" i="7"/>
  <c r="T181" i="7"/>
  <c r="C181" i="7"/>
  <c r="W181" i="7"/>
  <c r="D181" i="7"/>
  <c r="Z181" i="7"/>
  <c r="E181" i="7"/>
  <c r="AA181" i="7"/>
  <c r="F181" i="7"/>
  <c r="V181" i="7"/>
  <c r="G181" i="7"/>
  <c r="AB181" i="7"/>
  <c r="H181" i="7"/>
  <c r="AC181" i="7"/>
  <c r="I181" i="7"/>
  <c r="J181" i="7"/>
  <c r="K181" i="7"/>
  <c r="M181" i="7"/>
  <c r="N181" i="7"/>
  <c r="P181" i="7"/>
  <c r="U181" i="7"/>
  <c r="X181" i="7"/>
  <c r="Y181" i="7"/>
  <c r="A182" i="7"/>
  <c r="S182" i="7"/>
  <c r="B182" i="7"/>
  <c r="T182" i="7"/>
  <c r="C182" i="7"/>
  <c r="W182" i="7"/>
  <c r="D182" i="7"/>
  <c r="Z182" i="7"/>
  <c r="E182" i="7"/>
  <c r="AA182" i="7"/>
  <c r="F182" i="7"/>
  <c r="V182" i="7"/>
  <c r="G182" i="7"/>
  <c r="AB182" i="7"/>
  <c r="H182" i="7"/>
  <c r="AC182" i="7"/>
  <c r="I182" i="7"/>
  <c r="J182" i="7"/>
  <c r="K182" i="7"/>
  <c r="M182" i="7"/>
  <c r="N182" i="7"/>
  <c r="P182" i="7"/>
  <c r="U182" i="7"/>
  <c r="X182" i="7"/>
  <c r="Y182" i="7"/>
  <c r="A183" i="7"/>
  <c r="S183" i="7"/>
  <c r="B183" i="7"/>
  <c r="T183" i="7"/>
  <c r="C183" i="7"/>
  <c r="W183" i="7"/>
  <c r="D183" i="7"/>
  <c r="Z183" i="7"/>
  <c r="E183" i="7"/>
  <c r="AA183" i="7"/>
  <c r="F183" i="7"/>
  <c r="V183" i="7"/>
  <c r="G183" i="7"/>
  <c r="AB183" i="7"/>
  <c r="H183" i="7"/>
  <c r="AC183" i="7"/>
  <c r="I183" i="7"/>
  <c r="J183" i="7"/>
  <c r="K183" i="7"/>
  <c r="M183" i="7"/>
  <c r="N183" i="7"/>
  <c r="P183" i="7"/>
  <c r="U183" i="7"/>
  <c r="X183" i="7"/>
  <c r="Y183" i="7"/>
  <c r="A184" i="7"/>
  <c r="S184" i="7"/>
  <c r="B184" i="7"/>
  <c r="T184" i="7"/>
  <c r="C184" i="7"/>
  <c r="W184" i="7"/>
  <c r="D184" i="7"/>
  <c r="Z184" i="7"/>
  <c r="E184" i="7"/>
  <c r="AA184" i="7"/>
  <c r="F184" i="7"/>
  <c r="V184" i="7"/>
  <c r="G184" i="7"/>
  <c r="AB184" i="7"/>
  <c r="H184" i="7"/>
  <c r="AC184" i="7"/>
  <c r="I184" i="7"/>
  <c r="J184" i="7"/>
  <c r="K184" i="7"/>
  <c r="M184" i="7"/>
  <c r="N184" i="7"/>
  <c r="P184" i="7"/>
  <c r="U184" i="7"/>
  <c r="X184" i="7"/>
  <c r="Y184" i="7"/>
  <c r="A185" i="7"/>
  <c r="S185" i="7"/>
  <c r="B185" i="7"/>
  <c r="T185" i="7"/>
  <c r="C185" i="7"/>
  <c r="W185" i="7"/>
  <c r="D185" i="7"/>
  <c r="Z185" i="7"/>
  <c r="E185" i="7"/>
  <c r="AA185" i="7"/>
  <c r="F185" i="7"/>
  <c r="V185" i="7"/>
  <c r="G185" i="7"/>
  <c r="AB185" i="7"/>
  <c r="H185" i="7"/>
  <c r="AC185" i="7"/>
  <c r="I185" i="7"/>
  <c r="J185" i="7"/>
  <c r="K185" i="7"/>
  <c r="M185" i="7"/>
  <c r="N185" i="7"/>
  <c r="P185" i="7"/>
  <c r="U185" i="7"/>
  <c r="X185" i="7"/>
  <c r="Y185" i="7"/>
  <c r="A186" i="7"/>
  <c r="S186" i="7"/>
  <c r="B186" i="7"/>
  <c r="T186" i="7"/>
  <c r="C186" i="7"/>
  <c r="W186" i="7"/>
  <c r="D186" i="7"/>
  <c r="Z186" i="7"/>
  <c r="E186" i="7"/>
  <c r="AA186" i="7"/>
  <c r="F186" i="7"/>
  <c r="V186" i="7"/>
  <c r="G186" i="7"/>
  <c r="AB186" i="7"/>
  <c r="H186" i="7"/>
  <c r="AC186" i="7"/>
  <c r="I186" i="7"/>
  <c r="J186" i="7"/>
  <c r="K186" i="7"/>
  <c r="M186" i="7"/>
  <c r="N186" i="7"/>
  <c r="P186" i="7"/>
  <c r="U186" i="7"/>
  <c r="X186" i="7"/>
  <c r="Y186" i="7"/>
  <c r="A187" i="7"/>
  <c r="S187" i="7"/>
  <c r="B187" i="7"/>
  <c r="T187" i="7"/>
  <c r="C187" i="7"/>
  <c r="W187" i="7"/>
  <c r="D187" i="7"/>
  <c r="Z187" i="7"/>
  <c r="E187" i="7"/>
  <c r="AA187" i="7"/>
  <c r="F187" i="7"/>
  <c r="V187" i="7"/>
  <c r="G187" i="7"/>
  <c r="AB187" i="7"/>
  <c r="H187" i="7"/>
  <c r="AC187" i="7"/>
  <c r="I187" i="7"/>
  <c r="J187" i="7"/>
  <c r="K187" i="7"/>
  <c r="M187" i="7"/>
  <c r="N187" i="7"/>
  <c r="P187" i="7"/>
  <c r="U187" i="7"/>
  <c r="X187" i="7"/>
  <c r="Y187" i="7"/>
  <c r="A188" i="7"/>
  <c r="S188" i="7"/>
  <c r="B188" i="7"/>
  <c r="T188" i="7"/>
  <c r="C188" i="7"/>
  <c r="W188" i="7"/>
  <c r="D188" i="7"/>
  <c r="Z188" i="7"/>
  <c r="E188" i="7"/>
  <c r="AA188" i="7"/>
  <c r="F188" i="7"/>
  <c r="V188" i="7"/>
  <c r="G188" i="7"/>
  <c r="AB188" i="7"/>
  <c r="H188" i="7"/>
  <c r="AC188" i="7"/>
  <c r="I188" i="7"/>
  <c r="J188" i="7"/>
  <c r="K188" i="7"/>
  <c r="M188" i="7"/>
  <c r="N188" i="7"/>
  <c r="P188" i="7"/>
  <c r="U188" i="7"/>
  <c r="X188" i="7"/>
  <c r="Y188" i="7"/>
  <c r="A189" i="7"/>
  <c r="S189" i="7"/>
  <c r="B189" i="7"/>
  <c r="T189" i="7"/>
  <c r="C189" i="7"/>
  <c r="W189" i="7"/>
  <c r="D189" i="7"/>
  <c r="Z189" i="7"/>
  <c r="E189" i="7"/>
  <c r="AA189" i="7"/>
  <c r="F189" i="7"/>
  <c r="V189" i="7"/>
  <c r="G189" i="7"/>
  <c r="AB189" i="7"/>
  <c r="H189" i="7"/>
  <c r="AC189" i="7"/>
  <c r="I189" i="7"/>
  <c r="J189" i="7"/>
  <c r="K189" i="7"/>
  <c r="M189" i="7"/>
  <c r="N189" i="7"/>
  <c r="P189" i="7"/>
  <c r="U189" i="7"/>
  <c r="X189" i="7"/>
  <c r="Y189" i="7"/>
  <c r="A190" i="7"/>
  <c r="S190" i="7"/>
  <c r="B190" i="7"/>
  <c r="T190" i="7"/>
  <c r="C190" i="7"/>
  <c r="W190" i="7"/>
  <c r="D190" i="7"/>
  <c r="Z190" i="7"/>
  <c r="E190" i="7"/>
  <c r="AA190" i="7"/>
  <c r="F190" i="7"/>
  <c r="V190" i="7"/>
  <c r="G190" i="7"/>
  <c r="AB190" i="7"/>
  <c r="H190" i="7"/>
  <c r="AC190" i="7"/>
  <c r="I190" i="7"/>
  <c r="J190" i="7"/>
  <c r="K190" i="7"/>
  <c r="M190" i="7"/>
  <c r="N190" i="7"/>
  <c r="P190" i="7"/>
  <c r="U190" i="7"/>
  <c r="X190" i="7"/>
  <c r="Y190" i="7"/>
  <c r="A191" i="7"/>
  <c r="S191" i="7"/>
  <c r="B191" i="7"/>
  <c r="T191" i="7"/>
  <c r="C191" i="7"/>
  <c r="W191" i="7"/>
  <c r="D191" i="7"/>
  <c r="Z191" i="7"/>
  <c r="E191" i="7"/>
  <c r="AA191" i="7"/>
  <c r="F191" i="7"/>
  <c r="V191" i="7"/>
  <c r="G191" i="7"/>
  <c r="AB191" i="7"/>
  <c r="H191" i="7"/>
  <c r="AC191" i="7"/>
  <c r="I191" i="7"/>
  <c r="J191" i="7"/>
  <c r="K191" i="7"/>
  <c r="M191" i="7"/>
  <c r="N191" i="7"/>
  <c r="P191" i="7"/>
  <c r="U191" i="7"/>
  <c r="X191" i="7"/>
  <c r="Y191" i="7"/>
  <c r="A192" i="7"/>
  <c r="S192" i="7"/>
  <c r="B192" i="7"/>
  <c r="T192" i="7"/>
  <c r="C192" i="7"/>
  <c r="W192" i="7"/>
  <c r="D192" i="7"/>
  <c r="Z192" i="7"/>
  <c r="E192" i="7"/>
  <c r="AA192" i="7"/>
  <c r="F192" i="7"/>
  <c r="V192" i="7"/>
  <c r="G192" i="7"/>
  <c r="AB192" i="7"/>
  <c r="H192" i="7"/>
  <c r="AC192" i="7"/>
  <c r="I192" i="7"/>
  <c r="J192" i="7"/>
  <c r="K192" i="7"/>
  <c r="M192" i="7"/>
  <c r="N192" i="7"/>
  <c r="P192" i="7"/>
  <c r="U192" i="7"/>
  <c r="X192" i="7"/>
  <c r="Y192" i="7"/>
  <c r="A193" i="7"/>
  <c r="S193" i="7"/>
  <c r="B193" i="7"/>
  <c r="T193" i="7"/>
  <c r="C193" i="7"/>
  <c r="W193" i="7"/>
  <c r="D193" i="7"/>
  <c r="Z193" i="7"/>
  <c r="E193" i="7"/>
  <c r="AA193" i="7"/>
  <c r="F193" i="7"/>
  <c r="V193" i="7"/>
  <c r="G193" i="7"/>
  <c r="AB193" i="7"/>
  <c r="H193" i="7"/>
  <c r="AC193" i="7"/>
  <c r="I193" i="7"/>
  <c r="J193" i="7"/>
  <c r="K193" i="7"/>
  <c r="M193" i="7"/>
  <c r="N193" i="7"/>
  <c r="P193" i="7"/>
  <c r="U193" i="7"/>
  <c r="X193" i="7"/>
  <c r="Y193" i="7"/>
  <c r="A194" i="7"/>
  <c r="S194" i="7"/>
  <c r="B194" i="7"/>
  <c r="T194" i="7"/>
  <c r="C194" i="7"/>
  <c r="W194" i="7"/>
  <c r="D194" i="7"/>
  <c r="Z194" i="7"/>
  <c r="E194" i="7"/>
  <c r="AA194" i="7"/>
  <c r="F194" i="7"/>
  <c r="V194" i="7"/>
  <c r="G194" i="7"/>
  <c r="AB194" i="7"/>
  <c r="H194" i="7"/>
  <c r="AC194" i="7"/>
  <c r="I194" i="7"/>
  <c r="J194" i="7"/>
  <c r="K194" i="7"/>
  <c r="M194" i="7"/>
  <c r="N194" i="7"/>
  <c r="P194" i="7"/>
  <c r="U194" i="7"/>
  <c r="X194" i="7"/>
  <c r="Y194" i="7"/>
  <c r="A195" i="7"/>
  <c r="S195" i="7"/>
  <c r="B195" i="7"/>
  <c r="T195" i="7"/>
  <c r="C195" i="7"/>
  <c r="W195" i="7"/>
  <c r="D195" i="7"/>
  <c r="Z195" i="7"/>
  <c r="E195" i="7"/>
  <c r="AA195" i="7"/>
  <c r="F195" i="7"/>
  <c r="V195" i="7"/>
  <c r="G195" i="7"/>
  <c r="AB195" i="7"/>
  <c r="H195" i="7"/>
  <c r="AC195" i="7"/>
  <c r="I195" i="7"/>
  <c r="J195" i="7"/>
  <c r="K195" i="7"/>
  <c r="M195" i="7"/>
  <c r="N195" i="7"/>
  <c r="P195" i="7"/>
  <c r="U195" i="7"/>
  <c r="X195" i="7"/>
  <c r="Y195" i="7"/>
  <c r="A196" i="7"/>
  <c r="S196" i="7"/>
  <c r="B196" i="7"/>
  <c r="T196" i="7"/>
  <c r="C196" i="7"/>
  <c r="W196" i="7"/>
  <c r="D196" i="7"/>
  <c r="Z196" i="7"/>
  <c r="E196" i="7"/>
  <c r="AA196" i="7"/>
  <c r="F196" i="7"/>
  <c r="V196" i="7"/>
  <c r="G196" i="7"/>
  <c r="AB196" i="7"/>
  <c r="H196" i="7"/>
  <c r="AC196" i="7"/>
  <c r="I196" i="7"/>
  <c r="J196" i="7"/>
  <c r="K196" i="7"/>
  <c r="M196" i="7"/>
  <c r="N196" i="7"/>
  <c r="P196" i="7"/>
  <c r="U196" i="7"/>
  <c r="X196" i="7"/>
  <c r="Y196" i="7"/>
  <c r="A197" i="7"/>
  <c r="S197" i="7"/>
  <c r="B197" i="7"/>
  <c r="T197" i="7"/>
  <c r="C197" i="7"/>
  <c r="W197" i="7"/>
  <c r="D197" i="7"/>
  <c r="Z197" i="7"/>
  <c r="E197" i="7"/>
  <c r="AA197" i="7"/>
  <c r="F197" i="7"/>
  <c r="V197" i="7"/>
  <c r="G197" i="7"/>
  <c r="AB197" i="7"/>
  <c r="H197" i="7"/>
  <c r="AC197" i="7"/>
  <c r="I197" i="7"/>
  <c r="J197" i="7"/>
  <c r="K197" i="7"/>
  <c r="M197" i="7"/>
  <c r="N197" i="7"/>
  <c r="P197" i="7"/>
  <c r="U197" i="7"/>
  <c r="X197" i="7"/>
  <c r="Y197" i="7"/>
  <c r="A198" i="7"/>
  <c r="S198" i="7"/>
  <c r="B198" i="7"/>
  <c r="T198" i="7"/>
  <c r="C198" i="7"/>
  <c r="W198" i="7"/>
  <c r="D198" i="7"/>
  <c r="Z198" i="7"/>
  <c r="E198" i="7"/>
  <c r="AA198" i="7"/>
  <c r="F198" i="7"/>
  <c r="V198" i="7"/>
  <c r="G198" i="7"/>
  <c r="AB198" i="7"/>
  <c r="H198" i="7"/>
  <c r="AC198" i="7"/>
  <c r="I198" i="7"/>
  <c r="J198" i="7"/>
  <c r="K198" i="7"/>
  <c r="M198" i="7"/>
  <c r="N198" i="7"/>
  <c r="P198" i="7"/>
  <c r="U198" i="7"/>
  <c r="X198" i="7"/>
  <c r="Y198" i="7"/>
  <c r="A199" i="7"/>
  <c r="S199" i="7"/>
  <c r="B199" i="7"/>
  <c r="T199" i="7"/>
  <c r="C199" i="7"/>
  <c r="W199" i="7"/>
  <c r="D199" i="7"/>
  <c r="Z199" i="7"/>
  <c r="E199" i="7"/>
  <c r="AA199" i="7"/>
  <c r="F199" i="7"/>
  <c r="V199" i="7"/>
  <c r="G199" i="7"/>
  <c r="AB199" i="7"/>
  <c r="H199" i="7"/>
  <c r="AC199" i="7"/>
  <c r="I199" i="7"/>
  <c r="J199" i="7"/>
  <c r="K199" i="7"/>
  <c r="M199" i="7"/>
  <c r="N199" i="7"/>
  <c r="P199" i="7"/>
  <c r="U199" i="7"/>
  <c r="X199" i="7"/>
  <c r="Y199" i="7"/>
  <c r="A200" i="7"/>
  <c r="S200" i="7"/>
  <c r="B200" i="7"/>
  <c r="T200" i="7"/>
  <c r="C200" i="7"/>
  <c r="W200" i="7"/>
  <c r="D200" i="7"/>
  <c r="Z200" i="7"/>
  <c r="E200" i="7"/>
  <c r="AA200" i="7"/>
  <c r="F200" i="7"/>
  <c r="V200" i="7"/>
  <c r="G200" i="7"/>
  <c r="AB200" i="7"/>
  <c r="H200" i="7"/>
  <c r="AC200" i="7"/>
  <c r="I200" i="7"/>
  <c r="J200" i="7"/>
  <c r="K200" i="7"/>
  <c r="M200" i="7"/>
  <c r="N200" i="7"/>
  <c r="P200" i="7"/>
  <c r="U200" i="7"/>
  <c r="X200" i="7"/>
  <c r="Y200" i="7"/>
  <c r="A201" i="7"/>
  <c r="S201" i="7"/>
  <c r="B201" i="7"/>
  <c r="T201" i="7"/>
  <c r="C201" i="7"/>
  <c r="W201" i="7"/>
  <c r="D201" i="7"/>
  <c r="Z201" i="7"/>
  <c r="E201" i="7"/>
  <c r="AA201" i="7"/>
  <c r="F201" i="7"/>
  <c r="V201" i="7"/>
  <c r="G201" i="7"/>
  <c r="AB201" i="7"/>
  <c r="H201" i="7"/>
  <c r="AC201" i="7"/>
  <c r="I201" i="7"/>
  <c r="J201" i="7"/>
  <c r="K201" i="7"/>
  <c r="M201" i="7"/>
  <c r="N201" i="7"/>
  <c r="P201" i="7"/>
  <c r="U201" i="7"/>
  <c r="X201" i="7"/>
  <c r="Y201" i="7"/>
  <c r="A202" i="7"/>
  <c r="S202" i="7"/>
  <c r="B202" i="7"/>
  <c r="T202" i="7"/>
  <c r="C202" i="7"/>
  <c r="W202" i="7"/>
  <c r="D202" i="7"/>
  <c r="Z202" i="7"/>
  <c r="E202" i="7"/>
  <c r="AA202" i="7"/>
  <c r="F202" i="7"/>
  <c r="V202" i="7"/>
  <c r="G202" i="7"/>
  <c r="AB202" i="7"/>
  <c r="H202" i="7"/>
  <c r="AC202" i="7"/>
  <c r="I202" i="7"/>
  <c r="J202" i="7"/>
  <c r="K202" i="7"/>
  <c r="M202" i="7"/>
  <c r="N202" i="7"/>
  <c r="P202" i="7"/>
  <c r="U202" i="7"/>
  <c r="X202" i="7"/>
  <c r="Y202" i="7"/>
  <c r="A203" i="7"/>
  <c r="S203" i="7"/>
  <c r="B203" i="7"/>
  <c r="T203" i="7"/>
  <c r="C203" i="7"/>
  <c r="W203" i="7"/>
  <c r="D203" i="7"/>
  <c r="Z203" i="7"/>
  <c r="E203" i="7"/>
  <c r="AA203" i="7"/>
  <c r="F203" i="7"/>
  <c r="V203" i="7"/>
  <c r="G203" i="7"/>
  <c r="AB203" i="7"/>
  <c r="H203" i="7"/>
  <c r="AC203" i="7"/>
  <c r="I203" i="7"/>
  <c r="J203" i="7"/>
  <c r="K203" i="7"/>
  <c r="M203" i="7"/>
  <c r="N203" i="7"/>
  <c r="P203" i="7"/>
  <c r="U203" i="7"/>
  <c r="X203" i="7"/>
  <c r="Y203" i="7"/>
  <c r="A204" i="7"/>
  <c r="S204" i="7"/>
  <c r="B204" i="7"/>
  <c r="T204" i="7"/>
  <c r="C204" i="7"/>
  <c r="W204" i="7"/>
  <c r="D204" i="7"/>
  <c r="Z204" i="7"/>
  <c r="E204" i="7"/>
  <c r="AA204" i="7"/>
  <c r="F204" i="7"/>
  <c r="V204" i="7"/>
  <c r="G204" i="7"/>
  <c r="AB204" i="7"/>
  <c r="H204" i="7"/>
  <c r="AC204" i="7"/>
  <c r="I204" i="7"/>
  <c r="J204" i="7"/>
  <c r="K204" i="7"/>
  <c r="M204" i="7"/>
  <c r="N204" i="7"/>
  <c r="P204" i="7"/>
  <c r="U204" i="7"/>
  <c r="X204" i="7"/>
  <c r="Y204" i="7"/>
  <c r="A205" i="7"/>
  <c r="S205" i="7"/>
  <c r="B205" i="7"/>
  <c r="T205" i="7"/>
  <c r="C205" i="7"/>
  <c r="W205" i="7"/>
  <c r="D205" i="7"/>
  <c r="Z205" i="7"/>
  <c r="E205" i="7"/>
  <c r="AA205" i="7"/>
  <c r="F205" i="7"/>
  <c r="V205" i="7"/>
  <c r="G205" i="7"/>
  <c r="AB205" i="7"/>
  <c r="H205" i="7"/>
  <c r="AC205" i="7"/>
  <c r="I205" i="7"/>
  <c r="J205" i="7"/>
  <c r="K205" i="7"/>
  <c r="M205" i="7"/>
  <c r="N205" i="7"/>
  <c r="P205" i="7"/>
  <c r="U205" i="7"/>
  <c r="X205" i="7"/>
  <c r="Y205" i="7"/>
  <c r="A206" i="7"/>
  <c r="S206" i="7"/>
  <c r="B206" i="7"/>
  <c r="T206" i="7"/>
  <c r="C206" i="7"/>
  <c r="W206" i="7"/>
  <c r="D206" i="7"/>
  <c r="Z206" i="7"/>
  <c r="E206" i="7"/>
  <c r="AA206" i="7"/>
  <c r="F206" i="7"/>
  <c r="V206" i="7"/>
  <c r="G206" i="7"/>
  <c r="AB206" i="7"/>
  <c r="H206" i="7"/>
  <c r="AC206" i="7"/>
  <c r="I206" i="7"/>
  <c r="J206" i="7"/>
  <c r="K206" i="7"/>
  <c r="M206" i="7"/>
  <c r="N206" i="7"/>
  <c r="P206" i="7"/>
  <c r="U206" i="7"/>
  <c r="X206" i="7"/>
  <c r="Y206" i="7"/>
  <c r="A4" i="7"/>
  <c r="S4" i="7"/>
  <c r="B4" i="7"/>
  <c r="T4" i="7"/>
  <c r="C4" i="7"/>
  <c r="W4" i="7"/>
  <c r="D4" i="7"/>
  <c r="Z4" i="7"/>
  <c r="E4" i="7"/>
  <c r="AA4" i="7"/>
  <c r="F4" i="7"/>
  <c r="V4" i="7"/>
  <c r="G4" i="7"/>
  <c r="AB4" i="7"/>
  <c r="H4" i="7"/>
  <c r="AC4" i="7"/>
  <c r="I4" i="7"/>
  <c r="J4" i="7"/>
  <c r="K4" i="7"/>
  <c r="M4" i="7"/>
  <c r="N4" i="7"/>
  <c r="P4" i="7"/>
  <c r="Y4" i="7"/>
  <c r="X4" i="7"/>
  <c r="U4"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alcChain>
</file>

<file path=xl/sharedStrings.xml><?xml version="1.0" encoding="utf-8"?>
<sst xmlns="http://schemas.openxmlformats.org/spreadsheetml/2006/main" count="3671" uniqueCount="987">
  <si>
    <t>National Cancer Institute (NCI)</t>
  </si>
  <si>
    <t>NIH</t>
  </si>
  <si>
    <t>Industry</t>
  </si>
  <si>
    <t>Other</t>
  </si>
  <si>
    <t>Phase 2</t>
  </si>
  <si>
    <t>Phase 3</t>
  </si>
  <si>
    <t>NCT00499330</t>
  </si>
  <si>
    <t>Alliance for Clinical Trials in Oncology</t>
  </si>
  <si>
    <t>A Phase III Randomized Trial of Lobectomy Versus Sublobar Resection for Small (â‰¤ 2 cm) Peripheral Non-Small Cell Lung Cancer</t>
  </si>
  <si>
    <t xml:space="preserve">
        Pre-registration Eligibility Criteria:
          1. Peripheral lung nodule â‰¤ 2 cm on preoperative CT scan and presumed to be lung cancer.
             The center of the tumor, as seen on CT, must be located in the outer third of the
             lung in either the transverse, coronal or sagittal plane. Patients with pure ground
             glass opacities or pathologically confirmed N1 or N2 disease are not eligible.
          2. The tumor location must be suitable for either lobar or sublobar resection (wedge or
             segment).
          3. ECOG performance status of 0-2.
          4. No prior malignancy within 3 years other than non-melanoma skin cancer, superficial
             bladder cancer, or CIS of the cervix.
          5. No prior chemotherapy or radiation therapy for this malignancy.
          6. No evidence of locally advanced or metastatic disease.
          7. Age â‰¥ 18 years
        Intra-operative Randomization Eligibility Criteria:
          1. Histologic confirmation of NSCLC (if not already obtained)
          2. Confirmation of N0 status by frozen section examination. Right sided tumors require
             that node levels 4, 7, and 10 be sampled and diagnosed as negative on frozen section.
             Left sided tumors require that node levels 5 or 6, 7 and 10 be sampled and diagnosed
             as negative on frozen section. Levels 4 and 7 nodes may be sampled by
             mediastinoscopy, endobronchial ultrasound (EBUS) and/or endoscopic ultrasound (EUS),
             or at the time of thoracotomy or VATS exploration. Nodes previously sampled by
             mediastinoscopy (or EBUS and/or EUS) either immediately prior to or within 6 weeks of
             the definitive surgical procedure (thoracotomy or VATS) do not need to be resampled.
      </t>
  </si>
  <si>
    <t>NCT00551733</t>
  </si>
  <si>
    <t>CTI BioPharma</t>
  </si>
  <si>
    <t>Paclitaxel Poliglumex (CT-2103)/Carboplatin vs Paclitaxel/Carboplatin for the Treatment of Chemotherapy-NaÃ¯ve Advanced Non-Small Cell Lung Cancer (NSCLC) in Women With Estradiol &gt;30 pg/mL</t>
  </si>
  <si>
    <t xml:space="preserve">
        DISEASE CHARACTERISTICS:
          -  Histologically or cytologically confirmed diagnosis of non-small cell lung cancer
             (NSCLC)
               -  Cytologic specimens obtained by brushings, washings, or needle aspiration of a
                  defined lesion or from a pleural effusion are acceptable; sputum cytology alone
                  is not acceptable for determining cell type
          -  Must meet one of the following criteria:
               -  Recurrent disease following completion of radiation or surgery
               -  Stage IIIB disease and not a candidate for combined modality therapy (primary
                  radiation therapy or surgery)
               -  Stage IV disease
          -  Patients may have either measurable or nonmeasurable disease according to RECIST
             criteria
          -  Baseline estradiol &gt; 30 pg/mL
               -  Patients on hormone replacement therapy are eligible provided baseline estradiol
                  &gt; 30 pg/mL
          -  Patients with known brain metastases must have received standard antitumor treatment
             (e.g. whole brain radiation, stereotactic radioablation, or surgery) for their CNS
             metastases as defined by the site's institutional standards
               -  Neurologic function must have been stable for 2 weeks before randomization and
                  patients must either be off steroid therapy for their brain metastases or on a
                  tapering regimen
               -  Patients must have recovered from therapy for their brain metastases with no
                  evidence of significant unstable neurological symptoms within the 4 weeks before
                  study randomization
          -  No evidence of small cell carcinoma, carcinoid, or mixed small cell/non-small cell
             histology
        PATIENT CHARACTERISTICS:
          -  Female
          -  ECOG performance score 0-2
          -  Life expectancy â‰¥ 12 weeks
          -  Absolute neutrophil count â‰¥ 1,500/mmÂ³
          -  Platelet count â‰¥ 100,000/mmÂ³
          -  Hemoglobin â‰¥ 10 g/dL (may be achieved with transfusion)
          -  Creatinine â‰¤ 1.5 times upper limit of normal (ULN)
          -  Total bilirubin â‰¤ 1.5 times ULN (CTC grade 1) (patients with Gilbert syndrome or
             other hereditary bilirubin defects may be included regardless of bilirubin levels)
          -  SGOT and SGPT â‰¤ 2.5 times ULN (CTC grade 0 or 1) (5 times ULN [CTC grade 0 to 2] if
             due to liver metastases)
          -  Alkaline phosphatase â‰¤ 2.5 times ULN except for elevated alkaline phosphatase with
             laboratory documentation that demonstrates bone origin
          -  No pregnant women or nursing mothers
          -  Negative pregnancy test
          -  Fertile patients must use effective contraception during and for 6 months after study
             participation
          -  No known hypersensitivity to study drugs or excipients
          -  Meets all of the following criteria:
               -  No weight loss &gt; 10% in previous 6 months
               -  Lactate dehydrogenase (LDH) â‰¤ 600 IU/L (central laboratory) regardless of weight
                  loss
               -  LDH â‰¤ 400 IU/L (central laboratory) and no weight loss â‰¥ 5% in previous 6 months
               -  BMI â‰¤ 35
          -  No concurrent primary malignancies except for carcinoma in situ or non-melanoma skin
             cancer
          -  No neuropathy grade 2 or greater
          -  No clinically significant active infection for which active therapy is underway
          -  No unstable medical conditions including unstable angina or myocardial infarction
             within the past 6 months
               -  Patients with evidence of cardiac conduction abnormalities are eligible if their
                  cardiac status is stable
          -  No circumstance that would preclude completion of the study or the required follow-up
        PRIOR CONCURRENT THERAPY:
          -  See Disease Characteristics
          -  Recovered from major surgery
          -  At least 7 days since prior local palliative radiotherapy
          -  At least 30 days since prior radiation therapy with curative intent
          -  At least 4 weeks since prior investigational therapy, unless local requirements are
             more stringent
          -  No prior systemic chemotherapy for the treatment of lung cancer, including systemic
             radiosensitizers used to treat brain metastases or any biologic agents
          -  No concurrent non-protocol-specified systemic antitumor therapy
          -  No concurrent amifostine, investigational agents, other cytotoxic agents for this
             disease
          -  No concurrent radiotherapy (with the exception of radiotherapy for brain or bone
             metastases for palliative purposes or radiotherapy for a condition other than NSCLC
             that was ongoing at the time of randomization)
               -  Patients receiving palliative radiotherapy (treatment for symptomatic metastatic
                  disease) may be treated while on study
      </t>
  </si>
  <si>
    <t>Pfizer</t>
  </si>
  <si>
    <t>Phase 1/Phase 2</t>
  </si>
  <si>
    <t>NCT00632853</t>
  </si>
  <si>
    <t>Phase III Comparison of Thoracic Radiotherapy Regimens in Patients With Limited Small Cell Lung Cancer Also Receiving Cisplatin and Etoposide</t>
  </si>
  <si>
    <t xml:space="preserve">
        1. Documentation of Disease
               1. Histologically or cytologically documented small cell lung cancer (SCLC)
               2. Limited-stage disease patients with disease restricted to one hemithorax with
                  regional lymph node metastases, including ipsilateral hilar, ipsilateral and
                  contralateral mediastinal, and ipsilateral supraclavicular lymph nodes
                    -  Patients with disease involvement of the contralateral hilar or
                       supraclavicular lymph nodes are not eligible
                    -  Patients with pleural effusions that are visible on plain chest
                       radiographs, whether cytologically positive or not are not eligible unless
                       they have a negative thoracentesis
                    -  Patients with cytologically positive pleural or pericardial fluid,
                       regardless of the appearance on plain x-ray are not eligible
          2. Measurable disease - Patients must have measurable disease, which includes lesions
             that can be accurately measured in at least one dimension (longest diameter to be
             recorded) as â‰¥ 2 cm with conventional techniques OR â‰¥ 1 cm by spiral CT scan
          3. Prior Treatment
               1. Patients may have received one and only one cycle of chemotherapy prior to
                  enrolling on CALGB 30610, which must have included carboplatin or cisplatin and
                  etoposide.
               2. If a patient has had one cycle of cisplatin or carboplatin/etoposide prior to
                  registration, the patient must have had all of it prior to registration tests as
                  outlined in the protocol and prior to starting their first cycle of
                  chemotherapy.
               3. Additionally, these patients also must have met all of the eligibility criteria
                  in the protocol prior to receiving the first cycle of chemotherapy.
               4. Registration to CALGB 30610 must take place within 14-21 days after the start of
                  the non-protocol therapy.
               5. Failing to do all of the above will make the patient NOT eligible for CALGB
                  30610.
               6. No prior radiotherapy or chemotherapy (except for the chemotherapy described in
                  the bullet above) for SCLC
               7. No prior mediastinal or thoracic radiotherapy
               8. Patients with complete surgical resection of disease are not eligible
          4. Age Requirement â‰¥ 18 years of age
          5. ECOG Performance Status 0-2
          6. Non-pregnant and non-nursing - No patients that are known to be pregnant or nursing
          7. Required Initial Laboratory Values
               1. Granulocytes â‰¥ 1,500/Âµl
               2. Platelet count â‰¥ 100,000/Âµl
               3. Total bilirubin â‰¤ 1.5 times upper limit of normal (ULN)
               4. AST (SGOT) â‰¤ 2.0 times ULN
               5. Serum creatinine â‰¤ 1.5 times ULN OR Calculated creatinine clearance â‰¥ 70 mL/min
      </t>
  </si>
  <si>
    <t>NCT00828009</t>
  </si>
  <si>
    <t>Eastern Cooperative Oncology Group</t>
  </si>
  <si>
    <t>A Phase II Study of L-BLP25 and Bevacizumab in Unresectable Stage IIIA and IIIB Non-Squamous Non-Small Cell Lung Cancer After Definitive Chemoradiation</t>
  </si>
  <si>
    <t xml:space="preserve">
        DISEASE CHARACTERISTICS:
          -  Histologically confirmed newly diagnosed nonsquamous cell non-small cell lung cancer
             (NSCLC), including the following subtypes:
               -  Adenocarcinoma
               -  Large cell undifferentiated
               -  Bronchoalveolar cell
               -  NSCLC, not otherwise specified
          -  Unresectable stage IIIA or stage IIIB disease
               -  Patients with stage IIIA disease with mediastinal lymph node enlargement between
                  1 cm and 2.0 cm on CT scan must have these nodes biopsied (pathologic
                  confirmation) to rule out resectability
               -  Metastases to contralateral mediastinal or supraclavicular nodes allowed
          -  Measurable or non-measurable disease, as defined by RECIST criteria
          -  No significant pleural effusion as defined by either of the following:
               -  Pleural effusion is seen on CT scan only (not seen on chest x-ray)
               -  Pleural effusion does not reaccumulate within 1 week after thoracentesis AND is
                  cytologically negative
          -  No CNS metastases by head CT scan or MRI within the past 4 weeks
        PATIENT CHARACTERISTICS:
          -  ECOG performance status 0-1
          -  WBC â‰¥ 4,000/mmÂ³ OR ANC â‰¥ 2,000/mmÂ³
          -  Platelet count â‰¥ 140,000/mmÂ³
          -  Hemoglobin â‰¥ 9.0 g/dL
          -  Total bilirubin â‰¤ 1.5 mg/dL
          -  AST/ALT â‰¤ 2.5 times upper limit of normal
          -  Serum creatinine â‰¤ 1.5 mg/mL OR creatinine clearance â‰¥ 45 mL/min
          -  Urine protein:creatinine ratio &lt; 1.0 by urine dipstick OR &lt; 1 g of protein by 24-hour
             urine collection
          -  INR â‰¤ 1.5 OR â‰¤ 3.0 if patient is on therapeutic anticoagulation
          -  PTT normal
          -  Not pregnant or nursing
          -  Negative pregnancy test
          -  Fertile patients must use effective contraception before, during, and for â‰¥ 6 months
             after completion of bevacizumab
          -  No other active malignancies
          -  No known hepatitis B or C
          -  No ongoing (lasting &gt; 14 days) or active infection or ongoing (lasting &gt; 14 days)
             fever within the past 6 months
          -  No gross hemoptysis â‰¥ grade 2 (defined as â‰¥ Â½ teaspoon of bright red blood per
             episode) within the past 3 months
               -  No pulmonary hemoptysis
                    -  Confirmed extrapulmonary hemoptysis allowed
          -  No bleeding â‰¥ grade 2 or any bleeding requiring intervention
          -  No history of bleeding diathesis or coagulopathy
          -  No cardiac dysfunction, including any of the following:
               -  Clinically significant cardiovascular disease
               -  Myocardial infarction within the past 6 months
               -  New York Heart Association class III-IV congestive heart failure
               -  Unstable angina pectoris
               -  Serious cardiac arrhythmia requiring medication within the past 4 weeks
               -  History of hypertensive crisis or hypertensive encephalopathy
               -  Stroke or transient ischemic attack within the past 6 months
               -  Peripheral vascular disease â‰¥ grade 2 within the past 6 months
          -  No abdominal fistula, gastrointestinal perforation, or intra-abdominal abscess within
             the past 6 months
          -  No psychiatric illness or social situation that would limit compliance with study
             requirements
          -  No history of uncontrolled hypertension (i.e., blood pressure â‰¥ 150/100 mm Hg) while
             on stable regimen of antihypertensive therapy
          -  No significant traumatic injury or serious non-healing wound, ulcer, or bone fracture
             within the past 4 weeks
          -  No recognized immunodeficiency disease, including cellular immunodeficiencies,
             hypogammaglobulinemia or dysgammaglobulinemia, or hereditary or congenital
             immunodeficiencies
          -  No pre-existing medical condition requiring chronic steroids or immunosuppressive
             therapy
          -  No autoimmune disease
          -  No known hypersensitivity to any component of bevacizumab
        PRIOR CONCURRENT THERAPY:
          -  See Disease Characteristics
          -  More than 4 weeks since prior open biopsy or major surgical procedure
          -  More than 28 days since prior immunotherapy (e.g., interferon, interleukin,
             sargramostim [GM-CSF], or filgrastim [G-CSF])
          -  Patients must not have had prior chemotherapy or monoclonal antibodies for other
             cancers within 5 years prior to registration
          -  More than 7 says since prior core biopsy or any other minor surgical procedure,
             excluding the placement of a vascular access device
          -  No prior chemotherapy for lung cancer
          -  No prior chest radiotherapy
          -  No prior splenectomy
          -  Concurrent stable regimen of therapeutic anticoagulation or prophylactic
             anticoagulation for venous access devices allowed provided coagulation studies met
             entry criteria
          -  No concurrent daily aspirin (&gt; 325 mg/day) or nonsteroidal anti-inflammatory agents
             (NSAIDs) known to inhibit platelet function
          -  No concurrent dipyridamole (Persantine), ticlopidine (Ticlid), clopidogrel bisulfate
             (Plavix), and/or cilostazol (Pletal)
          -  No concurrent major surgical procedure
      </t>
  </si>
  <si>
    <t>NCT00858364</t>
  </si>
  <si>
    <t>Amgen</t>
  </si>
  <si>
    <t>A Randomized, Double-blind, Placebo-controlled Study to Evaluate the Long-term Safety and Efficacy of Darbepoetin Alfa Administered at 500 Âµg Once-Every-3-Weeks in Anemic Subjects With Advanced Stage Non-small Cell Lung Cancer Receiving Multi-cycle Chemotherapy</t>
  </si>
  <si>
    <t xml:space="preserve">
        Inclusion Criteria:
          -  Subjects with stage IV NSCLC (not recurrent or re-staged).
          -  Expected to receive at least 2 additional cycles (at least 6 total weeks) of first
             line myelosuppressive cyclic chemotherapy after randomization. Subjects should not be
             expected to receive only maintenance chemotherapy.
          -  Eastern Cooperative Oncology Group performance status of 0 or 1 as assessed within 21
             days prior to randomization.
          -  18 years of age or older at screening.
          -  Life expectancy greater than 6 months based on the judgment of the investigator and
             documented during screening.
          -  Hemoglobin level less than or equal to 11.0 g/dL as assessed by the local laboratory;
             sample obtained within 7 days prior to randomization (retest in screening is
             acceptable).
          -  Adequate serum folate (greater than or equal to 2 ng/mL) and vitamin B12 (greater
             than or equal to 200 pg/mL) levels assessed by central laboratory (supplementation
             and retest acceptable) during screening.
          -  Subjects must have had a baseline scan (CT, MRI, or PET/CT) of the chest to assess
             disease burden before starting on first line chemotherapy for NSCLC and those images
             must have been reviewed by the investigator prior to randomization. If the scan was
             performed more than 28 days prior to randomization, an additional scan must be
             performed and reviewed by the investigator to confirm that the patient has not
             progressed before randomization.
          -  Before any study-specific procedure, the appropriate written informed consent must be
             obtained from the subject or a legally accepted representative.
        Exclusion Criteria:
          -  Known primary benign or malignant hematologic disorder which can cause anemia.
          -  History of, or current active cancer other than NSCLC, with the exception of
             curatively resected non-melanomatous skin cancer, curatively treated cervical
             carcinoma in situ, or other primary solid tumors curatively treated with no known
             active disease present and no curative treatment administered for the last 3 years.
          -  Received any prior adjuvant or neoadjuvant therapy for NSCLC.
          -  Subjects with a history of brain metastasis.
          -  Uncontrolled hypertension (systolic BP &gt; 160 mmHg or diastolic BP &gt; 100 mmHg), or as
             determined by the investigator during screening.
          -  History of neutralizing antibody activity to rHuEPO or darbepoetin alfa.
          -  Uncontrolled angina, uncontrolled heart failure, or uncontrolled cardiac arrhythmia
             as determined by the investigator at screening. Subjects with known myocardial
             infarction within 6 months prior to randomization.
          -  Subjects with a history of seizure disorder taking anti-seizure medication within 30
             days prior to randomization.
          -  Clinically significant systemic infection or uncontrolled chronic inflammatory
             disease (eg, rheumatoid arthritis, inflammatory bowel disease) as determined by the
             investigator during screening.
          -  Known seropositivity for HIV or diagnosis of AIDS, positive for hepatitis B surface
             antigen, or seropositive for hepatitis C virus
          -  History of pure red cell aplasia
          -  History of deep venous thrombosis or embolic event (eg, pulmonary embolism) within 6
             months prior to randomization.
          -  Transferrin saturation &lt; 20% and ferritin &lt; 50 ng/mL as assessed by the central
             laboratory during screening. Subjects must have both to be excluded (supplementation
             and retest acceptable).
          -  Abnormal renal function (serum creatinine level &gt; 2X ULN) as assessed by the central
             laboratory during screening.
          -  Abnormal liver function (total bilirubin &gt; 2X ULN or liver enzymes ALT or AST &gt; 2.5X
             ULN for subjects without liver metastasis or â‰¥ 5X ULN for subjects with liver
             metastasis) as assessed by the central laboratory during screening. Subjects with
             documented Gilbert's Disease may be eligible.
          -  Received any RBC transfusion within 28 days prior to randomization.
          -  Plan to receive any RBC transfusion between randomization and study day 1.
          -  Known previous treatment failure to ESAs (eg, rHuEPO, darbepoetin alfa).
          -  ESA therapy within the 28 days prior to randomization.
          -  Known hypersensitivity to recombinant ESAs or the excipients contained within the
             investigational product.
          -  Less than 30 days since receipt of any investigational product or device.
             Investigational use/receipt of a medicinal product or device that has been approved
             by the country's local regulatory authority for any indication is permitted.
          -  Subjects of reproductive potential who are pregnant, breast feeding or not willing to
             use effective contraceptive precautions during the study and for at least one month
             after the last dose of investigational product in the judgment of the investigator
             (including females of childbearing potential who are partners of male subjects).
          -  Previously randomized to this study.
          -  Investigator has concerns regarding the ability of the subject to give written
             informed consent and/or to comply with study procedures (including availability for
             follow up visits).
      </t>
  </si>
  <si>
    <t>Novartis Pharmaceuticals</t>
  </si>
  <si>
    <t>NCT01107626</t>
  </si>
  <si>
    <t>Randomized Phase III Study of Maintenance Therapy With Bevacizumab, Pemetrexed, or a Combination of Bevacizumab and Pemetrexed Following Carboplatin, Paclitaxel and Bevacizumab for Advanced Non-Squamous NSCLC</t>
  </si>
  <si>
    <t xml:space="preserve">
        DISEASE CHARACTERISTICS:
          -  Cytologically or histologically confirmed non-small cell lung cancer (NSCLC)
               -  Predominant non-squamous histology
                    -  NSCLC not otherwise specified allowed
                    -  Mixed tumors are categorized by the predominant cell type
          -  Must meet 1 of the following criteria:
               -  Stage IV disease including M1a or M1b stages or recurrent disease
               -  Stage IIIB (T4NX) disease with ipsilateral lung lobe allowed provided patients
                  are not candidates for combined chemotherapy or radiotherapy
          -  Measurable or non-measurable disease as defined by RECIST criteria
          -  Patient must have an overall stable or better response after 4 courses of induction
             therapy
          -  No cavitary lesions in the lungs
          -  Patients with brain metastasis must have received local therapy to the brain and have
             no evidence of progression in the brain for at least 2 weeks from the time of
             completion of local therapy, prior to registration
        PATIENT CHARACTERISTICS:
          -  ECOG performance status 0-1
          -  Leukocytes â‰¥ 3,000/mm^3
          -  ANC â‰¥ 1,500/mm^3
          -  Platelet count â‰¥ 100,000/mm^3
          -  Total bilirubin â‰¤ institutional upper limit of normal (ULN)
          -  AST and ALT â‰¤ 3 times ULN
          -  Creatinine â‰¤ institutional ULN OR creatinine clearance â‰¥ 60 mL/min
          -  Urine protein:urine dipstick â‰¤ 0-1+ (if &gt; 1+, urine protein creatinine ratio must be
             &lt; 1)
          -  Not pregnant or nursing
          -  Negative pregnancy test
          -  Fertile patients must agree to abstain from sexual intercourse or to use adequate
             contraceptive methods during and for at least 6 months after completion of study
             therapy
          -  No prior malignancy within the past 3 years except superficial melanoma, basal cell
             carcinoma, or carcinoma in situ
          -  No major hemoptysis within the past 4 weeks
          -  No uncontrolled intercurrent illness including, but not limited to, any of the
             following:
               -  Ongoing or active infection
               -  Symptomatic congestive heart failure
               -  Unstable angina pectoris
               -  Serious cardiac arrhythmia
               -  Psychiatric illness and/or social situations that would limit compliance with
                  study requirements
          -  Patients with hypertension must be adequately controlled (BP &lt; 150/100 mm Hg) with
             appropriate anti-hypertensive therapy or diet
          -  No history of arterial thrombotic events or major bleeding within the past 12 months
          -  No significant vascular disease (e.g., aortic aneurysm requiring surgical repair or
             recent peripheral arterial thrombosis) within the past 6 months
          -  No significant traumatic injury in the past 3 months
          -  No clinically significant cardiovascular disease
          -  No abdominal fistula, gastrointestinal perforation, or intra-abdominal abscess within
             the past 6 months
          -  No history of serious non-healing wounds, ulcers, or bone fractures
        PRIOR CONCURRENT THERAPY:
          -  See Disease Characteristics
          -  At least 12 months since prior adjuvant chemotherapy
          -  At least 2 weeks since prior radiotherapy
          -  Patients must not have had any major surgery such as thoracotomy, laparotomy,
             craniotomy, or significant traumatic injury within 6 weeks prior to registration
               -  Biopsy procedures and chest tube insertion are not considered major surgery for
                  the purpose of this protocol
          -  More than 7 days since a core biopsy
          -  Concurrent therapeutic anti-coagulation allowed
          -  No prior systemic chemotherapy for advanced stage lung cancer
          -  No prior paclitaxel, pemetrexed disodium, or bevacizumab
               -  Prior carboplatin allowed provided it was given as part of adjuvant chemotherapy
          -  No concurrent anti-retroviral therapy in patients with HIV infection
      </t>
  </si>
  <si>
    <t>NCT01386385</t>
  </si>
  <si>
    <t>A Dose Finding Study Followed by Phase II Randomized, Placebo-Controlled Study of Veliparib (ABT-888) Added to Chemoradiotherapy With Carboplatin and Paclitaxel for Unresectable Stage III Non-small Cell Lung Cancer (NSCLC), (NCI Study Number 8811)</t>
  </si>
  <si>
    <t xml:space="preserve">
        Inclusion Criteria:
          -  Patients must have histologically or cytologically-proven new diagnosis of
             unresectable stage IIIA/IIIB*, non-small cell lung cancer (adenocarcinoma,
             bronchioloalveolar cell carcinoma, large cell carcinoma, squamous cell carcinoma, or
             mixed)
               -  Per the American Joint Committee on Cancer (AJCC) 7th edition, pleural and
                  pericardial are now considered stage M1a disease; when pleural fluid is visible
                  on the computed tomography (CT) scan or on a chest x-ray, a thoracentesis is
                  required to confirm that the pleural fluid is cytologically negative; patients
                  with exudative pleural effusions are excluded, regardless of cytology; patients
                  with effusions that are minimal (i.e. not visible on chest x-ray) that are too
                  small to safely tap are eligible; a small effusion that has positive
                  fludeoxyglucose F 18 (FDG) uptake on positron emission tomography (PET) has to
                  be proven to be malignant per standard of care diagnostic procedures for the
                  patient to be excluded
          -  Patients must have measurable or non-measurable disease documented by CT, magnetic
             resonance imaging (MRI) or PET/CT; the CT from a combined PET/CT may be used to
             document only non-measurable disease unless the scan is of diagnostic quality;
             measurable disease must be assessed by CT within 28 days prior to registration;
             pleural effusions, ascites and laboratory parameters are not acceptable as the only
             evidence of disease; non-measurable disease must be assessed within 42 days prior to
             registration; all disease must be assessed and documented on the Baseline Tumor
             Assessment Form
          -  Patients with brain metastases are ineligible; all patients must have a pretreatment
             CT or MRI scan of the brain to evaluate for central nervous system (CNS) disease
             within 42 days prior to registration
          -  Patients must not have received any prior systemic therapy (chemotherapy or other
             biologic therapy) for lung cancer
          -  Patients must not have received prior chest radiation therapy for NSCLC
          -  Patients must not have had a previous surgical resection; however, patients may have
             undergone exploratory thoracotomy, mediastinoscopy, excisional biopsy or similar
             surgery for the purpose of determining the diagnosis, stage or potential
             resectability of newly diagnosed lung tumor; at least 28 days must have elapsed since
             thoracic surgery (excluding mediastinoscopy or other minor surgeries) and patients
             should have recovered from all associated toxicities at the time of registration;
             patients must not be planning to undergo a minor surgical procedure while on this
             study
          -  Patients must have Zubrod performance status 0-1
          -  Patients must have tumor tissue available for submission to assess gene expression of
             ERCC1 and XRCC1; patients must also be offered participation in banking for future
             use of specimens
          -  Absolute neutrophil count &gt;= 1,500/mcl
          -  Platelets &gt;= 100,000/mcl
          -  Hemoglobin &gt;= 9.0 g/dl
          -  Total bilirubin within institutional upper limit of normal (IULN)
          -  Serum glutamic oxaloacetic transaminase (SGOT) (aspartate aminotransferase [AST]) or
             serum glutamate pyruvate transaminase (SGPT) (alanine aminotransferase [ALT]) =&lt; 2.5
             x IULN
          -  Patients must not be pregnant or nursing; women/men of reproductive potential must
             have agreed to use an effective contraceptive method; a woman is considered to be of
             "reproductive potential" if she has had menses at any time in the preceding 12
             consecutive months; in addition to routine contraceptive methods, "effective
             contraception" also includes heterosexual celibacy and surgery intended to prevent
             pregnancy (or with a side-effect of pregnancy prevention) defined as a hysterectomy,
             bilateral oophorectomy or bilateral tubal ligation; however, if at any point a
             previously celibate patient chooses to become heterosexually active during the time
             period for use of contraceptive measures outlined in the protocol, he/she is
             responsible for beginning contraceptive measures
          -  Patients must have a serum creatinine =&lt; the IULN AND measured or calculated
             creatinine clearance &gt;= 60 cc/min
          -  Patients must have pulmonary function tests (PFTs) including forced expiratory volume
             in 1 second (FEV1) within 84 days prior to registration; for FEV1, the best value
             obtained pre- or post-bronchodilator must be &gt;= 1.2 liters/second and/or &gt;= 50%
             predicted
          -  Patients may not be planning to receive any other investigational agents
          -  Patients must not have more than 10% weight loss in the past 6 months
          -  Patients must not have a history of allergic reactions attributed to compounds of
             similar chemical or biologic composition to ABT-888, carboplatin, paclitaxel or other
             agents used in study
          -  No other prior malignancy is allowed except for the following: adequately treated
             basal cell or squamous cell skin cancer, in situ cervical cancer, adequately treated
             stage I or II cancer from which the patient is currently in complete remission, or
             any other cancer from which the patient has been disease free for five years
          -  Patient must not have any uncontrolled intercurrent illness including, but not
             limited to ongoing or active infection, symptomatic congestive heart failure,
             unstable angina pectoris, cardiac arrhythmia, or psychiatric illness/social
             situations that would limit compliance with study requirements
          -  Patients must not currently have a &gt;= grade 1 symptomatic neuropathy-sensory
             (National Cancer Institute [NCI] Common Terminology Criteria for Adverse Events
             [CTCAE] version 4.0)
          -  Patients must not have a history of seizures
          -  Patients must not have any known immune deficiencies; patients with immune deficiency
             are at increased risk of lethal infections when treated with marrow-suppressive
             therapy; therefore, known human immunodeficiency virus (HIV) positive patients
             receiving combination anti-retroviral therapy are excluded from the study
          -  Patients must be able to swallow whole capsules
          -  Prestudy history and physical must be obtained within 28 days prior to registration
          -  All patients must be informed of the investigational nature of this study and must
             sign and give written informed consent in accordance with institutional and federal
             guidelines
          -  As a part of the Oncology Patient Enrollment Network (OPEN) registration process the
             treating institution's identity is provided in order to ensure that the current
             (within 365 days) date of institutional review board approval for this study has been
             entered in the system
          -  REGISTRATION #2 - PRIOR TO CONSOLIDATION CHEMOTHERAPY:
          -  REGISTRATION #2 - PRIOR TO CONSOLIDATION CHEMOTHERAPY: Patients must have completed
             chemoradiotherapy per protocol and at least four weeks but no more than six weeks
             must have elapsed from the last day of induction therapy (the last day of radiation)
          -  REGISTRATION #2 - PRIOR TO CONSOLIDATION CHEMOTHERAPY: Patients must have undergone
             restaging tests according to the study calendar and determined to have no evidence of
             disease progression
          -  REGISTRATION #2 - PRIOR TO CONSOLIDATION CHEMOTHERAPY: Patients must have a serum
             creatinine =&lt; (IULN) AND measured of calculated creatinine clearance &gt;= 60 cc/min
             using the Cockroft-Gault formula
          -  REGISTRATION #2 - PRIOR TO CONSOLIDATION CHEMOTHERAPY: Absolute neutrophil count &gt;=
             1,500 mcl
          -  REGISTRATION #2 - PRIOR TO CONSOLIDATION CHEMOTHERAPY: Platelets &gt;= 100,000/ml
          -  REGISTRATION #2 - PRIOR TO CONSOLIDATION CHEMOTHERAPY: Hemoglobin &gt;= 9.0 g/dl
          -  REGISTRATION #2 - PRIOR TO CONSOLIDATION CHEMOTHERAPY: Total bilirubin =&lt; IULN
          -  REGISTRATION #2 - PRIOR TO CONSOLIDATION CHEMOTHERAPY: SGOT (AST) or SGPT (ALT) =&lt;
             2.5 x IULN
          -  REGISTRATION #2 - PRIOR TO CONSOLIDATION CHEMOTHERAPY: Patients must have Zubrod
             performance status 0-1
      </t>
  </si>
  <si>
    <t>Southwest Oncology Group</t>
  </si>
  <si>
    <t>University of Texas Southwestern Medical Center</t>
  </si>
  <si>
    <t>Mayo Clinic</t>
  </si>
  <si>
    <t>NCT01507428</t>
  </si>
  <si>
    <t>Randomized Phase II Trial of Individualized Adaptive Radiotherapy Using During-Treatment FDG-PET/CT and Modern Technology in Locally Advanced Non-small Cell Lung Cancer (NSCLC)</t>
  </si>
  <si>
    <t xml:space="preserve">
        Inclusion Criteria:
          -  Patients must have FDG-avid (maximum SUV &gt;= 4.0) (from PET scan of any date, any
             scanner) and histologically or cytologically proven non-small cell lung cancer
          -  Patients must be clinical American Joint Committee on Cancer (AJCC) stage IIIA or
             IIIB (AJCC, 7th ed.) with non-operable disease; non-operable disease will be
             determined by a multi-disciplinary treatment team, involving evaluation by at least 1
             thoracic surgeon within 8 weeks prior to registration; Note: For patients who are
             clearly nonresectable, the case can be determined by the treating radiation
             oncologist and a medical oncologist, or pulmonologist
          -  Patients with multiple, ipsilateral pulmonary nodules (T3 or T4) are eligible if a
             definitive course of daily fractionated radiation therapy (RT) is planned
          -  History/physical examination, including documentation of weight, within 2 weeks prior
             to registration
          -  FDG-PET/CT scan for staging and RT plan within 4 weeks prior to registration
          -  CT scan or sim CT of chest and upper abdomen (IV contrast is recommended unless
             medically contraindicated) within 6 weeks prior to registration
          -  CT scan of the brain (contrast is recommended unless medically contraindicated) or
             MRI of the brain within 6 weeks prior to registration
          -  Pulmonary function tests, including diffusion capacity of carbon monoxide (DLCO),
             within 6 weeks prior to registration; patients must have forced expiratory volume in
             1 second (FEV1) &gt;= 1.2 Liter or &gt;= 50% predicted without bronchodilator
          -  Zubrod performance status 0-1
          -  Able to tolerate PET/CT imaging required to be performed at an American College of
             Radiology (ACR) Imaging Core Laboratory (Lab) qualified facility
          -  Absolute neutrophil count (ANC) &gt;= 1,500 cells/mm^3
          -  Platelets &gt;= 100,000 cells/mm^3
          -  Hemoglobin (Hgb) &gt;= 10.0 g/dL (note: the use of transfusion or other intervention to
             achieve Hgb &gt;= 10.0 g/dL is acceptable)
          -  Serum creatinine within normal institutional limits or a creatinine clearance &gt;= 60
             ml/min within 2 weeks prior to registration
          -  Negative serum or urine pregnancy test within 3 days prior to registration for women
             of childbearing potential
          -  Women of childbearing potential and male participants must agree to use a medically
             effective means of birth control throughout their participation in the treatment
             phase of the study
          -  The patient must provide study-specific informed consent prior to study entry
        Exclusion Criteria:
          -  Patients with any component of small cell lung carcinoma are excluded
          -  Patients with evidence of a malignant pleural or pericardial effusion are excluded
          -  Prior invasive malignancy (except non-melanomatous skin cancer) unless disease free
             for a minimum of 3 years (for example, carcinoma in situ of the breast, oral cavity,
             or cervix are all permissible)
          -  Prior systemic chemotherapy for the study cancer; note that prior chemotherapy for a
             different cancer is allowable
          -  Prior radiotherapy to the region of the study cancer that would result in overlap of
             radiation therapy fields
          -  Severe, active co-morbidity, defined as follows:
               -  Unstable angina and/or congestive heart failure requiring hospitalization within
                  the last 6 months
               -  Transmural myocardial infarction within the last 6 months
               -  Acute bacterial or fungal infection requiring intravenous antibiotics at the
                  time of registration
               -  Chronic obstructive pulmonary disease exacerbation or other respiratory illness
                  requiring hospitalization or precluding study therapy at the time of
                  registration
               -  Hepatic insufficiency resulting in clinical jaundice and/or coagulation defects;
                  note, however, that laboratory tests for liver function and coagulation
                  parameters are not required for entry into this protocol
               -  Acquired immune deficiency syndrome (AIDS) based upon current Centers for
                  Disease Control (CDC) definition; note, however, that human immunodeficiency
                  virus (HIV) testing is not required for entry into this protocol
          -  Pregnancy or women of childbearing potential and men who are sexually active and not
             willing/able to use medically acceptable forms of contraception
          -  Poorly controlled diabetes (defined as fasting glucose level &gt; 200 mg/dL) despite
             attempts to improve glucose control by fasting duration and adjustment of medications
          -  For 18F-fluoromisonidazole (FMISO)-PET/CT: patient is unable to undergo this imaging
          -  Patients with T4 disease with radiographic evidence of massage invasion of a large
             pulmonary artery and tumor causing significant narrowing and destruction of that
             artery are excluded
      </t>
  </si>
  <si>
    <t>NCT01532089</t>
  </si>
  <si>
    <t>Academic and Community Cancer Research United</t>
  </si>
  <si>
    <t>A Randomized Phase II Trial of Erlotinib Alone or in Combination With Bevacizumab in Patients With Non-small Cell Lung Cancer and Activating Epidermal Growth Factor Receptor Mutations</t>
  </si>
  <si>
    <t xml:space="preserve">
        Inclusion Criteria:
          -  Histologic documentation of primary lung carcinoma, non-squamous histology with
             activating epidermal growth factor receptor (defined as deletion 19 or exon 21 L858R
             mutation); Note: EGFR mutation testing must be performed at a Clinical Laboratory
             Improvement Amendments (CLIA) certified lab; either institutional or through a
             commercial laboratory (e.g. Genzyme, Response Genetics, etc); the laboratory report
             from the commercial laboratories report the specific mutations detected, and the
             method of detecting the exon 19 and exon 21 L858R point mutations must be available
          -  Stage IV disease according to the 7th Edition of the American Joint Committee on
             Cancer staging system
          -  Measurable disease
          -  Life expectancy of &gt;= 12 months
          -  Eastern Cooperative Oncology Group (ECOG) performance status (PS) 0 or 1
          -  Absolute neutrophil count (ANC) &gt;= 1,500/mm^3
          -  Platelet count &gt;= 100,000/mm^3
          -  Hemoglobin &gt;= 9.0 g/dL
          -  Total bilirubin =&lt; 1.5 x upper limit of normal (ULN)
          -  Serum glutamic oxaloacetic transaminase (SGOT) (aspartate aminotransferase [AST]) and
             serum glutamate pyruvate transaminase (SGPT) (alanine aminotransferase [ALT]) =&lt; 2.5
             x ULN in patients without liver or bone metastases; &lt; 5 x ULN in patients with liver
             or bone metastases
          -  Cockcroft-Gault calculated creatinine clearance of &gt;= 45 ml/min or creatinine =&lt; 1.5
             x ULN
          -  Urine dipstick proteinuria &lt; 2+ or urine protein/creatinine (UPC) ratio =&lt; 1.0
               -  Note: patients discovered to have &gt;= 2 + proteinuria on dipstick urinalysis at
                  baseline should undergo a 24-hour urine collection and must demonstrate =&lt; 1 g
                  of protein in 24 hours
          -  Negative pregnancy test done =&lt; 7 days prior to randomization, for women of
             childbearing potential only
          -  Provide informed written consent
          -  Willing to return to Academic and Community Cancer Research United (ACCRU) enrolling
             institution for follow-up
          -  Willing to provide tissue and blood samples for correlative research purposes
        Exclusion Criteria:
          -  Mixed, non-small cell and small cell tumors or mixed adenosquamous carcinomas with a
             predominant squamous component
          -  Prior chemotherapy or treatment for metastatic non-small cell lung cancer
          -  Any of the following:
               -  Pregnant women
               -  Nursing women
               -  Men or women of childbearing potential who are unwilling to employ adequate
                  contraception
          -  Co-morbid systemic illnesses or other severe concurrent disease which, in the
             judgment of the investigator, would make the patient inappropriate for entry into
             this study or interfere significantly with the proper assessment of safety and
             toxicity of the prescribed regimens
          -  Immunocompromised patients (other than that related to the use of corticosteroids)
             including patients known to be human immunodeficiency virus (HIV) positive, per
             medical doctor (MD) discretion
          -  Uncontrolled intercurrent illness including, but not limited to, ongoing or active
             infection, or psychiatric illness/social situations, or any other medical condition
             that would limit compliance with study requirements
          -  Receiving any other investigational agent which would be considered as a treatment
             for the primary neoplasm
          -  Other active malignancy =&lt; 3 years prior to randomization; EXCEPTIONS: non melanotic
             skin cancer or carcinoma-in-situ of the cervix; Note: if there is a history of prior
             malignancy, they must not be receiving other specific treatment (i.e. hormonal
             therapy) for their cancer
          -  History of myocardial infarction or other evidence of arterial thrombotic disease
             (angina), symptomatic congestive heart failure (New York Heart Association &gt;= grade
             2), unstable angina pectoris, or cardiac arrhythmia; Note: allowed only if patient
             has no evidence of active disease for at least 6 months prior to randomization
          -  History of cerebral vascular accident (CVA) or transient ischemic attack (TIA) =&lt; 6
             months prior to randomization
          -  History of bleeding diathesis or coagulopathy
          -  Inadequately controlled hypertension (systolic blood pressure of &gt; 150 mmHg or
             diastolic pressure &gt; 100 mmHg on anti-hypertensive medications); Note: history of
             hypertensive crisis or hypertensive encephalopathy not allowed
          -  Current or recent (=&lt; 10 days prior to randomization) use of aspirin (&gt; 325 mg/day),
             clopidogrel (&gt; 75 mg/day), or prasugrel (&gt; 10 mg/day)
          -  Serious non-healing wound, ulcer, bone fracture, or have undergone a major surgical
             procedure, open biopsy, or significant traumatic injury =&lt; 28 days or core biopsy =&lt;
             7 days prior to randomization
          -  History of abdominal fistula, gastrointestinal perforation, or intraabdominal abscess
             =&lt; 6 months prior to randomization
          -  Known hypersensitivity to Chinese hamster ovary cell products or other recombinant
             human antibodies
          -  History of hemoptysis &gt;= grade 2 (defined as bright red blood of at least 2.5 mL) =&lt;
             3 months prior to randomization
          -  Known central nervous system (CNS) disease, except for treated brain metastasis;
             Note: treatment for brain metastases may include whole brain radiotherapy (WBRT),
             radiosurgery (RS); Gamma Knife, linear accelerator (LINAC), or equivalent or a
             combination as deemed appropriate by the treating physician; patients with CNS
             metastases treated by neurosurgical resection or brain biopsy performed =&lt; 3 months
             prior to randomization will be excluded; Note: craniotomy or intracranial biopsy site
             must be adequately healed, free of drainage or cellulitis, and the underlying
             cranioplasty must appear intact at the time of randomization; study treatment should
             be initiated &gt; 28 days following the last surgical procedure (including biopsy,
             surgical resection, wound revision, or any other major surgery involving entry into a
             body cavity)
          -  Significant vascular disease (e.g. aortic aneurysm surgical repair or recent
             peripheral arterial thrombosis) =&lt; 6 months prior to randomization
          -  Radiotherapy to any site for any reason =&lt; 14 days prior to randomization
          -  Receiving any medications or substances that are strong or moderate inhibitors of
             cytochrome P450, family 3, subfamily A, polypeptide 4 (CYP3A4); use of the following
             strong or moderate inhibitors are prohibited =&lt; 7 days prior to randomization:
               -  Strong inhibitors of CYP3A4: indinavir (Crixivan), nelfinavir (Viracept),
                  atazanavir (Reyataz), ritonavir (Norvir), clarithromycin (Biaxin, Biaxin XL),
                  itraconazole (Sporanox), ketoconazole (Nizoral), nefazodone (Serzone),
                  saquinavir (Fortovase, Invirase), telithromycin (Ketek)
               -  Moderate inhibitors of CYP3A4: aprepitant (Emend), erythromycin (Erythrocin,
                  E.E.S, Ery-Tab, Eryc, EryPed, PCE, fluconazole (Diflucan), grapefruit juice,
                  verapamil (Calan, Calan SR, Covera-HS, Isoptin SR, Verelan, Verelan PM),
                  diltiazem (Cardizem, Cardizem CD, Cardizem LA, Cardizem SR, Cartia XT, Dilacor
                  XR, Diltia XT, Taztia XT, Tiazac)
          -  Receiving any medications or substances that are inducers of CYP3A4; use of the
             following inducers are prohibited =&lt; 7 days prior to randomization: efavirenz
             (Sustiva), nevirapine (Viramune), carbamazepine (Carbatrol, Epitol, Equetro,
             Tegretol, Tegretol-XR), modafinil (Provigil), phenobarbital (Luminal), phenytoin
             (Dilantin, Phenytek), pioglitazone (Actos), rifabutin (Mycobutin), rifampin
             (Rifadin), St. John's wort
      </t>
  </si>
  <si>
    <t>NCT01620190</t>
  </si>
  <si>
    <t>University of Washington</t>
  </si>
  <si>
    <t>A Phase II Study of Weekly Abraxane for Patients With Advanced NSCLC With EGFR Mutations or With Durable Response to an EGFR Tyrosine Kinase Inhibitor Following Front Line Therapy With EGFR Tyrosine Kinase Inhibitors</t>
  </si>
  <si>
    <t xml:space="preserve">
        Inclusion Criteria:
          -  Pathologically confirmed non-small cell lung cancer with documented EGFR mutation in
             tumor deoxyribonucleic acid (DNA) or complete/partial response to first line EGFR
             tyrosine kinase inhibitors with &gt; or = to 6 months duration of response in patients
             who do not have a confirmed EGFR mutation
          -  At least one site of measurable disease as determined by the Investigator, using
             Response Evaluation Criteria in Solid Tumors (RECIST) 1.1 criteria
          -  Progressive disease with radiographic evidence of disease progression per
             investigator assessment during therapy with an EGFR tyrosine kinase inhibitor in the
             metastatic setting; patients may continue EGFR inhibitor therapy throughout the
             screening period until the day prior to nab-paclitaxel treatment initiation
          -  Eastern Cooperative Oncology Group (ECOG) performance status 0, 1 or 2 at the time of
             informed consent
          -  Platelet count &gt;= 100,000/uL
          -  Absolute neutrophil count &gt;= 1,500/uL
          -  Hemoglobin &gt;= 9 g/dL
          -  Aspartate aminotransferase (AST) and alanine aminotransferase (ALT) = &lt; 2.5 times
             upper limit of normal
          -  Alkaline phosphatase =&lt; 2.5 times upper limit of normal, unless bone metastasis is
             present in the absence of liver metastasis
          -  Bilirubin =&lt; 1.5 mg/dL
          -  Creatinine =&lt; 1.5 mg/dL
          -  Women of child-bearing potential (WOCP) and sexually active men must agree to use
             adequate contraception (hormonal or barrier method of birth control or abstinence)
             prior to study entry, during treatment and for three months after completing
             treatment
          -  Negative serum or urine beta-human chorionic gonadotropin (hCG) pregnancy test at
             screening for patients of childbearing potential
          -  Life expectancy of &gt; 12 weeks
          -  Signed and dated informed consent document indicating that the patient has been
             informed of all the pertinent aspects of the trial prior to enrollment
        Exclusion Criteria:
          -  Prior conventional cytotoxic chemotherapy for metastatic or recurrent disease; prior
             adjuvant, neoadjuvant or chemoradiotherapy for NSCLC is permitted, provided at least
             6 months elapsed prior to documented metastatic recurrence
          -  A single dose of a platinum doublet discontinued due to intolerability without
             evidence of disease progression is permitted
          -  Patient is &lt; 5 years free of another primary malignancy, except: a) if the other
             malignancy is basal cell carcinoma or cervical carcinoma in situ or b) if the other
             primary malignancy is not considered clinically significant and is requiring no
             active intervention
          -  Progressive or symptomatic central nervous system (CNS) metastases; patients with
             known brain metastasis must have stable disease following treatment with surgery,
             radiation or both; in addition, they must be off corticosteroids
          -  Radiotherapy within 7 days of study treatment
          -  Peripheral neuropathy grade 2 or greater
          -  Grade III/IV congestive heart failure, as defined by New York Heart Association
             (NYHA) criteria, or myocardial infarction within 6 months
          -  Any serious or uncontrolled concomitant disorder that, in the opinion of the
             investigator, would compromise the patient's ability to complete the study
          -  Patient has known chronic liver disease, e.g. diagnosis of chronic active hepatitis
             or cirrhosis
          -  Major surgery within 21 days of study treatment; minor surgery within 2 weeks of
             study treatment; placement of vascular access device and biopsies allowed and is not
             considered major or minor surgery
          -  Patient with any significant history of non-compliance to medical regimens or with
             inability to grant reliable informed consent
          -  Pregnant or breast feeding females
      </t>
  </si>
  <si>
    <t>NCT01622621</t>
  </si>
  <si>
    <t>Randomized Phase II Trial of Stereotactic Body Radiotherapy (SBRT) Versus Sublobar Resection for High-Risk Patients With Early Stage Non-Small Lung Cancer (NSCLC)</t>
  </si>
  <si>
    <t xml:space="preserve">
        Inclusion Criteria
          -  Patients must have a suspicious lung nodule for clinical stage I NSCLC.
          -  Pathologic confirmation at the time of surgery is acceptable. Patients randomized to
             SBRT require core biopsy for diagnosis prior to treatment.
          -  Patient must have a mass â‰¤ 5 cm maximum diameter by CT size estimate that is clinical
             stage I (T1N0, T2N0)
          -  Patient must have a CT scan of the chest and upper abdomen and PET-scan within 60
             days prior to date of registration.
          -  Patient must have an Eastern Cooperative Oncology Group (ECOG) or Zubrod performance
             status 0, 1, or 2.
          -  Patient must meet at least one major criteria or meet a minimum of two minor criteria
             as described below:
        Major Criteria:
          -  Forced expiratory volume in one second (FEV1) â‰¤ 50% predicted
          -  Carbon monoxide diffusing capacity (DLCO) â‰¤ 50% predicted
        Minor Criteria:
          -  Age â‰¥75
          -  FEV1 51-60% predicted
          -  DLCO 51-60% predicted
          -  Pulmonary hypertension (defined as a pulmonary artery systolic pressure greater than
             40 mmHg) as estimated by echocardiography or right heart catheterization
          -  Poor left ventricular function (defined as an ejection fraction of 40% or less)
          -  Resting or Exercise Arterial oxygen partial pressure (pO2) â‰¤ 55 mm Hg or blood oxygen
             saturation (SpO2) â‰¤ 88%
          -  pCO2 &gt; 45 mm Hg
          -  Modified Medical Research Council (MMRC) Dyspnea Scale â‰¥ 3.
        Exclusion Criteria
          -  Patient must not have had previous intra-thoracic radiation therapy.
          -  No prior malignancy except adequately treated non-melanoma skin cancer, in situ
             cervical cancer, localized prostate cancer, stage 0 Chronic lymphocytic leukemia
             (CLL), or other cancer disease-free &gt; 3 yrs.
      </t>
  </si>
  <si>
    <t>NCT01625234</t>
  </si>
  <si>
    <t>Xcovery Holding Company, LLC</t>
  </si>
  <si>
    <t>Phase 1/2, First-in-Human, Dose-Escalation Study of X-396 (Ensartinib) in Patients With Advanced Solid Tumors and Expansion Phase in Patients With ALK-positive Non-Small Cell Lung Cancer</t>
  </si>
  <si>
    <t xml:space="preserve">
        Inclusion Criteria:
          1. Histologically or cytologically confirmed diagnosis of advanced solid tumor
             malignancy. Patients may have received prior crizotinib and/or second generation ALK
             TKIs (patient must have progressed on alectinib).
             -For the expanded cohort portion of the study, patients must have NSCLC with ALK
             genomic alterations positive by FISH or IHC testing done centrally; however, patients
             will be allowed to enroll based on local ALK FISH or IHC results.
          2. Eastern Cooperative Group ECOG) Performance Status score of 0 or 1.
          3. Ability to swallow and retain oral medication.
          4. Adequate organ system function.
          5. Patients with treated or untreated asymptomatic CNS metastases may be allowed to
             enroll.
          6. Male patients willing to use adequate contraceptive measures.
          7. Female patients who are not of child-bearing potential, and female patients of
             child-bearing potential who agree to use adequate contraceptive measures.
          8. Patients must be â‰¥ 18 years of age.
          9. Patients must have measurable or evaluable disease for the dose escalation portion of
             the study and measurable disease for the expanded cohort portion of the study (except
             for patients in the CNS metastases and leptomeningeal cohorts).
         10. Patients entering this study will be asked to provide tissue for correlative testing
             (if available).
         11. Willingness and ability to comply with the trial and follow-up procedures.
         12. Ability to understand the nature of this trial and give written informed consent.
        Exclusion Criteria:
          1. Patients currently receiving cancer therapy.
          2. Use of an investigational drug within 21 days or 5 half-lives (whichever is shorter)
             prior to the first dose of X-396.
          3. Any major surgery, radiotherapy, or immunotherapy within the last 21 days.
             Chemotherapy regimens with delayed toxicity within the last 4 weeks. Chemotherapy
             regimens given continuously or on a weekly basis with limited potential for delayed
             toxicity within the last 2 weeks.
          4. Prior stem cell transplant.
          5. Patients with a known allergy or delayed hypersensitivity reaction to drugs
             chemically related to X-396 (e.g., crizotinib) or to the active ingredient of X-396.
          6. Patients with primary CNS tumors are ineligible.
          7. Concomitant use of herbal medications at least 7 days prior to the first dose of
             study drug and throughout participation in the trial.
          8. Females who are pregnant or breastfeeding.
          9. Presence of active gastrointestinal (GI) disease or other condition that will
             interfere significantly with the absorption, distribution, metabolism, or excretion
             of X-396.
         10. Clinically significant cardiovascular disease.
         11. Patients who are immunosuppressed (including known HIV infection), have a serious
             active infection at the time of treatment, have known hepatitis C, or have any
             serious underlying medical condition that would impair the ability of the patient to
             receive protocol treatment.
         12. Psychological, familial, sociological, or geographical conditions that do not permit
             compliance with the protocol.
         13. Concurrent condition that in the investigator's opinion would jeopardize compliance
             with the protocol or would impart excessive risk associated with study participation
             that would make it inappropriate for the patient to be enrolled.
         14. Inability or unwillingness to comply with study and/or follow-up procedures outlined
             in the protocol.
      </t>
  </si>
  <si>
    <t>NCT01630733</t>
  </si>
  <si>
    <t>OncoGenex Technologies</t>
  </si>
  <si>
    <t>A Multinational, Randomized, Open-Label Phase III Study of Custirsen (TV-1011/OGX-011) In Combination With Docetaxel Versus Docetaxel As A Second-Line Treatment In Patients With Advanced or Metastatic (Stage IV) Non-Small Cell Lung Cancer</t>
  </si>
  <si>
    <t xml:space="preserve">
        Inclusion Criteria:
          1. Patients must have a histologically or cytologically confirmed, unresectable,
             advanced or metastatic (Stage IV per AJCC 7th edition TNM staging) NSCLC
          2. Males or females â‰¥ 18 years of age at screening.
          3. Life expectancy of &gt; 12 weeks from screening, according to the investigator's
             assessment.
          4. Patients must have received one prior line of platinum-based systemic anticancer
             therapy for advanced or metastatic NSCLC. Prior maintenance therapy is allowed and
             will be considered as the same line of therapy when continued at the end of a
             treatment regimen.
          5. Patients must have documented radiological disease progression either during or after
             the first-line therapy.
          6. Patients must have at least one measurable lesion per RECIST 1.1 criteria.
          7. ECOG performance status of 0 or 1 at screening.
          8. Have adequate values, bone marrow, renal and liver functions at screening as defined
             below:
               -  Absolute neutrophil count (ANC) â‰¥ 1.5 x 109/L
               -  Platelet count â‰¥ 100 x 109/L
               -  Hemoglobin â‰¥ 9 g/dL
               -  Serum creatinine â‰¤ 1.5 x upper limit of normal (ULN)
               -  Total Bilirubin â‰¤ 1.0 x ULN (unless elevated secondary to benign conditions such
                  as Gilbert's disease)
               -  AST and ALT â‰¤ 1.5 x ULN
          9. Resolution of any toxic effects of prior therapy to Grade â‰¤1 according to NCI CTCAE,
             version 4.0 (exception of alopecia and â‰¤ Grade 2 peripheral neuropathy).
         10. Females of child-bearing potential must have negative serum pregnancy test within 72
             hours before randomization.
         11. Women of child-bearing potential will practice a highly effective method of birth
             control during and for 3 months after the chemotherapy/ custirsen last dose. Men of
             reproductive potential who are not surgically sterile must agree to abstain from
             sexual activity or use medically accepted and highly effective method of
             contraception during and for 6 months after the chemotherapy/custirsen last dose.
         12. Patients must be willing and able to give written informed consent prior to any
             protocol-specific procedures being performed and comply with the protocol
             requirements for the duration of the study.
        Exclusion Criteria:
          1. Patients treated with any systemic anti-cancer therapy for NSCLC within 21 days prior
             to randomization (6 weeks for Bevacizumab).
          2. Radiotherapy â‰¤ 2 weeks prior to randomization. Patients must have recovered from all
             radiotherapy-related toxicities.
          3. Major surgical procedure within 4 weeks prior to randomization. Patient must have
             recovered from all surgery-related complications.
          4. Patients with known CNS metastases (Patients with any clinical signs of CNS
             metastases must have a CT or MRI of the brain to rule out CNS metastases in order to
             be eligible for participation in the study). Patients who have had brain metastases
             treated with radiotherapy or surgically removed with no residual disease confirmed by
             imaging; patients should be clinically stable and off corticosteroid treatment at
             least 3 weeks prior to randomization).
          5. Patients with current diagnosis or a history of another active primary malignancy
             (except in situ carcinoma of the cervix, adequately treated non-melanomatous skin
             cancers, clinically localized prostate cancer, superficial bladder cancer or other
             malignancy treated at least 5 years previously with no evidence of recurrence).
          6. Severe or unstable medical conditions such as heart failure, ischemic heart disease,
             uncontrolled hypertension, uncontrolled diabetes mellitus, psychiatric condition, as
             well as an ongoing cardiac arrhythmia requiring medication (â‰¥ Grade 2, according to
             NCI CTCAE v4.0) or any other significant or unstable concurrent medical illness that
             in the opinion of the Investigator would preclude protocol therapy.
          7. A history of events such as myocardial infarction, cerebrovascular accident or acute
             hepatitis within 3 months of randomization or treatment of a major active infection
             within one month of randomization, or any other significant event that in the opinion
             of the Investigator would preclude protocol therapy.
          8. Planned concomitant participation in another clinical trial of an experimental agent,
             vaccine, or device. Concomitant participation in observational studies is acceptable.
          9. Female patients who are breastfeeding.
         10. Patients previously treated with docetaxel for NSCLC or with known severe
             hypersensitivity to taxane therapies.
         11. Patients with known and documented EGFR mutation who have not received an EGFR
             inhibitor.
      </t>
  </si>
  <si>
    <t>Eli Lilly and Company</t>
  </si>
  <si>
    <t>EMD Serono</t>
  </si>
  <si>
    <t>NCT01822496</t>
  </si>
  <si>
    <t>A Randomized Phase II Study of Individualized Combined Modality Therapy for Stage III Non-Small Cell Lung Cancer (NSCLC)</t>
  </si>
  <si>
    <t xml:space="preserve">
        Inclusion Criteria:
          -  Histologically or cytologically confirmed, newly diagnosed non-squamous NSCLC
          -  Unresectable stage IIIA or IIIB disease; patients must be surgically staged to
             confirm N2 or N3 disease; patients may have invasive mediastinal staging by
             mediastinoscopy, mediastinotomy, endobronchial ultrasound transbronchial aspiration
             (EBUS-TBNA), endoscopic ultrasound (EUS), or video-assisted thoracoscopic surgery
             (VATS)
          -  Patients with any tumor (T) with node (N)2 or N3 are eligible; patients with T3,
             N1-N3 disease are eligible if deemed unresectable; patients with T4, any N are
             eligible
          -  Patients must have measurable disease, i.e., lesions that can be accurately measured
             in at least 1 dimension (longest dimension in the plane of measurement is to be
             recorded) with a minimum size of 10 mm by computed tomography (CT) scan (CT scan
             slice thickness no greater than 5 mm)
          -  Patients with a pleural effusion, which is a transudate, cytologically negative and
             non-bloody, are eligible if the radiation oncologist feels the tumor can be
             encompassed within a reasonable field of radiotherapy
          -  If a pleural effusion can be seen on the chest CT but not on chest x-ray and is too
             small to tap, the patient will be eligible; patients who develop a new pleural
             effusion after thoracotomy or other invasive thoracic procedure will be eligible
          -  The institution's pre-enrollment biomarker screening at a Clinical Laboratory
             Improvement Amendments (CLIA) certified lab documents presence of known "sensitive"
             mutations in epidermal growth factor receptor tyrosine kinase (EGFR TK) domain (exon
             19 deletion, L858) and/or EML4-anaplastic lymphoma kinase (ALK) fusion arrangement;
             either the primary tumor or the metastatic lymph node tissue may be used for testing
             of mutations
          -  The institution's pre-enrollment biomarker screening at a CLIA certified lab
             documents absence of T790M mutation in the EGFR TK domain
          -  Appropriate stage for protocol entry, including no distant metastases, based upon the
             following minimum diagnostic workup:
               -  History/physical examination, including recording of pulse, blood pressure (BP),
                  weight, and body surface area, within 45 days prior to registration
               -  Whole body fludeoxyglucose-positron emission tomography (FDG-PET)/CT (orbits to
                  mid-thighs) within 30 days prior to registration; PET/CT must be negative for
                  distant metastasis
               -  CT scan with contrast of the chest and upper abdomen to include liver and
                  adrenals (unless medically contraindicated) within 30 days prior to registration
               -  Magnetic resonance imaging (MRI) of the brain with contrast (or CT scan with
                  contrast, if MRI medically contraindicated) within 30 days prior to registration
          -  Zubrod performance status 0-1 within 14 days prior to registration
          -  Absolute neutrophil count (ANC) &gt;= 1,000 cells/mm^3
          -  Platelets &gt;= 100,000 cells/mm^3
          -  Hemoglobin &gt;= 8.0 g/dl (Note: the use of transfusion or other intervention to achieve
             hemoglobin [Hgb] &gt;= 8.0 g/dl is acceptable)
          -  Serum creatinine &lt; 1.5 mg/dL or calculated creatinine clearance &gt;= 50 ml/min (by
             Cockcroft-Gault formula) within 14 days prior to registration
          -  Aspartate aminotransferase (AST)/alanine aminotransferase (ALT) =&lt; 2.5 x upper limit
             of normal (ULN) within 14 days prior to registration
          -  Bilirubin within normal institutional limits within 14 days prior to registration
          -  Negative serum pregnancy test within 14 days prior to registration for women of
             childbearing potential
          -  Patient must provide study specific informed consent prior to study entry, including
             consent for mandatory screening of tissue
        Exclusion Criteria:
          -  Prior invasive malignancy (except non-melanomatous skin cancer) unless disease free
             for a minimum of 730 days (2 years) (for example, carcinoma in situ of the breast,
             oral cavity, or cervix are all permissible)
          -  Prior systemic chemotherapy for the study cancer; note that prior chemotherapy for a
             different cancer is allowable
          -  Prior radiotherapy to the region of the study cancer that would result in overlap of
             radiation therapy fields
          -  Atelectasis of the entire lung
          -  Contralateral hilar node involvement
          -  Exudative, bloody, or cytologically malignant effusions
          -  Severe, active co-morbidity, defined as follows:
               -  Unstable angina and/or congestive heart failure requiring hospitalization within
                  the last 6 months
               -  Transmural myocardial infarction within the last 6 months
               -  Acute bacterial or fungal infection requiring intravenous antibiotics at the
                  time of registration
               -  Chronic obstructive pulmonary disease exacerbation or other respiratory illness
                  requiring hospitalization or precluding study therapy at the time of
                  registration; hepatic insufficiency resulting in clinical jaundice and/or
                  coagulation defects
               -  Acquired immune deficiency syndrome (AIDS) based upon current Centers for
                  Disease Control and Prevention (CDC) definition; note, however, that human
                  immunodeficiency virus (HIV) testing is not required for entry into this
                  protocol; protocol-specific requirements may also exclude immuno-compromised
                  patients
          -  Pregnancy or women of childbearing potential and men who are sexually active and not
             willing/able to use medically acceptable forms of contraception
          -  Prior allergic reaction to the study drug(s) involved in this protocol
      </t>
  </si>
  <si>
    <t>AstraZeneca</t>
  </si>
  <si>
    <t>NCT01970865</t>
  </si>
  <si>
    <t>Phase 1/2 Study Of PF-06463922 (An ALK/ROS1 Tyrosine Kinase Inhibitor) In Patients With Advanced Non-Small Cell Lung Cancer Harboring Specific Molecular Alterations</t>
  </si>
  <si>
    <t xml:space="preserve">
        Inclusion Criteria
          -  Evidence of histologically or cytologically confirmed diagnosis of metastatic NSCLC
             (Stage IV, AJCC v7.0) that carries an ALK rearrangement, as determined by the Food
             and Drug Administration (FDA) approved FISH assay (Abbott Molecular Inc) or by
             Immunohistochemistry (IHC) (Ventana Inc), or a ROS1 rearrangement as determined by
             FISH or RT PCR or Next Generation Sequencing (NGS) via a local diagnostic test (LDT).
             All patients (ALK positive and ROS1 positive) must have archival tissue sample
             available and collected prior to enrollment.
          -  Disease Status Requirements:
        Phase 1: ALK-positive NSCLC and ROS1-positive patients must either be treatment naÃ¯ve in
        the advanced setting or have had disease progression after at least 1 previous ALK/ROS1
        inhibitor therapy(ies).
        Phase 2:
        ALK-positive NSCLC patients must either be or have had:
          -  Treatment naÃ¯ve (ie, no prior chemotherapy in the metastatic disease setting and no
             prior ALK inhibitor therapy allowed).
          -  Disease progression after crizotinib only. No prior chemotherapy is allowed in the
             metastatic disease setting.
          -  Disease progression after crizotinib and 1 or 2 prior regimens of chemotherapy in the
             metastatic disease setting.
          -  Disease progression after 1 prior ALK inhibitor therapy other than crizotinib.
             Patients may have had any number of prior chemotherapy regimens in any disease
             setting.
          -  Disease progression after 2 prior ALK inhibitor therapies. Patients may have had any
             number of prior chemotherapy regimens in any disease setting.
          -  Disease progression after 3 prior ALK inhibitor therapies. Patients may have had any
             number of prior chemotherapy regimens in any disease setting.
        ROS1-positive NSCLC patients may be:
          -  Treatment naÃ¯ve (ie, no prior chemotherapy in the metastatic disease setting and no
             prior ROS inhibitor therapy).
          -  Any number of prior therapies (ie, chemotherapy and/or ROS inhibitor therapies).
               -  Tumor Requirements:
        All Patients must have at least one measurable target extracranial lesion according to
        RECIST v1.1. In addition patients with asymptomatic CNS metastases (including patients
        asymptomatic by means of stable or decreasing doses of steroids within the last 2 weeks
        prior to study entry) will be eligible. Patients who have leptomeningeal disease (LM) or
        carcinomatous meningitis (CM) are eligible.
          -  Adequate Bone Marrow, Pancreatic Function, Renal Function and Liver Function.
          -  Negative Serum pregnancy test for females of childbearing potential Exclusion
             Criteria
          -  Radiation therapy (except palliative to relieve bone pain) within 2 weeks of study
             entry. Whole brain radiation must have completed at least 4 weeks prior to study
             entry.
          -  Systemic anti cancer therapy completed within a minimum of 5 half lives of study
             entry.
          -  Prior therapy with an antibody or drug specifically targeting T-cell co-stimulation
             or immune checkpoint pathways, including, but not limited to, anti-PD-1, anti-PD-L1,
             anti-PD-L2, anti-CD137, or anti-cytotoxic T lymphocyte associated antigen 4
             (anti-CTLA-4) antibody.
          -  Active and clinically significant bacterial, fungal, or viral infection including
             hepatitis B (HBV), hepatitis C (HCV), known human immunodeficiency virus (HIV), or
             acquired immunodeficiency syndrome (AIDS) related illness.
          -  Clinically significant cardiovascular disease (that is, active or &lt;3 months prior to
             enrollment): cerebral vascular accident/stroke, myocardial infarction, unstable
             angina, congestive heart failure (New York Heart Association Classification Class â‰¥
             II), second-degree or third-degree AV block (unless paced) or any AV block with PR
             &gt;220 msec. Ongoing cardiac dysrhythmias of NCI CTCAE Grade â‰¥2, uncontrolled atrial
             fibrillation of any grade, bradycardia defined as &lt;50 bpm (unless patient is
             otherwise healthy such as long-distance runners, etc.), machine-read ECG with QTc
             &gt;470 msec, or congenital long QT syndrome.
          -  History of extensive, disseminated, bilateral or presence of Grade 3 or 4
             interstitial fibrosis or interstitial lung disease including a history of
             pneumonitis, hypersensitivity pneumonitis, interstitial pneumonia, interstitial lung
             disease, obliterative bronchiolitis and pulmonary fibrosis.
          -  Current use or anticipated need for food or drugs that are known strong or moderate
             CYP3A4 inhibitors, inducers and substrates; drugs that are CYP2C9 substrates; drugs
             that are sensitive CYP2B6 substrates; drugs that are strong CYP2C19 inhibitors; drugs
             that are strong CYP2C8 inhibitors; and drugs that are P-gp substrates.
      </t>
  </si>
  <si>
    <t>NCT01993810</t>
  </si>
  <si>
    <t>Radiation Therapy Oncology Group</t>
  </si>
  <si>
    <t>Phase III Randomized Trial Comparing Overall Survival After Photon Versus Proton Chemoradiotherapy for Inoperable Stage II-IIIB NSCLC</t>
  </si>
  <si>
    <t xml:space="preserve">
        Inclusion Criteria:
          -  Histologically or cytologically proven diagnosis of non-small cell lung cancer
          -  Clinical American Joint Committee on Cancer (AJCC) (AJCC, 7th ed.) II, IIIA or IIIB
             (with non-operable disease; non-operable disease will be determined by a
             multi-disciplinary treatment team within 60 days prior to registration; note: for
             patients who are clearly nonresectable, the case can be determined by the treating
             radiation oncologist and/or a medical oncologist or pulmonologist
               -  Patients who present with N2 or N3 disease and an undetectable NSCLC primary
                  tumor are eligible
               -  Patients who refuse surgery are eligible
          -  Appropriate stage for protocol entry, including no distant metastases, based upon the
             following minimum diagnostic workup:
               -  History/physical examination within 30 days prior to registration;
               -  Fludeoxyglucose F 18 (FDG)-positron emission tomography (PET)/computed
                  tomography (CT) scan for staging within 60 days prior to registration
               -  Magnetic resonance imaging (MRI) scan with contrast of the brain (preferred) or
                  CT scan of the brain with contrast within 60 days prior to registration;
               -  Forced expiratory volume in one second (FEV1) &gt;= 1.0 Liter or &gt;= 40% predicted
                  with or without bronchodilator within 90 days prior to registration;
                    -  Patients who meet the criterion above without oxygen (O2), but who need
                       acute (started within 10 days prior to registration) supplemental oxygen
                       due to tumor-caused obstruction/hypoxia are eligible, provided the amount
                       of the O2 needed has been stable
          -  Zubrod performance status 0-1 within 30 days prior to registration
          -  Absolute neutrophil count (ANC) &gt;= 1,500 cells/mm^3
          -  Platelets &gt;= 100,000 cells/mm^3
          -  Hemoglobin &gt;= 9.0 g/dl (note: the use of transfusion or other intervention to achieve
             hemoglobin [Hgb] &gt;= 9.0 g/dl is acceptable)
          -  Serum glutamic oxaloacetic transaminase (SGOT) or serum glutamate pyruvate
             transaminase (SGPT) =&lt; 1.5 upper limit of normal
          -  Total bilirubin =&lt; 1.5 upper limit of normal
          -  Serum creatinine &lt; 1.5 mg/dL or calculated creatinine clearance &gt;= 50 mL/min
             estimated by the Cockcroft-Gault formula
          -  Peripheral neuropathy =&lt; grade 1 at the time of registration
          -  Patients with non-malignant pleural effusion are eligible
               -  If a pleural effusion is present, the following criteria must be met to exclude
                  malignant involvement:
                    -  When pleural fluid is visible on both the CT scan and on a chest x-ray, a
                       pleuracentesis is required to confirm that the pleural fluid is
                       cytologically negative;
                    -  Exudative pleural effusions are excluded, regardless of cytology;
                    -  Effusions that are minimal (ie, not visible on chest x-ray) that are too
                       small to safely tap are eligible
          -  Patients must have measurable or evaluable disease
          -  Women of childbearing potential must have a negative serum pregnancy test within 14
             days prior to registration
          -  Women of childbearing potential and male participants must practice adequate
             contraception
          -  Patient must provide study-specific informed consent prior to study entry
        Exclusion Criteria:
          -  Prior invasive malignancy unless disease free for a minimum of 3 years; however, skin
             cancer and in situ carcinomas of the breast, oral cavity, cervix, and other organs
             and are permissible
          -  Patients with prior history of either small cell lung cancer or NSCLC regardless of
             the treatment received
          -  Prior systemic chemotherapy for the study cancer; note that prior chemotherapy for a
             different cancer is allowable
          -  Prior radiotherapy to the region of the study cancer that would result in overlap of
             radiation therapy fields
          -  Severe, active co-morbidity, defined as follows:
               -  Unstable angina and/or congestive heart failure requiring hospitalization within
                  the last 6 months;
               -  Transmural myocardial infarction within the last 6 months;
               -  Chronic obstructive pulmonary disease exacerbation or other respiratory illness
                  other than the diagnosed lung cancer requiring hospitalization or precluding
                  study therapy within 30 days before registration;
               -  Acquired immune deficiency syndrome (AIDS) based upon current Centers for
                  Disease Control and Prevention (CDC) definition; note, however, that human
                  immunodeficiency virus (HIV) testing is not required for entry into this
                  protocol
          -  Unintentional weight loss &gt; 10% within 90 days prior to registration
          -  Pregnancy or women of childbearing potential and men who are sexually active and not
             willing/able to use medically acceptable forms of contraception
      </t>
  </si>
  <si>
    <t>Hoffmann-La Roche</t>
  </si>
  <si>
    <t>NCT02027428</t>
  </si>
  <si>
    <t>Celgene Corporation</t>
  </si>
  <si>
    <t>A Phase III, Randomized, Open-Label, Multi-Center, Safety and Efficacy Study to Evaluate Nab-Paclitaxel (AbraxaneÂ®) as Maintenance Treatment After Induction With Nab-Paclitaxel Plus Carboplatin in Subjects With Squamous Cell Non-Small Cell Lung Cancer (NSCLC)</t>
  </si>
  <si>
    <t xml:space="preserve">
        Inclusion Criteria:
          -  1. Age â‰¥ 18 years of age at the time of signing the Informed Consent Form. 2.
             Understand and voluntarily provide written consent to the Informed Consent Form prior
             to conducting any study related assessments/procedures.
             3. Able to adhere to the study visit schedule and other protocol requirements Disease
             Specific 4. Histologically or cytologically confirmed Stage IIIB or IV squamous cell
             Non Small Cell Lung Cancer at study entry.
             5. No other current active malignancy requiring anticancer therapy.
             6. Radiographically documented measurable disease at study entry (as defined by the
             RECIST v1.1 criteria).
             7. No prior chemotherapy for the treatment of metastatic disease at study entry.
             Adjuvant chemotherapy is permitted providing cytotoxic chemotherapy was completed 12
             months prior to starting the study and without disease recurrence.
             8. Absolute neutrophil count â‰¥ 1500 cells/mm3. 9. Platelets â‰¥ 100,000 cells/mm3. 10.
             Hemoglobin â‰¥ 9 g/dL. 11. Aspartate transaminase/serum glutamic oxaloacetic
             transaminase, alanine transaminase/serum glutamic pyruvic transaminase â‰¤ 2.5 Ã— upper
             limit of normal range or â‰¤ 5.0 Ã— upper limit of normal range if liver metastases.
             12. Total bilirubin â‰¤ 1.5 Ã— upper limit of normal range except in cases of Gilbert's
             disease and liver metastases.
             13. Creatinine â‰¤ 1.5 mg/dL. 14. Expected survival of &gt; 12 weeks for the Induction
             part of the study. 15. Eastern Cooperative Oncology Group performance status 0 or 1.
             16. For Maintenance part of the study, subjects must have received at least one dose
             of nab-paclitaxel in each of the 4 cycles during Induction Pregnancy 17. Females of
             childbearing potential [defined as a sexually mature woman who (1) have not undergone
             hysterectomy (the surgical removal of the uterus) or bilateral oophorectomy (the
             surgical removal of both ovaries) or (2) have not been naturally postmenopausal for
             at least 24 consecutive months (i.e., has had menses at any time during the preceding
             24 consecutive months)] must:
               1. agree to take a pregnancy test prior to starting study medication and throughout
                  the study participation.
               2. commit to complete abstinence from heterosexual contact, or agree to use medical
                  doctor-approved contraception throughout the study without interruption, and
                  while receiving study medication or for a longer period if required by local
                  regulations.
                  Male subjects must:
               3. agree to complete abstinence from heterosexual contact or use a condom during
                  sexual contact with a female of child bearing potential while receiving study
                  medication and within 6 months after last dose of study medication, even if he
                  has undergone a successful vasectomy.
                  18. Females must abstain from breastfeeding during study participation and 3
                  months after IP discontinuation.
                  Exclusion Criteria:
          -  The presence of any of the following will exclude a subject from enrollment into the
             Induction and Maintenance parts of the study (except if specified at study entry
             only):
               1. Evidence of active brain metastases, including leptomeningeal involvement (prior
                  evidence of brain metastasis are permitted only if treated and stable and off
                  therapy for â‰¥ 4 weeks prior to first dose of study drug).
               2. Only evidence of disease is non measurable at study entry.
               3. Preexisting peripheral neuropathy of Grade 2, 3, or 4 (per Common Terminology
                  Criteria for Adverse Events v4.0).
               4. Venous thromboembolism within 6 months prior to signing Informed Consent Form.
               5. Current congestive heart failure (New York Heart Association class II-IV).
               6. History of the following within 6 months prior to first administration of a
                  study drug: a myocardial infarction, severe/unstable angina pectoris,
                  coronary/peripheral artery bypass graft, New York Heart Association (NYHA) Class
                  III-IV heart failure, uncontrolled hypertension, clinically significant cardiac
                  dysrhythmia or clinically significant ECG abnormality, cerebrovascular accident,
                  transient ischemic attack, or seizure disorder.7. Treatment with any
                  investigational product within 28 days prior to signing Informed Consent Form.
             8. History of allergy or hypersensitivity to nab-paclitaxel or carboplatin. 9.
             Currently enrolled in any other clinical protocol or investigational trial that
             involved administration of experimental therapy and/or therapeutic devices.
             10. Any other clinically significant medical condition and/or organ dysfunction that
             will interfere with the administration of the therapy according to this protocol.
             11. Subject has any other malignancy within 5 years prior to randomization.
             Exceptions include the following: squamous cell carcinoma of the skin, in-situ
             carcinoma of the cervix, uteri, non-melanomatous skin cancer, carcinoma in situ of
             the breast, or incidental histological finding of prostate cancer (TNM stage of T1a
             or T1b) â€” all treatments that should have been completed 6 months prior to signing
             ICF.
             12. Subject has received radiotherapy â‰¤ 4 weeks or limited field radiation for
             palliation â‰¤ 2 weeks prior to starting IP, and/or from whom â‰¥ 30% of the bone marrow
             was irradiated. Prior radiation therapy to a target lesion is permitted only if there
             has been clear progression of the lesion since radiation was completed.
             13. Pregnant and nursing females.
      </t>
  </si>
  <si>
    <t>NCT02039674</t>
  </si>
  <si>
    <t>Merck Sharp &amp; Dohme Corp.</t>
  </si>
  <si>
    <t>A Phase I/II Study of MK-3475 (SCH900475) in Combination With Chemotherapy or Immunotherapy in Patients With Locally Advanced or Metastatic Non-Small Cell Lung Carcinoma</t>
  </si>
  <si>
    <t xml:space="preserve">
        Inclusion Criteria:
          -  Stage IIIb/IV NSCLC
          -  Disease progression &gt;1 year after completing adjuvant therapy for Stage I-IIIA
             disease and no systemic therapy for the recurrent disease
          -  Resolution of any toxic effects (excepting alopecia) of the most recent therapy
          -  At least one radiographically measurable lesion
          -  Performance status of 0 or 1 on the Eastern Cooperative Oncology Group (ECOG)
             Performance Status scale
          -  Female participants of reproductive potential must not be pregnant (negative urine or
             serum human chorionic gonadotropin test within 72 hours of study start)
          -  Female and male participants of reproductive potential must agree to use adequate
             contraception throughout the study period and for up to 120 days after the last dose
             of study therapy and for up to 180 days after the last dose of chemotherapeutic
             agents or tyrosine kinase inhibitors
        Exclusion Criteria:
          -  Currently participating or has participated in a study of an investigational agent or
             using an investigational device within 4 weeks of administration of pembrolizumab
          -  Expected to require any other form of antineoplastic therapy while on study
          -  Is on chronic systemic steroid therapy or on any other form of immunosuppressive
             medication
          -  Has received a live-virus vaccination within 30 days of planned treatment start
          -  Clinically active diverticulitis, intra-abdominal abscess, gastrointestinal (GI)
             obstruction, or abdominal carcinomatosis (known risks factors for bowel perforation)
          -  History of a hematologic malignancy, primary brain tumor or sarcoma, or of another
             primary solid tumor, unless the participant has undergone potentially curative
             therapy with no evidence of that disease for 5 years
          -  Active central nervous system (CNS) metastases and/or carcinomatous meningitis
          -  Severe hypersensitivity reaction to treatment with another monoclonal antibody (mAb)
          -  Active autoimmune disease that has required systemic treatment in the past 2 years
             (replacement therapies for hormone deficiencies are allowed)
          -  Prior treatment with any other anti-programmed cell death protein-1 (anti-PD-1), or
             PD Ligand-1 (PD-L1) or PD Ligand-2 (PD-L2) agent or an antibody targeting other
             immuno-regulatory receptors or mechanisms
          -  Systemic cytotoxic chemotherapy, antineoplastic biologic therapy, or major surgery
             within 3 weeks of the first dose of study medication
          -  Radiation therapy to lung &gt;30 Gy within 6 months of first dose of study medication
          -  Prior tyrosine kinase inhibitor therapy or palliative radiation within 7 days of
             first dose of study medication
          -  Active infection requiring therapy
          -  History of Human Immunodeficiency Virus (HIV)
          -  Active Hepatitis B or C
          -  Symptomatic ascites or pleural effusion
          -  Interstitial lung disease or pneumonitis requiring oral or IV glucocorticoids
          -  Pregnant or breastfeeding, or expecting to conceive or father children within the
             projected duration of the study
          -  Psychiatric disorders and substance (drug/alcohol) abuse
      </t>
  </si>
  <si>
    <t>NCT02108964</t>
  </si>
  <si>
    <t>A Phase I/II, Multicenter, Open-label Study of EGFRmut-TKI EGF816, Administered Orally in Adult Patients With EGFRmut Solid Malignancies</t>
  </si>
  <si>
    <t xml:space="preserve">
        Inclusion Criteria: (For all patients unless otherwise specified)
          1. Written informed consent must be obtained prior to any screening procedures
          2. Patient (male or female) â‰¥ 18 years of age [For Japan only: written consent is
             necessary both from the patient and his/her legal representative if he/she is under
             the age of 20 years.]
          3. Patients must have histologically or cytologically confirmed locally advanced (stage
             IIIB not amenable to definitive multi-modality therapy including surgery) or
             metastatic (stage IV) EGFR mutant NSCLC.
          4. Patients with controlled brain metastases may participate in the trial. They must
             complete any planned radiation therapy and/or surgery &gt;2 weeks prior to the first
             dose of study treatment and remain asymptomatic. Patients on steroids must have been
             on a stable low dose for 2 weeks prior to initiating study treatment.
          5. ECOG performance status: Phase I part: 0, 1, or 2; Phase II part: 0 or 1
          6. Presence of at least one measurable lesion according to RECIST 1.1 per Investigator
             assessment. A previously irradiated site lesion may be counted as a target lesion
             only if there is clear sign of progression since the irradiation. (see Section 14.1
             Appendix 1)
          7. Patients must be screened for HBV. Patients who are either HBsAg positive or HBV-DNA
             positive must be willing and able to take antiviral therapy 1-2 weeks prior to 1st
             dose of EGF816 treatment and continue on antiviral therapy for at least 4 weeks after
             the last dose of EGF816. Additional management of the patients would be provided by a
             physician with expertise in management of HBV, if needed.
          8. Patients must be screened for HCV. Patients must have negative hepatitis C antibody
             (HCV-Ab) or positive HCV-Ab but undetectable level of HCV-RNA. Note: patients with
             detectable HCV-RNA are not eligible for the study.
          9. Willingness and ability to comply with scheduled visits, treatment plans, laboratory
             tests and other study procedures
        Exclusion criteria: (Applies to all patients unless otherwise specified)
          1. Patients with a history or presence of interstitial lung disease or interstitial
             pneumonitis, including clinically significant radiation pneumonitis (i.e. affecting
             activities of daily living or requiring therapeutic intervention)
          2. Patients with unstable brain metastases
          3. History of another malignancy Exception: Patients who have been disease-free for 3
             years, or patients with a history of adequately treated in-situ carcinoma of the
             uterine cervix, basal or squamous cell carcinoma, non-melanomatous cancer of skin,
             history of stage IA melanoma that has been cured, are eligible.
          4. Undergone a bone marrow or solid organ transplant
          5. Known history of human immunodeficiency virus (HIV) seropositivity (HIV testing is
             not mandatory)
          6. Patients receiving concomitant immunosuppressive agents or chronic corticosteroids
             use at the time of study entry except for control of brain metastases, topical
             applications, inhaled sprays, eye drops or local injections
          7. Patients with clinically significant, uncontrolled heart disease, such as:
               -  Unstable angina within 6 months prior to screening
               -  Myocardial infarction within 6 months prior to screening
               -  Patients with a history of documented congestive heart failure (New York Heart
                  Association functional classification III-IV)
               -  Patients with uncontrolled hypertension defined as a Systolic Blood Pressure
                  (SBP) â‰¥ 160 mm Hg and/or Diastolic Blood Pressure (DBP) â‰¥ 100 mm Hg, with or
                  without anti-hypertensive medication. Initiation or adjustment of
                  antihypertensive medication(s) is allowed prior to screening
               -  Ventricular arrhythmias
               -  Supraventricular and nodal arrhythmias not controlled with medication
               -  Other cardiac arrhythmia not controlled with medication
               -  Patients with a history of congenital long QT syndrome, history of Torsade de
                  Pointes or patients with corrected QT (QTc) &gt;480 msec using Fridericia
                  correction (QTcF) on the screening ECG (using triplicate ECGs)
          8. Patients who have received thoracic radiotherapy to lung fields â‰¤ 4 weeks prior to
             starting the study treatment or patients who have not recovered from
             radiotherapy-related toxicities. For all other anatomic sites (including radiotherapy
             to thoracic vertebrae and ribs), radiotherapy â‰¤ 2 weeks prior to starting the study
             treatment or patients who have not recovered from radiotherapy-related toxicities.
             Palliative radiotherapy for bone lesions â‰¤ 2 weeks prior to starting study treatment
          9. Patients who have had major surgery (e.g., intra-thoracic, intra-abdominal or
             intra-pelvic) within 4 weeks prior (2 weeks for resection of brain metastases) to
             starting study drug or who have not recovered from side effects of such procedure.
             Video-assisted thoracic surgery (VATS) and mediastinoscopy will not be counted as
             major surgery and patients can be enrolled in the study â‰¥1 week after the procedure.
         10. Any medical condition that would, in the investigator's judgment, prevent the
             patient's participation in the clinical study due to safety concerns or compliance
             with clinical study procedures. Any severe, acute, or chronic medical or psychiatric
             condition or laboratory abnormality that may increase the risk associated with study
             participation or study treatment administration or that may interfere with the
             interpretation of study results and, in the judgment of the investigator, would make
             the patient inappropriate for the study
         11. Prior therapies
               -  Patients who have been treated with chemotherapy or biologic therapy or other
                  investigational agent â‰¤ 1 week prior to the first dose of study treatment
               -  Unresolved toxicity greater than CTCAE grade 1 from prior anticancer therapy or
                  radiotherapy (excluding neurotoxicity, alopecia, lymphopenia)
               -  Note: exceptions to the above are possible, on a case by case basis, following
                  discussion and mutual agreement between investigator and Novartis (applicable to
                  the Phase I part only).
         12. Patients who have out of range laboratory values defined as
               -  Absolute Neutrophil Count (ANC) &lt;1.5 x 109/L
               -  Hemoglobin (Hgb) &lt;9 g/dL
               -  Platelets &lt;75 x 109/L
               -  Total bilirubin &gt;1.5 x upper limit of normal (ULN). For patients with Gilbert's
                  syndrome total bilirubin &gt;3.0 x ULN
               -  Aspartate aminotransferase (AST) and/or alanine aminotransferase (ALT) &gt;3 x ULN
                  for patients without hepatic metastasis
               -  AST and/or ALT &gt;5 x ULN for patients with hepatic metastasis
               -  Alkaline phosphatase (ALP) &gt;5 x ULN
               -  Fasting plasma glucose &gt;175 mg/dL (&gt;9.8 mmol/L)
               -  Measured or calculated creatinine clearance &lt;45 ml/min using Cockcroft-Gault
                  formula
         13. Patients who have the following laboratory values outside of the laboratory normal
             limits or cannot be corrected to within normal limits with supplements during
             screening:
               -  Potassium
               -  Magnesium
               -  Phosphorus
               -  Total calcium (corrected for serum albumin)
         14. Patients who are receiving treatment with medications that are known to be strong
             inhibitors or inducers of CYP3A4/5 and cannot be discontinued 1 week prior to the
             start of EGF816 treatment and for the duration of the study.
         15. Participation in a prior investigational study within 1 week or within 5 half-lives
             of the investigational product, whichever is longer, prior to first dose of study
             treatment Note: exceptions to the above are possible, on a case by case basis,
             following discussion and mutual agreement between investigator and Novartis
             (applicable to the Phase I part only).
         16. Patients who have impairment of GI function or GI disease that may significantly
             alter the absorption of EGF816 (e.g., ulcerative diseases, uncontrolled nausea,
             vomiting, diarrhea, or malabsorption syndrome)
         17. Patients who are receiving treatment with any enzyme-inducing anticonvulsant that
             cannot be discontinued at least 1 week before first dose of study treatment, and for
             the duration of the study. Patients on non-enzyme-inducing anticonvulsants are
             eligible
         18. Pregnant or nursing (lactating) women
         19. Women of child-bearing potential, defined as all women physiologically capable of
             becoming pregnant, unless they are using highly effective methods of contraception
             during the study and for 3 months after stopping the study treatment. Highly
             effective contraception methods include:
               -  Total abstinence (when this is in line with the preferred and usual lifestyle of
                  the subject. Periodic abstinence (e.g., calendar, ovulation, symptomthermal,
                  post-ovulation methods) and withdrawal are not acceptable methods of
                  contraception
               -  Female sterilization (have had surgical bilateral oophorectomy with or without
                  hysterectomy) or tubal ligation at least six weeks before taking study
                  treatment. In case of oophorectomy alone, only when the reproductive status of
                  the woman has been confirmed by follow up hormone level assessment
               -  Male Partner: male sterilization (at least 6 months prior to screening). For
                  female subjects on the study the vasectomized male partner should be the sole
                  partner for that subject.
               -  Combination of any two of the following (a+b or a+c, or b+c):
                    1. Use of oral, injected or implanted hormonal methods of contraception or
                       other forms of hormonal contraception that have comparable efficacy
                       (failure rate &lt; 1%), for example hormone vaginal ring or transdermal
                       hormone contraception.
                    2. Placement of an intrauterine device (IUD) or intrauterine system (IUS)
                    3. Barrier methods of contraception: Condom or Occlusive cap (diaphragm or
                       cervical/vault caps) with spermicidal foam/gel/film/cream/vaginal
                       suppository In case of use of oral contraception women should have been
                       stable on the same pill for a minimum of 30 days before taking study
                       treatment.
             Women are considered post-menopausal and not of childbearing potential if they have
             had 12 months of natural (spontaneous) amenorrhea with an appropriate clinical
             profile (e.g. age appropriate, history of vasomotor symptoms) or have had surgical
             bilateral oophorectomy (with or without hysterectomy) or tubal ligation at least six
             weeks ago. In the case of oophorectomy alone, only when the reproductive status of
             the woman has been confirmed by follow up hormone level assessment is she considered
             not of childbearing potential.
         20. Sexually active males unless they use a condom during intercourse while taking drug
             and for 3 months after stopping treatment; men should not father a child in this
             period. A condom is required to be used also by vasectomized men in order to prevent
             delivery of the drug via seminal fluid.
        Other protocol-defined exclusion criteria may apply.
      </t>
  </si>
  <si>
    <t>Astellas Pharma Global Development, Inc.</t>
  </si>
  <si>
    <t>NCT02134912</t>
  </si>
  <si>
    <t>S1300: A Randomized, Phase II Trial of Crizotinib Plus Pemetrexed Versus Pemetrexed Monotherapy in ALK-Positive Non-squamous NSCLC Patients Who Have Progressed Systemically After Previous Clinical Benefit From Crizotinib Monotherapy</t>
  </si>
  <si>
    <t xml:space="preserve">
        Inclusion Criteria:
          -  Patients must have histologically or cytologically proven primary non-squamous
             non-small cell lung cancer (adenocarcinoma, large cell carcinoma, adenocarcinoma in
             situ, mixed histology with &lt; 50% squamous or unspecified); patients with tumors
             having squamous cell components &gt;= 50% are not eligible; disease must be stage IV
          -  Patients must have documented ALK positivity at the time of initial crizotinib
             monotherapy using the Vysis Break-Apart FISH assay (or other Food and Drug
             Administration [FDA]-approved diagnostic test); samples are deemed to be
             FISH-positive if greater than or equal to 15% of scored tumor cells had split ALK 5'
             and 3' probe signals or had isolated 3' signal; FISH status must be documented on the
             Onstudy Form and a copy of the pathology report from the Vysis Break-Apart FISH assay
             (or other FDA-approved diagnostic test) must be submitted
          -  Prior to registration, patients must have achieved clinical benefit with crizotinib
             monotherapy and subsequently have systemically progressed; clinical benefit is
             defined as having stable disease on crizotinib monotherapy for at least 90 days or
             achieving a confirmed partial or complete response; systemic progression is defined
             as progressive disease based on Response Evaluation Criteria in Solid Tumors (RECIST)
             version 1.1, excluding progression based on brain/CNS metastases alone
          -  Patients must have received crizotinib monotherapy at 250 mg BID on a continuous
             dosing schedule for at least 90 days; patients must be planning to start treatment at
             least three days, but no more than 30 days after discontinuing crizotinib
             monotherapy; patients who were not able to tolerate 250 mg BID of crizotinib are not
             eligible for this study
          -  Patients must be pemetrexed-naÃ¯ve; patients may have received any number of prior
             chemotherapy or molecularly targeted agents; if crizotinib was used in the 1st line
             setting then chemotherapy naive patients are also eligible; if patient received
             crizotinib in combination with chemotherapy, prior chemotherapy must have been
             discontinued at least 14 days prior to registration and all adverse events must have
             resolved to =&lt; grade 1
          -  Patients must have measurable disease per RECIST documented by computed tomography
             (CT) or magnetic resonance imaging (MRI); the CT from a combined positron emission
             tomography (PET)/CT may be used to document only non-measurable disease unless it is
             of diagnostic quality; measurable disease must be assessed within 28 days prior to
             registration; pleural effusions, ascites and laboratory parameters are not acceptable
             as the only evidence of disease; non-measurable disease must be assessed within 42
             days prior to registration; all disease must be assessed and documented on the
             Baseline Tumor Assessment Form RECIST 1.1
          -  Patients must have a CT or MRI scan of the brain to evaluate for CNS disease within
             42 days prior to registration; patient must not have brain metastases unless: (1)
             metastases have been treated and have remained controlled for at least 14 days
             following treatment or was not treated, but is asymptomatic, AND (2) patient has no
             residual neurological dysfunction off corticosteroids or anti-convulsants for at
             least 14 days
          -  Patients may have received palliative radiotherapy to non-target lesions within 14
             days prior to registration provided all radiotherapy related toxicities have resolved
             to =&lt; grade 1 prior to registration; patients must not have received any major
             surgery within 28 days prior to registration
          -  Patients must not have had any prior exposure to heat shock protein (HSP)90
             inhibitors (such as IPI-504 or ganetespib) or non-crizotinib ALK inhibitors (such as
             AP26113 or LDK378)
          -  Patients must be offered participation in the translational medicine studies;
             additionally if patient has biopsy accessible disease they must be offered
             participation in the translational medicine studies
          -  Absolute neutrophil count (ANC) &gt;= 1,500/ul
          -  Platelet count &gt;= 100,000/ul
          -  Hemoglobin &gt;= 9 g/dL
          -  Serum bilirubin =&lt; 2 X institutional upper limit of normal (IULN)
          -  Serum glutamic oxaloacetic transaminase (SGOT) (aspartate aminotransferase [AST]) or
             serum glutamate pyruvate transaminase (SGPT) (alanine aminotransferase [ALT]) =&lt; 2.5
             x IULN
          -  Estimated (calculated) or measured glomerular filtration rate &gt;= 45 mL/min (or 45
             mL/min/1.73 m^2); creatinine (mg/dl) used in calculation (Cockroft-Gault) must be
             obtained within 28 days prior to registration
          -  Male patients must have free and total testosterone level obtained within 28 days
             prior to registration
          -  Pre-study history and physical must be obtained with 28 days prior to registration
          -  Patients must have Zubrod performance status 0-2 within 28 days prior to registration
          -  Patients must be able to swallow capsules
          -  Patients must have corrected QT (QTC) interval =&lt; 480 msec on electrocardiogram (EKG)
             at baseline; patient with congenital long QT syndrome are not eligible
          -  No other prior malignancy is allowed except for the following: adequately treated
             basal cell or squamous cell skin cancer, in situ cervical cancer, adequately treated
             stage I or II cancer from which the patient is currently in complete remission, or
             any other cancer from which the patient has been disease free for five years
          -  Patients must not be pregnant or nursing; women/men of reproductive potential must
             have agreed to use an effective contraceptive method; a woman is considered to be of
             "reproductive potential" if she has had menses at any time in the preceding 12
             consecutive months; in addition to routine contraceptive methods, "effective
             contraception" also includes heterosexual celibacy and surgery intended to prevent
             pregnancy (or with a side-effect of pregnancy prevention) defined as a hysterectomy,
             bilateral oophorectomy or bilateral tubal ligation; however, if at any point a
             previously celibate patient chooses to become heterosexually active during the time
             period for use of contraceptive measures outlined in the protocol, he/she is
             responsible for beginning contraceptive measures
          -  REGULATORY CRITERIA: Patients or their legally authorized representative must be
             informed of the investigational nature of this study and must sign and give written
             informed consent in accordance with institutional and federal guidelines
          -  REGULATORY CRITERIA: As a part of the Oncology Patient Enrollment Network (OPEN)
             registration process the treating institution's identity is provided in order to
             ensure that the current (within 365 days) date of institutional review board approval
             for this study has been entered in the system
          -  CROSSOVER (STEP 2) REGISTRATION: Patients must have progressed systemically on Arm 2
             of this study (pemetrexed monotherapy)
          -  CROSSOVER (STEP 2) REGISTRATION: Patients must be registered to crossover (Step 2)
             within 30 days of discontinuing treatment on Arm 2 of this study
          -  CROSSOVER (STEP 2) REGISTRATION: ANC &gt;= 1,500/ul
          -  CROSSOVER (STEP 2) REGISTRATION: Platelet count &gt;= 100,000/ul
          -  CROSSOVER (STEP 2) REGISTRATION: Serum bilirubin =&lt; 2 X IULN
          -  CROSSOVER (STEP 2) REGISTRATION: SGOT (AST) or SGPT (ALT) =&lt; 2.5 x IULN
          -  CROSSOVER (STEP 2) REGISTRATION: estimated (calculated) or measured glomerular
             filtration rate &gt;= 45 mL/min (or 45 mL/min/1.73 m^2) within 28 days prior to
             registration; creatinine (mg/dl) used in calculation (Cockroft-Gault) must be
             obtained within 28 days prior to registration
          -  CROSSOVER (STEP 2) REGISTRATION: male patients must have free and total testosterone
             level obtained within 28 days prior to Crossover (Step 2) Registration
          -  CROSSOVER (STEP 2) REGISTRATION: patients must have Zubrod performance status 0-2
             within 28 days prior to Crossover (Step 2) Registration
      </t>
  </si>
  <si>
    <t>NCT02152631</t>
  </si>
  <si>
    <t>JUNIPER: A Randomized Phase 3 Study of Abemaciclib Plus Best Supportive Care Versus Erlotinib Plus Best Supportive Care in Patients With Stage IV NSCLC With a Detectable KRAS Mutation Who Have Progressed After Platinum-Based Chemotherapy</t>
  </si>
  <si>
    <t xml:space="preserve">
        Inclusion Criteria:
          -  Have confirmed diagnosis of stage IV non-small cell lung cancer (NSCLC) according to
             the American Joint Committee on Cancer Staging Handbook.
          -  Determined to have detectable mutations in codons 12 or 13 of the kirsten rat sarcoma
             (KRAS) oncogene by an investigational assay at the study JPBK central laboratory. A
             KRAS positive mutation result in codons 12 or 13 of the KRAS oncogene from tumor
             tissue per local laboratory will be permitted in no more than 10% of randomized
             participants.
          -  Have progressed after platinum-based chemotherapy (with or without maintenance
             therapy) AND have received one additional therapy which may include an immune
             checkpoint inhibitor or other anti-cancer therapy for advanced and/or metastatic
             disease OR is judged by the physician as ineligible for further standard second-line
             chemotherapy. Participants who have progressed after platinum-based chemotherapy and
             an immune checkpoint inhibitor (immunotherapy) e.g. pembrolizumab or nivolumab alone
             or in combination with other agents are eligible.
          -  Have measureable disease as defined by the Response Evaluation Criteria in Solid
             Tumors (RECIST 1.1).
          -  Have a performance status (PS) of 0 to 1 on the Eastern Cooperative Oncology Group
             (ECOG) scale.
          -  Have discontinued all previous therapies for cancer (including chemotherapy,
             radiotherapy, immunotherapy, and investigational therapy) for at least 21 days for
             myelosuppressive agents or 14 days for nonmyelosuppressive agents prior to receiving
             study drug.
        Exclusion Criteria:
          -  Have received treatment with a drug that has not received regulatory approval for any
             indication within 14 or 21 days of the initial dose of study drug for a
             nonmyelosuppressive or myelosuppressive agent, respectively.
          -  Have a personal history of any of the following conditions: presyncope or syncope of
             either unexplained or cardiovascular etiology, ventricular arrhythmia (including but
             not limited to ventricular tachycardia and ventricular fibrillation), or sudden
             cardiac arrest.
          -  Have the presence of unstable central nervous system (CNS) metastasis. History of CNS
             metastasis or stable CNS metastases is allowed (no longer requiring active therapy
             such as steroid medications). Participants with a history of CNS metastases must have
             a brain scan (for example, magnetic resonance imaging [MRI]) within 28 days of
             randomization to document stability, even if there have been no changes in symptoms.
      </t>
  </si>
  <si>
    <t>NCT02154490</t>
  </si>
  <si>
    <t>Phase 2/Phase 3</t>
  </si>
  <si>
    <t>A Biomarker-Driven Master Protocol for Previously Treated Squamous Cell Lung Cancer (Lung-MAP)</t>
  </si>
  <si>
    <t xml:space="preserve">
        Inclusion Criteria:
          -  SCREENING/PRE-SCREENING REGISTRATION:
          -  Patients must have pathologically proven squamous cell carcinoma (SCCA) cancer of the
             lung confirmed by tumor biopsy and/or fine-needle aspiration; disease must be stage
             IV SCCA, or recurrent; the primary diagnosis of SCCA should be established using the
             current World Health Organization (WHO)/International Association for the Study of
             Lung Cancer (IASLC)-classification of Thoracic Malignancies; the diagnosis is based
             on hematoxylin and eosin (H&amp;E) stained slides with or without specific defined
             immunohistochemistry (IHC) characteristic (p40/p63 positive, transcription
             termination factor [TTF1] negative) if required for diagnosis; mixed histologies are
             not allowed
          -  Patients must either be eligible to be screened at progression on prior treatment or
             to be pre-screened prior to progression on current treatment; patients will either
             consent to the screening consent or the pre-screening consent, not both; these
             criteria are:
               -  Screening at progression on prior treatment: to be eligible for screening at
                  progression, patients must have received at least one line of systemic therapy
                  for any stage of disease (stages I-IV); at least one of these lines of therapy
                  must have been a platinum-based chemotherapy regimen; patients must have
                  progressed following the most recent line of therapy; for patients whose prior
                  systemic therapy was for stage I-III disease only (i.e. patient has not received
                  any treatment for stage IV disease), disease progression on platinum-based
                  chemotherapy must have occurred within one year from the last date that patient
                  received that therapy
               -  Pre-screening prior to progression on current treatment: to be eligible for
                  pre-screening, current treatment must be for stage IV disease and patient must
                  have received at least one dose of the current regimen; patients must have
                  previously received or currently be receiving a platinum-based chemotherapy
                  regimen; patients on first-line platinum-based treatment are eligible upon
                  receiving Cycle 1, Day 1 infusion; Note: patients will not receive their
                  sub-study assignment until they progress and the S1400 Notice of Progression is
                  submitted
          -  Patients must have adequate tumor tissue available, defined as &gt;= 20% tumor cells and
             &gt;= 0.2 mm^3 tumor volume; the local interpreting pathologist must review and sign off
             on the S1400 Local Pathology Review Form prior to screening/pre-screening
             registration; patients must agree to have this tissue submitted to Foundation
             Medicine for common broad platform Clinical Laboratory Improvement Amendments (CLIA)
             biomarker profiling; if archival tumor material is exhausted, then a new fresh tumor
             biopsy that is formalin-fixed and paraffin-embedded (FFPE) must be obtained; a tumor
             block or FFPE slides 4-5 microns thick must be submitted; bone biopsies are not
             allowed; if FFPE slides are to be submitted, at least 12 unstained slides plus an H&amp;E
             stained slide, or 13 unstained slides must be submitted; however it is strongly
             recommended that 20 FFPE slides be submitted; Note: previous next-generation
             deoxyribonucleic acid (DNA) sequencing (NGS) will be repeated if done outside this
             study for sub-study assignment
          -  Patients must not have a known epidermal growth factor receptor (EGFR) mutation or
             anaplastic lymphoma kinase (ALK) fusion
          -  Patients must have Zubrod performance status 0-1 documented within 28 days prior to
             screening/pre-screening registration
          -  Patients must also be offered participation in banking for future use of specimens
          -  Patients must be willing to provide prior smoking history as required on the S1400
             Onstudy Form
          -  As a part of the Oncology Patient Enrollment Network (OPEN) registration process the
             treating institution's identity is provided in order to ensure that the current
             (within 365 days) date of institutional review board approval for this study has been
             entered in the system
          -  Patients must be informed of the investigational nature of this study and must sign
             and give written informed consent in accordance with institutional and federal
             guidelines
          -  SUB-STUDY REGISTRATION:
          -  Patients whose biomarker profiling results indicate the presence of an EGFR mutation
             or echinoderm microtubule-associated protein-like 4 (EML4)/ALK fusion are not
             eligible
          -  Patients must have progressed per RECIST 1.1 following the most recent line of
             therapy
          -  Patients must not have received any prior systemic therapy (systemic chemotherapy,
             immunotherapy or investigational drug) within 21 days prior to sub-study
             registration; patients must have recovered (=&lt; grade 1) from any side effects of
             prior therapy; localized palliative radiation therapy is allowed for symptom
             management, provided treatment is completed &gt;= 14 days prior to sub-study
             registration; all other types of radiation must be completed &gt;= 28 days prior to
             sub-study registration
          -  Patients must have measurable disease documented by computed tomography (CT) or
             magnetic resonance imaging (MRI); the CT from a combined positron emission tomography
             (PET)/CT may be used to document only non-measurable disease unless it is of
             diagnostic quality; measurable disease must be assessed within 28 days prior to
             sub-study registration; pleural effusions, ascites and laboratory parameters are not
             acceptable as the only evidence of disease; non-measurable disease must be assessed
             within 42 days prior to sub-study registration; all disease must be assessed and
             documented on the Baseline Tumor Assessment Form; patients whose only measurable
             disease is within a previous radiation therapy port must demonstrate clearly
             progressive disease (in the opinion of the treating investigator) prior to
             registration
          -  Patients must have a CT or MRI scan of the brain to evaluate for central nervous
             system (CNS) disease within 42 days prior to sub-study registration; patient must not
             have leptomeningeal disease, spinal cord compression or brain metastases unless: (1)
             metastases have been locally treated and have remained clinically controlled and
             asymptomatic for at least 14 days following treatment, AND (2) patient has no
             residual neurological dysfunction and has been off corticosteroids for at least 1 day
             prior to sub-study registration
          -  Patient must have fully recovered from the effects of prior surgery at least 14 days
             prior to sub-study registration
          -  Patients must not be planning to receive any concurrent chemotherapy, immunotherapy,
             biologic or hormonal therapy for cancer treatment; concurrent use of hormones for
             non-cancer-related conditions (e.g., insulin for diabetes and hormone replacement
             therapy) is acceptable
          -  Absolute neutrophil count (ANC) &gt;= 1,500/mcl obtained within 28 days prior to
             sub-study registration
          -  Platelet count &gt;= 100,000 mcl obtained within 28 days prior to sub-study registration
          -  Hemoglobin &gt;= 9 g/dL obtained within 28 days prior to sub-study registration
          -  Serum bilirubin =&lt; institutional upper limit of normal (IULN) within 28 days prior to
             sub-study registration; for patients with liver metastases, bilirubin must be =&lt; 5 x
             IULN
          -  Either alanine aminotransferase (ALT) or aspartate aminotransferase (AST) =&lt; 2 x IULN
             within 28 days prior to sub-study registration (if both ALT and AST are done, both
             must be =&lt; 2 IULN); for patients with liver metastases, either ALT or AST must be =&lt;
             5 x IULN (if both ALT and AST are done, both must be =&lt; 5 x IULN)
          -  Serum creatinine =&lt; the IULN OR measured or calculated creatinine clearance &gt;= 50
             mL/min using the following Cockcroft-Gault Formula within 28 days prior to sub-study
             registration
          -  Patients must have Zubrod performance status 0-1 documented within 28 days prior to
             sub-study registration
          -  Patients must not have any grade III/IV cardiac disease as defined by the New York
             Heart Association Criteria (i.e., patients with cardiac disease resulting in marked
             limitation of physical activity or resulting in inability to carry on any physical
             activity without discomfort), unstable angina pectoris, and myocardial infarction
             within 6 months, or serious uncontrolled cardiac arrhythmia
          -  Patients must not have documented evidence of acute hepatitis or have an active or
             uncontrolled infection
          -  Patients with a known history of human immunodeficiency virus (HIV) seropositivity
             must: 1) have undetectable viral load using standard HIV assays in clinical practice,
             2) have cluster of differentiation (CD)4 count &gt;= 400/mcL, 3) not require prophylaxis
             for any opportunistic infections (i.e., fungal, Mycobacterium avium complex [mAC], or
             pneumocystis jiroveci pneumonia [PCP] prophylaxis), and 4) not be newly diagnosed
             within 12 months prior to sub-study registration
          -  Prestudy history and physical exam must be obtained within 28 days prior to sub-study
             registration
          -  No other prior malignancy is allowed except for the following: adequately treated
             basal cell or squamous cell skin cancer, in situ cervical cancer, adequately treated
             stage I or II cancer from which the patient is currently in complete remission, or
             any other cancer from which the patient has been disease free for five years
          -  Patients must not be pregnant or nursing; women/men of reproductive potential must
             have agreed to use an effective contraceptive method; a woman is considered to be of
             "reproductive potential" if she has had menses at any time in the preceding 12
             consecutive months; in addition to routine contraceptive methods, "effective
             contraception" also includes heterosexual celibacy and surgery intended to prevent
             pregnancy (or with a side-effect of pregnancy prevention) defined as a hysterectomy,
             bilateral oophorectomy or bilateral tubal ligation; however, if at any point a
             previously celibate patient chooses to become heterosexually active during the time
             period for use of contraceptive measures outlined in the protocol, he/she is
             responsible for beginning contraceptive measures
          -  As part of the OPEN registration process the treating institution's identity is
             provided in order to ensure that the current (within 365 days) date of institutional
             review board approval for this study has been entered into the system
          -  Patients with impaired decision-making capacity are eligible as long as their
             neurological or psychological condition does not preclude their safe participation in
             the study (e.g., tracking pill consumption and reporting adverse events to the
             investigator)
          -  Patients must be informed of the investigational nature of this study and must sign
             and give written informed consent in accordance with institutional and federal
             guidelines.
      </t>
  </si>
  <si>
    <t>NCT02186847</t>
  </si>
  <si>
    <t>NRG Oncology</t>
  </si>
  <si>
    <t>Randomized Phase II Trial of Concurrent Chemoradiotherapy +/- Metformin HCL in Locally Advanced NSCLC</t>
  </si>
  <si>
    <t xml:space="preserve">
        Inclusion Criteria:
          -  Pathologically (histologically or cytologically) proven diagnosis of stage IIIA or
             IIIB non-small cell lung cancer within 84 days of registration; eligible histologies
             include adenocarcinoma, adenosquamous, large cell carcinoma, squamous carcinoma,
             non-lobar and non-diffuse bronchoalveolar cell carcinoma or non-small cell lung
             cancer not otherwise specified [NOS])
          -  Patients must have measurable disease
          -  Patients must have unresectable disease, be medically inoperable, or unwilling to
             undergo surgical management
          -  Appropriate stage for protocol entry, including no distant metastases, based upon the
             following minimum diagnostic workup:
               -  History/physical examination, including documentation of height, weight, body
                  surface area [BSA], and vital signs, within 30 days prior to registration
               -  Computed tomography (CT) with IV contrast or magnetic resonance imaging (MRI)
                  imaging (if CT scan with contrast is medically contraindicated) of the lung and
                  upper abdomen through the adrenal glands, required within 45 days prior to
                  registration (recommended within 30 days prior to registration
               -  MRI of the brain with contrast (or CT with contrast if MRI is medically
                  contraindicated) within 30 days prior to registration; note: the use of
                  intravenous contrast is required for the MRI or CT; an MRI without contrast is
                  only permitted if the patient has a contrast allergy
               -  Whole-body fludeoxyglucose F 18 (FDG)-positron emission tomography (PET)/CT
                  required within 45 days prior to registration (recommended within 30 days prior
                  to registration; note: patients do not need to have a separate CT of the chest
                  and upper abdomen with contrast if PET/CT imaging includes a high quality CT
                  with contrast
          -  Zubrod performance status 0-1
          -  Absolute neutrophil count (ANC) &gt;= 1,500 cells/mm^3
          -  Platelets &gt;= 100,000 cells/mm^3
          -  Hemoglobin &gt;= 8.0 g/dl (note: the use of transfusion or other intervention to achieve
             hemoglobin [Hgb] &gt;= 8.0 g/dl is acceptable)
          -  Serum creatinine within normal institutional limits or creatinine clearance must be
             at least 60 ml/min
          -  Total bilirubin =&lt; 1.5 x upper limit of normal (ULN) for the institution
          -  Alanine aminotransferase (ALT) and aspartate aminotransferase (AST) =&lt; 2.5 x ULN for
             the institution
          -  Alkaline phosphatase =&lt; 2.5 x ULN for the institution
          -  Fasting blood glucose =&lt; 125 mg/dL within 14 days prior to registration
          -  Serum albumin &gt; 3.0 g/dl within 14 days prior to registration
          -  For women of childbearing potential, a serum pregnancy test within 72 hours prior to
             registration
          -  Patients with post-obstructive pneumonia are eligible provided they no longer require
             intravenous antibiotics at registration
          -  Patients must be at least 3 weeks from prior thoracotomy (if performed)
          -  If a pleural effusion is present, the following criteria must be met at registration
             to exclude malignant involvement (incurable M1a disease):
               -  When pleural fluid is visible on both the CT scan and on a chest x-ray, a
                  pleuracentesis is required to confirm that the pleural fluid is cytologically
                  negative
               -  Effusions that are minimal (i.e. not visible under ultrasound guidance) and that
                  are too small to safely tap are eligible
          -  Women of childbearing potential and male participants must practice adequate
             contraception throughout the study
          -  Patient must provide study specific informed consent prior to study entry
        Exclusion Criteria:
          -  Patients with mixed small cell and non-small cell histologies
          -  Patients with distant metastasis
          -  Prior invasive malignancy (except non-melanomatous skin cancer) unless disease free
             for a minimum of 3 years (for example, carcinoma in situ of the breast, oral cavity,
             or cervix are all permissible)
          -  Prior systemic chemotherapy for the study cancer; note that prior chemotherapy for a
             different cancer is allowable
          -  Prior radiotherapy to the region of the study cancer that would result in overlap of
             radiation therapy fields
          -  Patients currently using metformin (metformin hydrochloride), other oral hypoglycemic
             agents or insulin
          -  Patients with any history of allergic reaction to paclitaxel or other taxanes or
             carboplatin
          -  Patients with a history of chronic kidney disease or lactic acidosis
          -  Patients with &gt;= 10% weight loss within the past month
          -  Severe, active co-morbidity, defined as follows:
               -  Diagnosis of type I or type II diabetes mellitus
               -  Uncontrolled neuropathy &gt;= grade 2 regardless of cause
               -  Unstable angina and/or congestive heart failure requiring hospitalization within
                  the last 6 months
               -  Transmural myocardial infarction within the last 6 months
               -  Acute bacterial or fungal infection requiring intravenous antibiotics at the
                  time of registration
               -  Chronic obstructive pulmonary disease exacerbation or other respiratory illness
                  requiring hospitalization or precluding study therapy within 30 days of
                  registration
               -  Severe hepatic disease, defined as a diagnosis of Child-Pugh class B or C
                  hepatic disease
               -  Human immunodeficiency virus (HIV) positive with cluster of differentiation
                  (CD)4 count &lt; 200 cells/microliter; note that patients who are HIV positive are
                  eligible, provided they are under treatment with highly active antiretroviral
                  therapy (HAART) and have a CD4 count &gt;= 200 cells/microliter within 30 days
                  prior to registration; note also that HIV testing is not required for
                  eligibility for this protocol
               -  End-stage renal disease (ie, on dialysis or dialysis has been recommended)
          -  Pregnancy or women of childbearing potential and men who are sexually active and not
             willing/able to use medically acceptable forms of contraception
      </t>
  </si>
  <si>
    <t>NCT02200757</t>
  </si>
  <si>
    <t>CytRx</t>
  </si>
  <si>
    <t>A Multicenter, Randomized, Open-Label Phase 2b Study to Investigate the Efficacy and Safety of Aldoxorubicin Compared to Topotecan in Subjects With Metastatic Small Cell Lung Cancer Who Either Relapsed or Were Refractory to Prior Chemotherapy</t>
  </si>
  <si>
    <t xml:space="preserve">
        Inclusion Criteria:
          1. Age â‰¥18 years male or female.
          2. Histological confirmation of SCLC.
          3. Relapsed or refractory to no more than 1 course of a systemic therapy regimen and is
             incurable by either surgery or radiation.
          4. Capable of providing informed consent and complying with trial procedures.
          5. ECOG PS 0-2.
          6. Life expectancy &gt;8 weeks.
          7. Measurable tumor lesions according to RECIST 1.1 criteria.[22]
          8. Women must not be able to become pregnant (e.g. post-menopausal for at least 1 year,
             surgically sterile, or practicing adequate birth control methods) for the duration of
             the study. (Adequate contraception includes: oral contraception, implanted
             contraception, intrauterine device implanted for at least 3 months, or barrier method
             in conjunction with spermicide.)
          9. Males and their female partner(s) of child-bearing potential must use 2 forms of
             effective contraception (see Inclusion 8 plus condom or vasectomy for males) from the
             last menstrual period of the female partner during the study treatment and for 6
             months after the final dose of study treatment.
         10. Women of child bearing potential must have a negative serum or urine pregnancy test
             at the Screening Visit and be non-lactating.
         11. Accessibility to the site that ensures the subject will be able to keep all
             study-related appointments.
        Exclusion Criteria:
          1. Prior exposure to &gt;375 mg/m2 of doxorubicin or liposomal doxorubicin.
          2. Prior treatment with topotecan.
          3. Palliative surgery and/or radiation treatment &lt; 21 days prior to date of
             randomization.
          4. Exposure to any investigational agent within 30 days of date of randomization.
          5. Exposure to any systemic chemotherapy within 21 days of date of randomization.
          6. Active (symptomatic) central nervous system (CNS) metastasis.
          7. History of other malignancies except cured basal cell carcinoma, cutaneous squamous
             cell carcinoma, melanoma in situ, superficial bladder cancer or carcinoma in situ of
             the cervix unless documented free of cancer for â‰¥3 years.
          8. Laboratory values: Screening serum creatinine &gt;1.5Ã—upper limit of normal (ULN),
             alanine aminotransferase (ALT) &gt;3Ã—ULN or &gt;5Ã—ULN if liver metastases are present,
             total bilirubin &gt;2Ã—ULN, absolute neutrophil count (ANC) &lt;1,500/mm3, platelet
             concentration &lt;100,000/mm3, hemoglobin &lt;9 g/dL, albumin &lt;2 gm/dL.
          9. Anion gap &gt; 16 meq/L or arterial blood pH &lt; 7.30.
         10. Clinically evident congestive heart failure (CHF) &gt; class II of the New York Heart
             Association (NYHA) guidelines (Appendix D).
         11. Current, serious, clinically significant cardiac arrhythmias, defined as the
             existence of an absolute arrhythmia or ventricular arrhythmias classified as Lown
             III, IV or V (Appendix F).
         12. Baseline QTc &gt;470 msec measured by Fridericia's formula (QTcF) and/or previous
             history of QT prolongation while taking other medications. Concomitant use of
             medications associated with a high incidence of QT prolongation is not allowed.
         13. History or signs of active coronary artery disease with angina pectoris within the
             last 6 months.
         14. Serious myocardial dysfunction defined by ECHO as absolute left ventricular ejection
             fraction (LVEF) below the institution's lower limit of predicted normal.
         15. Known history of HIV infection.
         16. Active, clinically significant serious infection requiring treatment with
             antibiotics, anti-virals or anti-fungals.
         17. Treatment with p-glycoprotein inhibitors such as cyclosporine A, elacridar,
             ketoconazole, ritonavir, saquinavir.
         18. Major surgery within 30 days prior to date of randomization.
         19. Substance abuse or any condition that might interfere with the subject's
             participation in the study or in the evaluation of the study results.
         20. Any condition that is unstable and could jeopardize the subject's participation in
             the study.
      </t>
  </si>
  <si>
    <t>Mirati Therapeutics Inc.</t>
  </si>
  <si>
    <t>NCT02247349</t>
  </si>
  <si>
    <t>Bristol-Myers Squibb</t>
  </si>
  <si>
    <t>A Phase 1/2 Multicenter Study of BMS-986012 in Subjects With Relapsed/Refractory Small Cell Lung Cancer</t>
  </si>
  <si>
    <t xml:space="preserve">
        For more information regarding BMS clinical trial participation, please visit
        www.BMSStudyConnect.com
        Inclusion Criteria:
          -  Histological or cytological confirmed small cell lung cancer (SCLC)
          -  Performance Status 0-1
          -  Adequate organ function
          -  Measurable disease
        Exclusion Criteria:
          -  Known or suspected brain metastasis
          -  Small cell cancer not lung in origin
          -  Significant or acute medical illness
          -  Uncontrolled or significant cardiac disease
          -  Infection
          -  â‰¥ Grade 2 peripheral neuropathy
          -  Concomitant malignancies
          -  HIV related disease or known or suspected HIV+
          -  Hepatitis B or C infection
          -  ECG abnormalities as defined by the protocol
          -  Allergies or hypersensitivities to monoclonal antibodies, BMS-986012 or related
             compounds, including fucosyl-GM1 vaccine and Nivolumab
        Other protocol defined inclusion/exclusion criteria could apply
      </t>
  </si>
  <si>
    <t>NCT02250326</t>
  </si>
  <si>
    <t>A Phase 2, Open-label, Multicenter Study to Assess Safety and Efficacy of Second/Third-line Treatment With NabÂ®-Paclitaxel (ABI-007) in Combination With Epigenetic Modifying Therapy of CC-486 , or Immunotherapy of Durvalumab (MEDI4736), or as Monotherapy in Subjects With Advanced Non-small Cell Lung Cancer (NSCLC)</t>
  </si>
  <si>
    <t xml:space="preserve">
        Inclusion Criteria: 1.Age â‰¥ 18 years the time of signing the Informed Consent Form (ICF).
        2. Understand and voluntarily provide written informed consent prior to the conduct of any
        study related assessments/procedures.
        3. Able to adhere to the study visit schedule and other protocol requirements. 4.
        Histologically or cytologically confirmed advanced NSCLC who will receive study therapy as
        second- or third-line of treatment for advanced disease.
        5. No other current active malignancy requiring anticancer therapy. 6. Radiographically
        documented measurable disease (defined by the presence of â‰¥ 1 radiographically documented
        measurable lesion).
        7. One prior platinum-containing chemotherapy for metastatic or recurrent NSCLC unless
        patients are ineligible to receive it. Patients may have received no more than one line of
        chemotherapy; immunotherapy in prior line of treatment (first or second line) is allowed.
        Absolute neutrophil count (ANC) â‰¥ 1500 cells/mm3.
        8. Platelets â‰¥ 100,000 cells/mm3. 9. Hemoglobin (Hgb) â‰¥ 9 g/dL. 10. Aspartate transaminase
        (AST/serum glutamic oxaloacetic transaminase [SGOT]) and alanine transaminase (ALT/serum
        glutamic pyruvic transaminase [SGPT]) â‰¤ 2.5 Ã— upper limit of normal range (ULN) or â‰¤ 5.0 Ã—
        ULN if liver metastases.
        11. Total bilirubin â‰¤ 1.5 ULN (unless there is a known history of Gilberts Syndrome).
        12. Serum creatinine â‰¤ 1.5 x ULN, or calculated creatinine clearance â‰¥ 60 mL/min (if renal
        impairment is suspected 24-hour urine collection for measurement is required).
        13. Eastern Cooperative Oncology Group (ECOG) performance status 0 or 1. 14. Eastern
        Cooperative Oncology Group (ECOG) performance status 0 or 1. 15. Females of childbearing
        potential [defined as a sexually mature woman who (1) have not undergone hysterectomy (the
        surgical removal of the uterus) or bilateral oophorectomy (the surgical removal of both
        ovaries) or (2) have not been naturally postmenopausal for at least 24 consecutive months
        (ie, has had menses at any time during the preceding 24 consecutive months)] must:
          1. Have a negative pregnancy test (ÃŸ-hCG) as verified by the study doctor within 72
             hours prior to starting study therapy. She must agree to ongoing pregnancy testing
             during the course of the study, and after end of study therapy. This applies even if
             the subject practices true abstinence* from heterosexual contact.
          2. Either commit to true abstinence* from heterosexual contact (which must be reviewed
             on a monthly basis) or agree to use, and be able to comply with, effective
             contraception without interruption, 28 days prior to starting investigational product
             (IP), during the study therapy (including dose interruptions), and for 3 months after
             discontinuation of study therapy.
        Male subjects must:
          1. Practice true abstinence* or agree to use a condom during sexual contact with a
             pregnant female or a female of childbearing potential while participating in the
             study, during dose interruptions and for at least 6 months following IP
             discontinuation, even if he has undergone a successful vasectomy.
          2. Refrain from semen or sperm donation while taking durvalumab and for at least 3
             months after the last dose of durvalumab.
             16. Females must abstain from breastfeeding during study participation and 3 months
             after IP discontinuation.
             Exclusion Criteria:
               -  The presence of any of the following will exclude a subject from enrollment:
                    1. Refractory to prior taxane therapy for advanced disease. Prior taxane used
                       in the adjuvant setting does not exclude eligibility, provided there is no
                       disease recurrence within 12 months upon completion of chemotherapy in that
                       setting.
                    2. Evidence of active brain metastases, including leptomeningeal involvement
                       (prior evidence of brain metastasis are permitted only if asymptomatic and
                       clinically stable for at least 8 weeks following completion of therapy).
                       MRI of the brain (or CT scan w/contrast) is preferred.
                    3. Only evidence of disease is non-measurable at study entry.
                    4. Known activating EGFR mutations (such as exon 19 deletions or L858R).
                    5. Known activating EML4-ALK mutations.
                    6. Preexisting peripheral neuropathy of Grade &gt; 2 (per NCI CTCAE v4.0).
                    7. Any unresolved toxicity NCI CTCAE Grade â‰¥ 2 from previous anticancer
                       therapy with the exception of alopecia, vitiligo, and the laboratory values
                       defined in the inclusion criteria.
                    8. Venous thromboembolism within 1 month prior to Cycle 1 Day 1.
                    9. Current congestive heart failure (New York Heart Association Class II-IV).
                   10. History of the following within 6 months prior to Cycle 1 Day 1: a
                       myocardial infarction, severe/unstable angina pectoris, coronary/peripheral
                       artery bypass graft, New York Heart Association (NYHA) Class III-IV heart
                       failure, uncontrolled hypertension, clinically significant cardiac
                       dysrhythmia or clinically significant electrocardiogram (ECG) abnormality,
                       cerebrovascular accident, transient ischemic attack, or seizure disorder.
                   11. Known hepatitis B or C virus (HBV/HCV) infection, known history of human
                       immunodeficiency virus (HIV) infection, or receiving immunosuppressive or
                       myelosuppressive medications that would in the opinion of the investigator,
                       increase the risk of serious neutropenic complications, history of active
                       primary immunodeficiency, active tuberculosis (clinical evaluation that
                       includes clinical history, physical examination and radiographic findings,
                       and TB testing in line with local practice).
                   12. Active, uncontrolled bacterial, viral, or fungal infection(s) requiring
                       systemic therapy, defined as ongoing signs/symptoms related to the
                       infection without improvement despite appropriate antibiotics, antiviral
                       therapy, and/or other treatment.
                   13. History of interstitial lung disease, history of slowly progressive dyspnea
                       and unproductive cough, sarcoidosis, silicosis, idiopathic pulmonary
                       fibrosis, or pulmonary hypersensitivity pneumonitis or multiple allergies.
                       Any lung disease that may interfere with the detection or management of
                       suspected drug-related pulmonary toxicity.
                   14. Subject has a clinically significant malabsorption syndrome, persistent
                       diarrhea, or known sub-acute bowel obstruction &gt; NCI CTCAE Grade 2, despite
                       medical management.
                   15. Treatment with any chemotherapy, investigational product, biologic or
                       hormonal therapy for cancer treatment within 28 days prior to signing the
                       ICF. Concurrent use of hormonal therapy for non-cancer-related conditions
                       (e.g. hormone replacement therapy) is acceptable.
                   16. History of or suspected allergy to any IP or their excipients.
                   17. Major surgical procedure (as defined by the Investigator) within 28 days
                       prior to the first dose of IP. Note: Local surgery of isolated lesions for
                       palliative intent is acceptable.
                   18. Currently enrolled in any other clinical protocol or investigational trial
                       that involves administration of experimental therapy and/or therapeutic
                       devices.
                   19. Any other clinically significant medical condition, psychiatric illness,
                       and/or organ dysfunction that will interfere with the administration of the
                       therapy according to this protocol or which, in the views of investigator,
                       preclude combination chemotherapy.
                   20. Any other malignancy within 5 years prior to randomization/treatment
                       assignement, or advanced malignant hepatic tumors, with the exception of
                       adequately treated squamous cell carcinoma of the skin, in-situ carcinoma
                       of the cervix, uteri, non-melanomatous skin cancer, carcinoma in situ of
                       the breast, or incidental histological finding of prostate cancer (TNM
                       Classification of Malignant Tumours (TNM) stage of T1a or T1b). (All
                       treatment of which should have been completed 6 months prior to signing
                       ICF).
                   21. Radiotherapy â‰¤ 4 weeks or limited field radiation for palliation â‰¤ 2 weeks
                       prior to starting IP, and/or from whom â‰¥ 30% of the bone marrow was
                       irradiated. Prior radiation therapy to a target lesion is permitted only if
                       there has been clear progression of the lesion since radiation was
                       completed.
                   22. Any condition including the presence of laboratory abnormalities, which
                       places the subject at unacceptable risk if he/she were to participate in
                       the study.
                   23. Any medical condition that confounds the ability to interpret data from the
                       study.
                   24. Female patients who are pregnant or breastfeeding or female patients of
                       reproductive potential who are not willing to employ effective birth
                       control from screening to 90 days after the last dose of durvalumab.
                   25. Male patients of reproductive potential who are not willing to employ
                       effective birth control from screenin to 90 days after the last dose of
                       durvalumab and from screening to 6 months after the last dose of of
                       nab-paclitaxel.
                   26. History of allogenic organ transplantation.
                   27. Active or prior documented autoimmune or inflammatory disorders (including
                       inflammatory bowel disease [eg, colitis or Crohn's disease], diverticulitis
                       [with the exception of diverticulosis], celiac disease, irritable bowel
                       disease, or other serious gastrointestinal chronic conditions associated
                       with diarrhea, systemic lupus erythematosus, sarcoidosis syndrome, or
                       Wegener's syndrome [granulomatosis with polyangiitis, Graves' disease,
                       rheumatoid arthritis, hypophysitis, uveitis, etc]) within the past 3 years
                       prior to the start of treatment. The following are exceptions to this
                       criterion:
               -  Patients with vitiligo or alopecia
               -  Patients with hypothyroidism (eg, following Hashimoto's syndrome) stable on
                  hormone replacement
               -  Any chronic skin condition that does not require systemic therapy
               -  Patients without active disease in the last 5 years may be included but only
                  after consultation with the study physician 28. Current or prior use of
                  immunosuppressive medication within 14 days before the first dose of durvalumab.
                  The following are exceptions to this criterion:
               -  Intranasal, inhaled, topical steroids, or local steroid injections (eg, intra
                  articular injection)
               -  Systemic corticosteroids at physiologic doses not to exceed 10 mg/day of
                  prednisone or its equivalent
               -  Steroids as premedication for hypersensitivity reactions (eg, CT scan
                  premedication) 29. Receipt of live attenuated vaccine within 30 days prior to
                  the first dose of IP. Note: Patients, if enrolled, should not receive live
                  vaccine during the study and up to 30 days after the last dose of IP.
                  30. Prior enrollment and treatment in a previous durvalumab clinical study. 31.
                  Patients who have received prior anti-PD-1 or anti PD-L1:
               -  Must not have experienced a toxicity that led to permanent discontinuation of
                  prior immunotherapy.
               -  All AEs while receiving prior immunotherapy must have completely resolved or
                  resolved to baseline prior to screening for this study.
               -  Must not have experienced a â‰¥ Grade 3 immune related AE or an immune related
                  neurologic or ocular AE of any grade while receiving prior immunotherapy. NOTE:
                  Subjects with endocrine AE of â‰¤ Grade 2 are permitted to enroll if they are
                  stably maintained on appropriate replacement therapy and are asymptomatic.
               -  Must not have required the use of additional immunosuppression other than
                  corticosteroids for the management of an AE, not have experienced recurrence of
                  an AE if re-challenged, and not currently require maintenance doses of &gt; 10 mg
                  prednisone or equivalent per day.
      </t>
  </si>
  <si>
    <t>NCT02259582</t>
  </si>
  <si>
    <t>OncoMed Pharmaceuticals, Inc.</t>
  </si>
  <si>
    <t>A 2-Arm Phase 2 Double-Blind Randomized Study of Carboplatin, Pemetrexed Plus Placebo Versus Carboplatin, Pemetrexed Plus Truncated Demcizumab as First-Line Treatment in Subjects With Stage IV Non-Squamous Non-Small Cell Lung Cancer</t>
  </si>
  <si>
    <t xml:space="preserve">
        Main Inclusion Criteria:
          1. Signed Informed Consent Form
          2. Histologically or cytologically confirmed Stage IV non-squamous NSCLC
          3. Availability of FFPE tumor tissue, either fresh core-needle-biopsied or archived
          4. Age &gt; or = to 21 years
          5. ECOG performance status of 0 or 1
          6. Disease that is measurable per RECIST v1.1
          7. Adequate organ and marrow function
          8. For women of childbearing potential, agreement to use two effective forms of
             contraception
        Main Exclusion Criteria:
          1. Histologically or cytologically documented, advanced, mixed non-small cell and small
             cell tumors or mixed adenosquamous carcinomas
          2. NSCLC with known EGFR mutation or anaplastic lymphoma kinase (ALK) gene translocation
             (such as EML4-ALK)
          3. Prior or ongoing therapy (including chemotherapy, antibody therapy, tyrosine kinase
             inhibitors, radiotherapy, immunotherapy, hormonal therapy, or investigational
             therapy) for the treatment of Stage IV non-squamous NSCLC
          4. Evidence of tumor invading major blood vessels, cavitation of one or more pulmonary
             tumor mass(es) ortracheo-esophageal fistula
          5. Brain metastases, leptomeningeal disease, uncontrolled seizure disorder, or active
             neurologic disease
          6. Malignancies other than non-squamous NSCLC successfully treated within 3 years prior
             to randomization (with the exception of certain early-stage cancers)
          7. History of a significant allergic reaction attributed to humanized or human
             monoclonal antibody therapy
          8. Significant intercurrent illness defined as an illness that may result in the
             subject's death prior to their death from non-squamous NSCLC and/or significantly
             limit their ability to comply with the requirements of this study
          9. Recent hemoptysis &gt;2.5 mL or serious bleeding from another site, known bleeding
             disorder or coagulopathy or therapeutic anti-coagulation
         10. Major surgical procedure, open biopsy, or significant traumatic injury within 28 days
             prior to randomization, or anticipation of need for major surgical procedure during
             the course of the study
      </t>
  </si>
  <si>
    <t>NCT02272413</t>
  </si>
  <si>
    <t>Boehringer Ingelheim</t>
  </si>
  <si>
    <t>A Multicenter, Randomized, Double-blind Phase III Trial to Evaluate Efficacy and Safety of BI 695502 Plus Chemotherapy Versus AvastinÂ® Plus Chemotherapy in Patients With Advanced Nonsquamous Non-Small Cell Lung Cancer</t>
  </si>
  <si>
    <t xml:space="preserve">
        Inclusion criteria:
        Adult patients aged &gt;=18 years with histologically or cytologically confirmed advanced
        nonsquamous non-small cell lung cancer (nsNSCLC). Mixed tumors should be categorized
        according to the predominant histology.
        Note: NSCLC should be predominantly nonsquamous. Recurrent or metastatic disease (Stage
        IV) with an indication for therapy with paclitaxel + carboplatin + AvastinÂ®.
        Patients harboring tumors with unknown or without activating epidermal growth factor
        receptor (EGFR) / anaplastic lymphoma receptor tyrosine kinase (ALK) mutation maybe
        included provided chemotherapy is standard of care. At least one measurable lesion
        according to Response Evaluation Criteria in Solid Tumors (RECIST) 1.1 based on
        independent central review.
        Eastern Cooperative Oncology Group (ECOG) performance status (PS) 0 or 1.
        Adequate hepatic, renal, and bone marrow function:
        Life expectancy &gt; 6 months based on clinical judgment. Further inclusion criteria apply.
        Exclusion criteria:
        Prior therapy with monoclonal antibodies or small molecule inhibitors against Vascular
        Endothelial Growth Factor (VEGF) or VEGF receptors, including AvastinÂ®.
        Prior systemic therapy for metastatic disease. Prior systemic anticancer therapy or
        radiotherapy for locally advanced nsNSCLC if completed &lt;12 months prior to Screening.
        Previous malignancy other than NSCLC in the last 5 years except for basal cell cancer of
        the skin or pre-invasive cancer of the cervix.
        Symptomatic brain metastasis. Diagnosis of small cell carcinoma of the lung, squamous cell
        carcinoma of the lung, NSCLC not specified (NS) or NSCLC not otherwise specified(NOS).
        Any unresolved toxicity &gt; Common Toxicity Criteria Grade 1 (except alopecia) from previous
        anticancer therapy (including radiotherapy).
        History or evidence of inherited bleeding diathesis or coagulopathy with the risk of
        bleeding. Thrombotic or hemorrhagic event =&lt; 6 months prior to Screening. Further
        exclusion criteria apply.
      </t>
  </si>
  <si>
    <t>NCT02273375</t>
  </si>
  <si>
    <t>Canadian Cancer Trials Group</t>
  </si>
  <si>
    <t>A Phase III Prospective Double Blind Placebo Controlled Randomized Study of Adjuvant MEDI4736 In Completely Resected Non-Small Cell Lung Cancer</t>
  </si>
  <si>
    <t xml:space="preserve">
        Inclusion Criteria:
          -  Histologically confirmed diagnosis of primary non-small cell carcinoma of the lung.
          -  Patients must be classified post-operatively as Stage IB (â‰¥ 4cm in the longest
             diameter), II or IIIA on the basis of pathologic criteria
               -  Complete surgical resection of the primary NSCLC is also mandatory. All gross
                  disease must have been removed at the end of surgery. All surgical margins of
                  resection must be negative for tumour. Resection may be accomplished by open or
                  VATS techniques
        Note: Patients with synchronous primary tumours will not be eligible due to the potential
        uncertainty regarding their appropriate PD-L1 status.
        Prior Systemic Therapy:
          -  Pre-operative (neo-adjuvant) platinum based or other chemotherapy is not permissible.
          -  Patients may have received prior post-operative platinum based chemotherapy as per
             standard of care.
          -  No prior anticancer therapy for treatment of NSCLC other than standard post-operative
             adjuvant chemotherapy is permissible.
        Radiation:
        â€¢ Pre-operative or post-operative or planned radiation therapy is not permissible.
          -  The patient must have an ECOG performance status of 0, 1.
          -  Hematology: . Absolute neutrophil count â‰¥ 1.5 x 109/L or â‰¥ 1,500/Âµl Platelets â‰¥ 100 x
             109/L or â‰¥ 100,000/Âµl
          -  Biochemistry:
        Total bilirubin* within normal institutional limits Alkaline phosphatase â‰¤ 2.5 x
        institutional upper limit of normal AST(SGOT) and ALT(SGPT) â‰¤ 2.5 x institutional upper
        limit of normal Creatinine Clearance â‰¥ 50 ml/min
        * excluding Gilbert's syndrome
        Creatinine clearance to be measured directly by 24 hour urine sampling or as calculated by
        Cockcroft Formula:
        Females: GFR = 1.04 x (140-age) x weight in kg serum creatinine in Î¼mol/L Males: GFR =
        1.23 x (140-age) x weight in kg serum creatinine in Î¼mol/L
          -  Patient able and willing to complete the QoL, economics and other questionnaires. The
             baseline assessment must already have been completed within required timelines prior
             to randomization. Inability (illiteracy, loss of sight, or other equivalent reason)
             to complete the questionnaires will not make the patient ineligible for the study.
             However, ability but unwillingness to complete the questionnaires will make the
             patient ineligible
          -  Patient consent must be appropriately obtained in accordance with applicable local
             and regulatory requirements. Each patient must sign a consent form prior to enrolment
             in the trial to document their willingness to participate
          -  Patients must be accessible for treatment and follow-up. Investigators must assure
             themselves the patients randomized on this trial will be available for complete
             documentation of the treatment, adverse events, and follow-up
          -  Protocol treatment is to begin within 2 working days of patient randomization
        Exclusion Criteria:
          -  Patients with a history of other malignancies, except: adequately treated
             non-melanoma skin cancer, curatively treated in-situ cancer, or other solid tumours
             curatively treated with no evidence of disease for â‰¥ 5 years following the end of
             treatment and which, in the opinion of the treating physician, do not have a
             substantial risk of recurrence of the prior malignancy.
          -  A combination of small cell and non-small cell lung cancer or pulmonary carcinoid
             tumour.
          -  History of autoimmune disease, including but not limited to myasthenia gravis,
             myositis, autoimmune hepatitis, systemic lupus erythematosus, rheumatoid arthritis,
             inflammatory bowel disease, vascular thrombosis associated with antiphospholipid
             syndrome, Wegener's granulomatosis, SjÃ¶gren's syndrome, Guillain-BarrÃ© syndrome,
             multiple sclerosis, vasculitis, or glomerulonephritis.
          -  History of primary immunodeficiency, history of allogenic organ transplant that
             requires therapeutic immunosuppression and the use of immunosuppressive agents within
             28 days of randomization* or a prior history of severe (grade 3 or 4) immune mediated
             toxicity from other immune therapy.
          -  Live attenuated vaccination administered within 30 days prior to randomization.
          -  History of hypersensitivity to MEDI4736 or any excipient.
          -  Mean QTc correction &gt; 470msec in screening ECG measured using standard institutional
             method or history of familial long QT syndrome.
          -  Patients who have experienced untreated and/or uncontrolled cardiovascular conditions
             and/or have symptomatic cardiac dysfunction (unstable angina, congestive heart
             failure, myocardial infarction within the previous year or cardiac ventricular
             arrhythmias requiring medication, history of 2nd or 3rd degree atrioventricular
             conduction defects). Patients with a significant cardiac history, even if controlled,
             should have a LVEF &gt; 50%.
          -  Concurrent treatment with other investigational drugs or anti-cancer therapy.
          -  Patients with active or uncontrolled infections or with serious illnesses or medical
             conditions which would not permit the patient to be managed according to the
             protocol. This includes but is not limited to:
               -  known prior history of tuberculosis;
               -  known acute hepatitis B or C by serological evaluation;
               -  known Human immunodeficiency virus infection.
          -  Pregnant or lactating women. Women of childbearing potential must have a urine
             pregnancy test proven negative within 14 days prior to randomization. Men and women
             of child-bearing potential must agree to use adequate contraception.
      </t>
  </si>
  <si>
    <t>AbbVie</t>
  </si>
  <si>
    <t>NCT02323126</t>
  </si>
  <si>
    <t>A Phase II, Multicenter, Open-label Study of EGF816 in Combination With Nivolumab in Adult Patients With EGFR Mutated Non-small Cell Lung Cancer and of INC280 in Combination With Nivolumab in Adult Patients With cMet Positive Non-small Cell Lung Cancer</t>
  </si>
  <si>
    <t xml:space="preserve">
        Inclusion Criteria:
          -  Written informed consent must be obtained prior to any screening procedures
          -  Presence of at least one measurable lesion according to RECIST v.1.1
          -  ECOG performance status â‰¤ 2
          -  Patients with histologically documented locally advanced, recurrent and/or metastatic
             NSCLC
          -  Tumor tissue for determination and/or confirmation of genetic pre-requisites (i.e.
             cMET positivity for Group 2 at any point in treatment; or EGFR T790M positivity post
             progression on EGFR TKI) must be provided for analysis
        Group 1 patients:
          -  Patients with EGFR T790M NSCLC (adenocarcinoma)
          -  Documented progression of disease according to RECIST v1.1 following primary standard
             of care (e.g. erlotinib, gefitinib)
        Group 2 patients:
          -  Patients with EGFR wild-type, cMET positive NSCLC
          -  Documented progression of disease according to RECIST v1.1 following primary standard
             of care (e.g. platinum doublet).
        Exclusion Criteria:
        For Group1:
        - Patients who have received more than one prior line of EGFR TKI therapy1
        For Group 2:
          -  Previous treatment with a c-MET inhibitor or HGF-targeting therapy
          -  Patients with brain metastases. However, if radiation therapy and/or surgery has been
             completed and serial evaluation by CT (with contrast enhancement) or MRI over a
             minimum of one month demonstrates the disease to be stable and if the patient remains
             must have no need for treatment with steroids
          -  Patients who require emergent use of systemic steroids, chronic use of prednisone
             (greater than 10mg or an equivalent steroid dose daily) or emergent surgery and/or
             radiotherapy.
          -  History of allergy or hypersensitivity to nivolumab components
          -  Patients with an active, known or suspected autoimmune disease. Patients with type I
             diabetes mellitis, hypothyroidism only requiring hormone replacement, skin disorders
             (such as vitiligo, psoriasis, or alopecia) not requiring systemic treatment, or
             conditions not expected to recur in the absence of an external trigger are permitted
             to enroll
          -  Patients with a condition requiring chronic systemic treatment with either
             corticosteroids(&gt; 10 mg daily prednisone equivalent) or other immunosuppressive
             medications within 14 days of treatment start. Inhaled or topical steroids, and
             adrenal replacement steroid doses&gt; 10 mg daily prednisone equivalent, are permitted
             in the absence of active autoimmune disease
          -  Known history of testing positive for human immunodeficiency virus (HIV) or known
             acquired immunodeficiency syndrome (AIDS)
          -  Any positive test for hepatitis B virus or hepatitis C virus indicating acute or
             chronic infection
          -  Patients with interstitial lung disease that is symptomatic or may interfere with the
             detection or management of suspected drug-related pulmonary toxicity
          -  Patients with interstitial lung disease that is symptomatic or may interfere with the
             detection or management of suspected drug-related pulmonary toxicity
        Prior therapy:
          -  Patients who have been treated with prior PD-1 and PD-L1 agents
          -  Patients who previously received agents targeting c-MET and/or EGFR T790M Note:
             Previous treatment with afatinib may be allowable after discussions between Novartis
             and Investigator.
          -  Patients with the following laboratory abnormalities:
               -  Absolute Neutrophil Count (ANC) &lt;1.5 x 109/L
               -  Hemoglobin (Hgb) &lt;9 g/dL
               -  Platelets &lt;100 x 109/L
               -  Total bilirubin &gt;1.5 x upper limit of normal (ULN). For patients with Gilbert's
                  syndrome total bilirubin &gt;2.5 x upper limit of normal (ULN)
               -  Aspartate aminotransferase (AST) and/or alanine aminotransferase (ALT) &gt;3 x ULN
               -  Serum creatinine &gt;1.5 x ULN and/or measured or calculated creatinine clearance
                  &lt;75% LLN
        Other protocol-related inclusion/exclusion criteria may apply.
      </t>
  </si>
  <si>
    <t>NCT02336451</t>
  </si>
  <si>
    <t>A Phase II, Multi-center, Open-label, Five-arm Study to Evaluate the Efficacy and Safety of Oral Ceritinib Treatment for Patients With ALK-positive Non-small Cell Lung Cancer (NSCLC) Metastatic to the Brain and/or to Leptomeninges</t>
  </si>
  <si>
    <t xml:space="preserve">
        Inclusion Criteria:
          -  Histologically or cytologically confirmed diagnosis of metastatic NSCLC according to
             the 7th edition of the AJCC Cancer Staging Manual. In addition, the NSCLC must harbor
             an ALK rearrangement, as assessed using the FDA approved Vysis ALK Break Apart FISH
             Probe Kit (Abbott Molecular Inc.) test and scoring algorithm (including positivity
             criteria). If documentation of ALK rearrangement as described above is not locally
             available, a test to confirm ALK rearrangement must be performed by a Novartis
             designated central laboratory. Patients must wait for the central laboratory result
             of the ALK rearrangement status before initiating treatment with ceritinib
          -  At least one extracranial measurable lesion as defined by RECIST 1.1. A previously
             irradiated site lesion may only be counted as a target lesion if there is clear sign
             of progression since the irradiation.
          -  Patients may or may not have neurological symptoms but must be able to swallow and
             retain oral medication. Be neurologically stable within at least 1 week prior to the
             first dose of study drug.
          -  Patients may have received prior chemotherapy, crizotinib (other ALK inhibitors are
             not allowed), biologic therapy or other investigational agents. Patients must have
             recovered from all toxicities related to prior anticancer therapies to grade â‰¤ 1
             (CTCAE v 4.03). Patients with any grade of alopecia are allowed to enter the study.
          -  Patient has life expectancy â‰¥ 6 weeks.
          -  Patient has a WHO performance status 0-2.
        Patients in Arm 1 to 4 must also meet the following inclusion criteria:
        - Patients must have active brain metastases from NSCLC, confirmed by Gadolinium-enhanced
        MRI without concomitant leptomeningeal carcinomatosis. Dose of steroids must be stable for
        5 days before the baseline brain MRI.
        Patients in Arm 5 must also meet the following inclusion criteria:
        - Patients must be diagnosed with leptomeningeal carcinomatosis.
        Exclusion Criteria:
          -  Patients who need whole brain radiation to control the brain metastases. Patients
             will not be eligible unless treated brain lesions are progressive or new brain
             lesions are observed since the post whole brain radiation therapy MRI.
          -  Planning of any brain local treatment (including but not limited to surgery,
             stereotactic radiosurgery, whole brain radiation, intrathecal chemotherapy) following
             the administration of the first dose of study drug.
          -  Patient with a concurrent malignancy or history of a malignant disease other than
             NSCLC that has been diagnosed and/or required therapy within the past 3 years.
             Exceptions to this exclusion include the following: completely resected basal cell
             and squamous cell skin cancers, and completely resected carcinoma in situ of any
             type.
          -  Patient has impairment of GI function or GI disease that may significantly alter the
             absorption of ceritinib (e.g., ulcerative diseases, uncontrolled nausea, vomiting,
             diarrhea, or malabsorption syndrome).
          -  Patient is receiving unstable or increasing doses of corticosteroids.
          -  Patient has other severe, acute, or chronic medical conditions including uncontrolled
             diabetes mellitus or psychiatric conditions or laboratory abnormalities that in the
             opinion of the investigator may increase the risk associated with study
             participation, or that may interfere with the interpretation of study results.
        Other protocol-defined inclusion/exclusion criteria may apply.
      </t>
  </si>
  <si>
    <t>NCT02346370</t>
  </si>
  <si>
    <t>Halozyme Therapeutics</t>
  </si>
  <si>
    <t>PRIMAL STUDY: A Phase 1b/2, Randomized, Multicenter, Multinational Study of Pegylated Recombinant Human Hyaluronidase (PEGPH20) Combined With Docetaxel (PDoc) Compared With Docetaxel (Doc) Alone in Subjects With Recurrent Previously Treated Locally Advanced or Metastatic Non-small Cell Lung Cancer (NSCLC)</t>
  </si>
  <si>
    <t xml:space="preserve">
        Inclusion Criteria:
          -  Signed, approved Informed Consent
          -  Histologically confirmed and previously treated Stage IIIB/IV NSCLC, having failed no
             more than 1 platinum chemo regimen
          -  Available archival tumor tissue block - 10 unstained, core biopsy slides that meet
             specific tissue requirements
          -  Phase 1b Schedule finding/Phase 2 - one or more tumors measureable on CT scan (RECIST
             1.1)
          -  Life expectancy - =/&gt; 3 months, ECOG (Eastern Cooperative Oncology Group) status = 0
             or 1
          -  Negative pregnancy test
          -  Men and women agreement to use effective contraceptive method
          -  Specific ranges/levels of Screening labs that are acceptable
        Exclusion Criteria:
          -  Previous treatment with docetaxel
          -  New York Heart Assoc Class III or IV cardiac disease, myocardial infarction within
             the past 12 - months
          -  Prior history of cerebrovascular accident or transient ischemic attack or preexisting
             - carotid artery disease
          -  History of pulmonary embolism or pulmonary embolism found on screening exam
          -  Active, uncontrolled bacterial, viral or fungal infection at time of screening
          -  Known infection with HIV, Hepatitis B or C
          -  Known allergy to hyaluronidase or any constituents of docetaxel formulation
          -  Current use (within 10 days of day 1) of megestrol acetate
          -  Women currently pregnant or breast feeding
          -  Intolerance to dexamethasone as determined by Investigator
          -  History of another primary cancer within the last 3 years
          -  Any other disease, metabolic dysfunction, physical exam finding or clinical lab
             finding that leads to reasonable suspicion of disease that contraindicates the use of
             an investigational drug that might affect interpretation of results or render subject
             at high risk for treatment complications
          -  In opinion of Investigator, make subject unsuitable for study. Subject's inability to
             comply with study and follow-up procedures, as judged by the Investigator
      </t>
  </si>
  <si>
    <t>NCT02349633</t>
  </si>
  <si>
    <t>Phase 1/2 Openâ€‘Label Study Of PF-06747775 (Epidermal Growth Factor Receptor T790M Inhibitor) In Patients With Advanced Epidermal Growth Factor Receptor Mutant (Ddel 19 or L858R Â± t790M) Nonâ€‘Small Cell Lung Cancer</t>
  </si>
  <si>
    <t xml:space="preserve">
        Inclusion criteria (partial list):
          -  Evidence of histologically or cytologically confirmed diagnosis of locally advanced
             or metastatic EGFRm (del19 or L858R) NSCLC that has progressed after at least 1 prior
             line of therapy.
        Patients must have at least on measurable lesion as defined by RECIST V1.1 that has not
        been previously irradiated
          -  Patients must have had disease progression on treatment with an approved EGFR TKI.
               -  In Phase 1, patients may have also received other lines of therapy before or
                  after the EGFR TKI.
               -  In Phase 2, while patients may have had multiple lines of therapy, the last
                  therapy prior to study treatment must have been an approved EGFR TKI and
                  received within 6 weeks prior to study registration.
          -  In the Phase 1 portion:
               -  In the dose escalation and MTD expansion portions patients must be T790M
                  positive or unknown status.
               -  In the PK sub-studies, patients with EGFRm (del 19 or L858R) with any T790M
                  status are eligible to enroll.
          -  In the Phase 2 portion:
             â€¢ Patients must have EGFRm (del 19 and T790M or L858R and T790M) NSCLC tumors
          -  Patients must have at least one measurable lesion as defined by RECIST version 1.1
          -  Tumor tissue available (ie, formalin fixed paraffin embedded (FFPE) block or 15
             unstained sections (5 micron). If lesser amount of tissue is available, contact the
             sponsor. An archival specimen is acceptable for Phase 1; a de novo specimen is
             required for Phase 2.
          -  Patients must have adequate bone marrow, hepatic and renal functions
          -  Negative serum pregnancy test
        Exclusion Criteria (partial list)
          -  Previously diagnosed brain metastases, unless the patient has completed their
             treatment that is clinically indicated, if any, and has recovered from the acute
             effects of radiation therapy or surgery prior to study registration, have
             discontinued corticosteroid treatment for these metastases for at least 2 weeks, and
             are neurologically stable.
          -  Major surgery within 2 weeks prior to registration
          -  Radiation therapy, excluding steriotactic radiosurgery, within 1 week prior to
             registration.
          -  Systemic anti cancer therapy within 2 weeks or 5 half-lives (whichever is longer) of
             registration excluding EGFR TKIs. Patients on EGFR TKIs must discontinue the agent
             for a minimum of :
               -  2 days prior to registration for erlotinib or afatinib, or 3 days for gefitinib
                  if they will be part of the lead-in single dose PF-06747775 PK study (Phase 1
                  Dose Escalation Single and Multiple dose PK and ECG Assessments; Phase 1
                  Sildenafil at MTD and Japan PK sub-studies). Please contact the Sponsor for
                  direction for any other EGFR TKI.
               -  5 half-lives or 5 days (whichever is longer) prior to registration if they will
                  be starting on continuous PF-06747775 dosing directly (Phase 1 PK sub-studies at
                  RP2D except Japan).
          -  Concurrent use of drugs that are strong P-glycoprotein (P-gp) inhibitors (such as but
             not limited to: dronedarone, erythromycin, indinavir, indinavir/ritonavir,
             itraconazole, ketoconazole, lapatinib, lopinavir/ritonavir, quinidine, rifampin,
             ritonavir, valspodar, verapamil, vorapaxar). Patients must avoid the use of drugs
             that are known strong P-gp inhibitors for the duration of the study. therapy with a
             T790M directed agent
      </t>
  </si>
  <si>
    <t>NCT02364999</t>
  </si>
  <si>
    <t>A Phase 3 Randomized, Double-blind Study Of Pf- 06439535 Plus Paclitaxel-carboplatin And Bevacizumab Plus Paclitaxel -Carboplatin For The First-line Treatment Of Patients With Advanced Non-squamous Non-small Cell Lung Cancer.</t>
  </si>
  <si>
    <t xml:space="preserve">
        Inclusion Criteria:
          -  Male and female patients age at least 18 years of age, or age of consent in the
             region.
          -  Newly diagnosed Stage IIIB or IV non-small cell lung cancer (according to Revised
             International System for Staging Lung Cancer criteria of 2010) or recurrent non-small
             cell lung cancer (NSCLC).
          -  Histologically or cytologically confirmed diagnosis of predominately non-squamous
             NSCLC.
          -  Be eligible to receive study treatment of bevacizumab, paclitaxel, and carboplatin
             based on local standard of care, for the treatment of advanced or metastatic
             non-squamous NSCLC.
        Exclusion Criteria:
          -  Small cell lung cancer (SCLC) or combination SCLC and NSCLC. Squamous-cell tumors and
             mixed adenosquamous carcinomas of predominantly squamous nature.
          -  Evidence of a tumor that compresses or invades major blood vessels or tumor
             cavitation that is likely to bleed.
          -  Known sensitizing EGFR mutations (for example, deletion 19 or L858R) or EML4-ALK
             translocation positive mutations.
          -  Prior systemic therapy for NSCLC; prior neoadjuvant or adjuvant therapy is allowed if
             surgical resection for primary disease was performed.
      </t>
  </si>
  <si>
    <t>NCT02366143</t>
  </si>
  <si>
    <t>A Phase III, Open-Label, Randomized Study of MPDL3280A (Anti-PD-L1 Antibody) In Combination With Carboplatin + Paclitaxel With or Without Bevacizumab Compared With Carboplatin + Paclitaxel + Bevacizumab In Chemotherapy-NaÃ¯ve Patients With Stage IV Non-Squamous Non-Small Cell Lung Cancer (NSCLC)</t>
  </si>
  <si>
    <t xml:space="preserve">
        Inclusion Criteria:
          -  18 years of age or older
          -  Eastern Cooperative Oncology Group (ECOG) performance status 0 or 1
          -  Histologically or cytologically confirmed, treatment-naÃ¯ve Stage IV non-squamous
             NSCLC
          -  Previously obtained archival tumor tissue or tissue obtained from a biopsy at
             screening
          -  Measurable disease as defined by RECIST v1.1
          -  Adequate hematologic and end organ function
        Exclusion Criteria:
          -  Active or untreated central nervous system (CNS) metastases
          -  Malignancies other than NSCLC within 5 years prior to randomization, with the
             exception of those with a negligible risk of metastasis or death treated with
             expected curative outcome
          -  Pregnant or lactating women
          -  History of autoimmune disease
          -  History of idiopathic pulmonary fibrosis, organizing pneumonia, drug induced
             pneumonitis, idiopathic pneumonitis, or evidence of active pneumonitis on screening
             chest Computed Tomography (CT) scan. History of radiation pneumonitis in the
             radiation field (fibrosis) is permitted.
          -  Positive test for Human Immunodeficiency Virus (HIV)
          -  Active hepatitis B or hepatitis C
          -  Prior treatment with CD137 agonists or immune checkpoint blockade therapies, anti
             PD1, and anti-PD-L1 therapeutic antibody
          -  Severe infection within 4 weeks prior to randomization
          -  Significant history of cardiovascular disease
      </t>
  </si>
  <si>
    <t>NCT02367781</t>
  </si>
  <si>
    <t>A Phase III Multicenter, Randomized, Open-Label Study Evaluating the Efficacy and Safety of MPDL3280A (Anti-PD-L1 Antibody) in Combination With Carboplatin + Nab-Paclitaxel for Chemotherapy-Naive Patients With Stage IV Non-Squamous Non-Small Cell Lung Cancer</t>
  </si>
  <si>
    <t xml:space="preserve">
        Inclusion Criteria:
          -  18 years of age or older
          -  Eastern Cooperative Oncology Group (ECOG) performance status of 0 or 1
          -  Histologically or cytologically confirmed, treatment-naive Stage IV non-squamous
             NSCLC
          -  Measurable disease, as defined by RECIST v1.1
          -  Previously obtained archival tumor or tissue obtained from a biopsy at screening
          -  Adequate hematologic and end organ function
        Exclusion Criteria:
          -  Active or untreated central nervous system (CNS) metastases
          -  Malignancies other than NSCLC within 5 years prior to randomization, with the
             exception of those with a negligible risk of metastasis or death treated with
             expected curative outcome
          -  Pregnant or lactating women
          -  History of autoimmune disease
          -  History of idiopathic pulmonary fibrosis, organizing pneumonia, drug-induced
             pneumonitis, idiopathic pneumonitis, or evidence of active pneumonitis on screening
             chest computed tomography (CT) scan; history of radiation pneumonitis in the
             radiation field (fibrosis) is permitted
          -  Positive test for Human Immunodeficiency Virus (HIV)
          -  Active hepatitis B or hepatitis C
          -  Prior treatment with CD137 agonists or immune checkpoint blockade therapies,
             anti-PD-1, and anti-PD-L1 therapeutic antibody
          -  Severe infection within 4 weeks prior to randomization
          -  Significant history of cardiovascular disease
      </t>
  </si>
  <si>
    <t>NCT02367794</t>
  </si>
  <si>
    <t>A Phase III, Open-label, Multicenter, Randomized Study Evaluating the Efficacy and Safety of Atezolizumab (MPDL3280A, Anti-PD-L1 Antibody) in Combination With Carboplatin+Paclitaxel or Atezolizumab in Combination With Carboplatin+Nab-Paclitaxel Versus Carboplatin+Nab-Paclitaxel in Chemotherapy-naive Patients With Stage IV Squamous Non-small Cell Lung Cancer</t>
  </si>
  <si>
    <t xml:space="preserve">
        Inclusion Criteria:
          -  Eastern Cooperative Oncology Group (ECOG) performance status 0 or 1
          -  Histologically or cytologically confirmed, treatment-naÃ¯ve Stage IV squamous NSCLC
          -  Previously obtained archival tumor tissue or tissue obtained from biopsy at screening
          -  Measurable disease as defined by RECIST v1.1
          -  Adequate hematologic and end organ function
        Exclusion Criteria:
          -  Active or untreated central nervous system (CNS) metastasis
          -  Malignancies other than NSCLC within 5 years prior to randomization, with the
             exception of those with a negligible risk of metastasis or death treated with
             expected curative outcome
          -  Pregnant or lactating women
          -  History of autoimmune disease
          -  History of idiopathic pulmonary fibrosis, organizing pneumonia, drug-induced
             pneumonitis, idiopathic pneumonitis, or evidence of active pneumonitis on screening
             chest Computed Tomography (CT) scan, History of radiation pneumonitis in the
             radiation field (fibrosis) is permitted
          -  Positive test for Human Immunodeficiency Virus (HIV)
          -  Active hepatitis B or hepatitis C
          -  Prior treatment with cluster of differentiation 137 (CD137) agonists or immune
             checkpoint blockade therapies, anti-programmed death-1 (anti-PD-1), and
             anti-programmed death-ligand 1 (anti-PD-L1) therapeutic antibody
          -  Severe infection within 4 weeks prior to randomization
          -  Significant history of cardiovascular disease
      </t>
  </si>
  <si>
    <t>NCT02387216</t>
  </si>
  <si>
    <t>Merrimack Pharmaceuticals</t>
  </si>
  <si>
    <t>A Phase 2 Study of MM-121 in Combination With Docetaxel or Pemetrexed Versus Docetaxel or Pemetrexed Alone in Patients With Heregulin Positive, Locally Advanced or Metastatic Non-Small Cell Lung Cancer</t>
  </si>
  <si>
    <t xml:space="preserve">
        Inclusion Criteria:
          -  Patients with a diagnosis of cytologically or histologically confirmed NSCLC with
             either metastatic disease (stage IV) or Stage IIIB disease not amenable to surgery
             with curative intent
          -  Failed an anti-PD-1 or anti-PD-L1 therapy and has not received more than 3 prior
             systemic therapies for primary or recurrent disease
          -  Tissue submitted for HRG-biomarker testing
          -  ECOG performance status (PS) of 0 or 1
        Exclusion Criteria:
          -  Known ALK mutation
          -  Presence of exon 19 deletion or exon 21 (L858R) substitution of the EGFR gene
          -  Received &gt;3 prior systemic anti-cancer drug regimen for locally advanced disease
          -  Prior treatment with an anti-ErbB3 antibody
          -  CTCAE grade 3 or higher peripheral neuropathy
          -  Symptomatic CNS metastases or CNS metastases requiring steroids
          -  Any other active malignancy requiring systemic therapy
          -  Clinically significant cardiac disease
      </t>
  </si>
  <si>
    <t>NCT02392507</t>
  </si>
  <si>
    <t>A Single-Arm, Multicenter, Open-Label, Phase 2 Study of NabÂ®-Paclitaxel (AbraxaneÂ®) and Carboplatin Chemotherapy Plus Necitumumab (LY3012211) in the First-Line Treatment of Patients With Stage IV Squamous Non-Small Cell Lung Cancer (NSCLC)</t>
  </si>
  <si>
    <t xml:space="preserve">
        Inclusion Criteria:
          -  Have histologically or cytologically confirmed squamous NSCLC.
          -  Have stage IV disease at the time of study entry (American Joint Committee on Cancer
             [AJCC] Staging Manual, 7th edition).
          -  Have measurable disease at the time of study enrollment as defined by Response
             Evaluation Criteria in Solid Tumors, version 1.1 (RECIST 1.1).
          -  Have tumor tissue available for biomarker analysis.
          -  Have an Eastern Cooperative Oncology Group (ECOG) performance status of 0 to 1.
          -  Have adequate organ functions.
        Exclusion Criteria:
          -  Are currently enrolled in another clinical trial.
          -  Have received prior anticancer therapy with monoclonal antibodies, signal
             transduction inhibitors, or any therapies targeting the epidermal growth factor
             receptor (EGFR), vascular endothelial growth factor (VEGF), or VEGF receptor.
          -  Have received previous chemotherapy for advanced NSCLC. Participants who have
             received adjuvant or neoadjuvant chemotherapy are eligible if the last administration
             of the prior regimens occurred at least 1 year prior to study entry.
          -  Have undergone major surgery or received any investigational therapy in the 4 weeks
             prior to study entry.
          -  Have undergone systemic radiotherapy within 4 weeks prior to study entry, or focal
             radiotherapy within 2 weeks prior to study entry.
          -  Have symptomatic central nervous system (CNS) malignancy or metastasis (screening not
             required).
          -  Have a history of arterial or venous embolism within 6 months prior to study entry.
          -  Have clinical evidence of concomitant infectious conditions.
          -  Have a known allergy / history of hypersensitivity reaction to any of the treatment
             components, including any ingredient used in the formulation of necitumumab, or any
             other contraindication to one of the administered treatments.
          -  Are pregnant or breastfeeding.
          -  Have a known history of drug abuse.
          -  Have a concurrent active malignancy. Participants with a history of malignancy are
             eligible provided the participant has been disease-free for â‰¥3 years, with the
             following exception: Participants with adequately treated basal or squamous cell
             carcinoma of the skin, preinvasive carcinoma of the cervix, or any cancer that in the
             judgment of the investigator and Lilly clinical research physician/designee may not
             affect the interpretation of results (for example, prostate, bladder) are eligible.
          -  Have discontinued investigational product or non approved use of a drug or device
             from a clinical trial within 30 days before the first day of study treatment.
      </t>
  </si>
  <si>
    <t>NCT02395172</t>
  </si>
  <si>
    <t>EMD Serono Research &amp; Development Institute, Inc.</t>
  </si>
  <si>
    <t>A Phase III Open-label, Multicenter Trial of Avelumab (MSB0010718C) Versus Docetaxel in Subjects With Non-small Cell Lung Cancer That Has Progressed After a Platinum-containing Doublet</t>
  </si>
  <si>
    <t xml:space="preserve">
        Inclusion Criteria
          -  Signed written informed consent before any trial related procedure
          -  Male or female subjects aged greater than or equal to (&gt;=) 18 years
          -  Availability of a formalin-fixed, paraffin-embedded block containing tumor tissue or
             7 unstained tumor slides suitable for PD-L1 expression assessment
          -  Tumor determined to be evaluable for PD-L1 expression per the evaluation of a central
             laboratory
          -  Subjects with histologically confirmed Stage IIIb/IV or recurrent NSCLC who have
             experienced disease progression
          -  Subjects must have progressed after an acceptable therapy defined as follows:
               1. Subjects must have progressed during or after a minimum of 2 cycles of 1 course
                  of a platinum based combination therapy administered for the treatment of a
                  metastatic disease. A history of continuation (use of a non platinum agent from
                  initial combination) or switch (use of a different agent) maintenance therapy is
                  permitted provided there was no progression after the initial combination. A
                  switch of agents during treatment for the management of toxicities is also
                  permitted provided there was no progression after the initial combination OR
               2. Subjects must have progressed within 6 months of completion of a platinum-based
                  adjuvant, neoadjuvant, or definitive chemotherapy, or concomitant chemoradiation
                  regimen for locally advanced disease
          -  Subjects with non-squamous cell NSCLC of unknown epidermal growth factor receptor
             (EGFR) mutation status will require testing (local laboratory, or central laboratory
             if local testing is not available). Subjects with a tumor that harbors an activating
             EGFR mutation will not be eligible
          -  Eastern Cooperative Oncology Group Performance Status (ECOG PS) of 0 to 1 at trial
             entry
          -  Estimated life expectancy of more than 12 weeks
          -  Adequate hematological function defined by White Blood Cell (WBC) count &gt;= 2.5 Ã—
             10^9/L with absolute neutrophil count (ANC) &gt;= 1.5 Ã— 10^9/L, lymphocyte count &gt;=0.5 Ã—
             10^9/L, platelet count &gt;= 100 Ã— 10^9/L, and hemoglobin &gt;= 9 gram per deciliter (g/dL)
             (may have been transfused)
          -  Adequate hepatic function defined by a total bilirubin level less than or equal to
             (&lt;=) 1.5 Ã— the upper limit of normal (ULN) range and aspartate aminotransferase (AST)
             and alanine aminotransferase (ALT) levels &lt;= 2.5 Ã— ULN for all subjects
          -  Adequate renal function defined by an estimated creatinine clearance &gt; 30 milliliter
             per minute (mL/min) according to the Cockcroft-Gault formula (or local institutional
             standard method).
        Other protocol defined inclusion criteria could apply
        Exclusion criteria
          -  In the United States only, subjects with a squamous cell histology will be excluded
          -  Systemic anticancer therapy administered after disease progression during or
             following a platinum based combination
          -  Subjects with non-squamous cell NSCLC whose disease harbors EGFR mutation(s) and/or
             anaplastic lymphoma kinase (ALK) rearrangement will not be eligible for this trial.
             Subjects of unknown ALK and/or EGFR mutation status will require testing at screening
             (local laboratory, or central laboratory if local testing is not available)
          -  Prior therapy with any antibody/drug targeting T cell coregulatory proteins (immune
             checkpoints) such as PD-1, PD L1, or cytotoxic T lymphocyte antigen-4 (CTLA-4).
          -  Concurrent anticancer treatment
          -  Major surgery for any reason, except diagnostic biopsy, within 4 weeks of
             randomization and/or if the subject has not fully recovered from the surgery within 4
             weeks of randomization
          -  Subjects receiving immunosuppressive agents (such as steroids) for any reason should
             be tapered off these drugs before initiation of the trial treatment.
          -  All subjects with brain metastases, except those meeting the following criteria:
               1. Brain metastases have been treated locally, and
               2. No ongoing neurological symptoms that are related to the brain localization of
                  the disease
          -  Active autoimmune disease that might deteriorate when receiving an immunostimulatory
             agent:
               1. Subjects with diabetes type I, vitiligo, psoriasis, hypo- or hyperthyroid
                  disease not requiring immunosuppressive treatment are eligible
               2. Subjects requiring hormone replacement with corticosteroids are eligible if the
                  steroids are administered only for the purpose of hormonal replacement and at
                  doses less than or equal to (&lt;=)10 milligram (mg) or equivalent prednisone per
                  day
               3. Administration of steroids through a route known to result in a minimal systemic
                  exposure are acceptable
          -  Previous or ongoing administration of systemic steroids for the management of an
             acute allergic phenomenon is acceptable as long as it is anticipated that the
             administration of steroids will be completed in 14 days, or that the daily dose after
             14 days will be &lt;=10 mg per day of equivalent prednisone
        Other protocol defined exclusion criteria could apply
      </t>
  </si>
  <si>
    <t>NCT02403271</t>
  </si>
  <si>
    <t>Pharmacyclics</t>
  </si>
  <si>
    <t>A Multi-Center Study of the Bruton's Tyrosine Kinase (BTK) Inhibitor, Ibrutinib, in Combination With Durvalumab (MEDI4736), in Subjects With Relapsed or Refractory Solid Tumors</t>
  </si>
  <si>
    <t xml:space="preserve">
        Inclusion Criteria:
          1. Pathologically confirmed Non-small cell lung cancer (NSCLC, adenocarcinoma or
             squamous-cell carcinoma)
          2. Relapsed or refractory disease (Stage III or IV): NSCLC must have failed at least 1
             prior treatment.
          3. Measurable lesion by RECIST 1.1
          4. Adequate hematologic function:
               -  ANC &gt;1500 cells/mm3
               -  Platelet count &gt;100,000 cells/mm3
               -  HGB &gt;9.0 g/dL
          5. Adequate hepatic and renal function:
               -  AST and ALT â‰¤2.5 x ULN for subjects without liver metastases and â‰¤3.5 x ULN for
                  subjects with liver metastases
               -  Bilirubin â‰¤1.5 x ULN (unless bilirubin rise is due to Gilbert's syndrome or of
                  non-hepatic origin)
               -  Creatinine â‰¤2.0 x ULN or Creatinine Clearance â‰¥40 mL/min
          6. PT/INR &lt;1.5 x ULN and PTT/ aPTT &lt;1.5 x ULN
        Exclusion Criteria:
          1. Mixed small cell and NSCLC histology
          2. A history of CNS involvement except as follows: Subjects with previously treated CNS
             metastases that are adequately treated with whole brain radiotherapy, that are
             neurologically stable, and do not require corticosteroids for symptomatic management
             for at least 14 days prior to first dose of study drug. There must be no clear
             evidence of radiographically active disease for at least 90 days prior to enrollment.
          3. Anti-tumor therapy within 21 days of study Day 1
          4. Prior treatment with ibrutinib or other BTK inhibitor anti-CD137 or CTLA-4 antibody.
             The following are exceptions to this criterion: Subjects previously treated with an
             anti-PD1, anti-PD-L1, or anti-PD-L2 antibody.
          5. History of allogeneic organ transplant
          6. Treatment with a strong cytochrome P450 (CYP) 3A inhibitor
      </t>
  </si>
  <si>
    <t>NCT02409342</t>
  </si>
  <si>
    <t>A Phase III, Open Label, Randomized Study of Atezolizumab (Anti-PD-L1 Antibody) Compared With a Platinum Agent (Cisplatin or Carboplatin) in Combination With Either Pemetrexed or Gemcitabine for PD-L1-Selected, Chemotherapy-Naive Patients With Stage IV Non-Squamous Or Squamous Non-Small Cell Lung Cancer</t>
  </si>
  <si>
    <t xml:space="preserve">
        Inclusion Criteria:
          -  Histologically or cytologically confirmed, Stage IV non-squamous or squamous NSCLC
          -  No prior treatment for Stage IV non-squamous or squamous NSCLC, unless participant
             had a previously detected sensitizing epidermal growth factor receptor (EGFR)
             mutation or anaplastic lymphoma kinase (ALK) fusion oncogene
          -  Tumor PD-L1 expression as determined by immunohistochemistry (IHC) assay of archival
             tumor tissue or tissue obtained at screening
          -  Eastern Cooperative Oncology Group (ECOG) performance status 0 to 1
          -  Measurable disease as defined by Response Evaluation Criteria in Solid Tumors (RECIST
             v1.1)
          -  Adequate hematologic and end-organ function
        Exclusion Criteria:
          -  Active or untreated central nervous system (CNS) metastases as determined by Computed
             Tomography (CT) or magnetic resonance imaging (MRI) evaluation
          -  Malignancies other than NSCLC within 5 years prior to randomization, with the
             exception of those with a negligible risk of metastasis or death treated with
             expected curative outcome
          -  Pregnant or lactating women
          -  History of autoimmune disease
          -  History of idiopathic pulmonary fibrosis, organizing pneumonia, drug induced
             pneumonitis, idiopathic pneumonitis, or evidence of active pneumonitis on screening
             chest CT scan. History of radiation pneumonitis in the radiation field (fibrosis) is
             permitted
          -  Positive test for Human Immunodeficiency Virus (HIV)
          -  Active hepatitis B or hepatitis C
          -  Prior treatment with cluster of differentiation (CD) 137 agonists or immune
             checkpoint blockade therapies, anti PD1, and anti-PD-L1 therapeutic antibody
          -  Severe infection within 4 weeks prior to randomization
          -  Significant history of cardiovascular disease
      </t>
  </si>
  <si>
    <t>NCT02411448</t>
  </si>
  <si>
    <t>A Multicenter, Randomized, Double-Blind Study of Erlotinib in Combination With Ramucirumab or Placebo in Previously Untreated Patients With EGFR Mutation-Positive Metastatic Non-Small Cell Lung Cancer</t>
  </si>
  <si>
    <t xml:space="preserve">
        Inclusion Criteria:
          -  Cytologically or histologically confirmed diagnosis of Stage IV NSCLC as defined by
             the American Joint Committee on Cancer Staging Criteria for Lung Cancer (AJCC 7th
             edition 2009).
          -  Eligible for first-line treatment with erlotinib based on documented evidence of
             tumor harboring an activating EGFR mutation (Example 19 del and L858R).
          -  Mandatory provision of adequate archived stage IV NSCLC tissue sample.
          -  At least one measurable lesion.
          -  Life expectancy of at least 3 months.
        Exclusion Criteria:
          -  Known T790M EGFR mutation.
          -  Known leptomeningeal carcinomatosis, uncontrolled/unstable spinal cord compression,
             or brain metastases.
          -  Serious illness or medical condition.
          -  Ongoing treatment with CYP3A4 inducers or strong/moderate inhibitors.
          -  Ongoing therapy with nonsteroidal anti-inflammatory drugs for more than 2 months.
          -  History of gross hemoptysis.
          -  Significant bleeding disorders.
          -  Radiologically documented evidence of major blood vessel invasion or encasement by
             cancer.
          -  Radiographic evidence of intratumor cavitation.
          -  History of gastrointestinal perforation within last 6 months.
          -  History of bowel obstruction, inflammatory enteropathy or extensive intestinal
             resection.
          -  History of any arterial thrombotic event within 6 months prior to enrollment.
          -  The participant has any known significant ophthalmologic abnormalities of the surface
             of the eye.
      </t>
  </si>
  <si>
    <t>NCT02412371</t>
  </si>
  <si>
    <t>A Phase 1 Dose Escalation and Phase 2 Randomized, Placebo-Controlled Study of the Efficacy and Tolerability of Veliparib in Combination With Paclitaxel/Carboplatin-Based Chemoradiotherapy Followed by Veliparib and Paclitaxel/Carboplatin Consolidation in Subjects With Stage III Non-Small Cell Lung Cancer (NSCLC)</t>
  </si>
  <si>
    <t xml:space="preserve">
        Inclusion Criteria:
          1. Participants with Histologically or cytologically confirmed Stage III non-small cell
             lung cancer (NSCLC).
          2. Participants in the randomized portion of the study must have measurable disease per
             Response Evaluation Criteria in Solid Tumors (RECIST), version 1.1 criteria.
          3. Participants must have V20 (volume of lung to receive 20 Gy radiotherapy according to
             simulation) &lt; 35%.
          4. Participant must have an Eastern Cooperative Oncology Group (ECOG) performance score
             of 0 - 1.
          5. Participant must have adequate hematologic, renal, hepatic, and lung function.
        Exclusion Criteria:
          1. Participants with prior chemotherapy or radiotherapy (RT) for current NSCLC.
             Participants curatively treated for past early stage NSCLC greater than 3 years ago
             may be included.
          2. Participants with prior exposure to poly-ADP-ribose polymerase (PARP) inhibitors.
          3. Participants with known hypersensitivity to carboplatin, paclitaxel, or formulations
             containing polyethoxylated castor oil (Cremophor).
          4. Participants with prior mediastinal or thoracic radiotherapy. Prior tangential RT to
             prior breast cancer is acceptable.
          5. Participants with major surgery in the 4 weeks prior to randomization (Video-assisted
             thoracoscopic surgery (VATS) and/or mediastinoscopy is not considered major surgery).
          6. Participants with a previous or concurrent malignancy except for treated basal cell
             or squamous cell skin cancer, in situ cervical cancer, or other cancer for which the
             patient received potentially curative treatment and has been disease-free for 3 years
             or is considered cured by the investigator if has been disease-free for less than 3
             years.
          7. Participant is pregnant or lactating.
          8. Participant with sensory peripheral neuropathy of â‰¥ Grade 2 at baseline, unable to
             swallow medication, or participants with prior history of seizure within the prior 12
             months.
      </t>
  </si>
  <si>
    <t>NCT02414139</t>
  </si>
  <si>
    <t>A Phase II, Multicenter, Four-cohort Study of Oral cMET Inhibitor INC280 in Adult Patients With EGFR Wild-type (wt), Advanced Non-small Cell Lung Cancer (NSCLC) Who Have Received One or Two Prior Lines of Systemic Therapy for Advanced/Metastatic Disease</t>
  </si>
  <si>
    <t xml:space="preserve">
        Inclusion Criteria:
          -  Stage IIIB or IV NSCLC (any histology) at the time of study entry
          -  Histologically or cytologically confirmed diagnosis of NSCLC that is:
               1. EGFR wt as per patient standard of care by a validated test
               2. AND ALK-negative rearrangement as part of the patient standard of care by a
                  validated test
               3. AND (by central assessment) either:
                    -  Cohort 1: cMET GCN â‰¥ 6 or
                    -  Cohort 2: cMET GCN â‰¥4 and &lt; 6, or
                    -  Cohort 3: cMET GCN &lt; 4, or
                    -  Cohort 4: Patients with cMET mutations regardless of cMET GCN
          -  Patients must have received one or two prior lines of systemic therapy
          -  At least one measurable lesion as defined by RECIST 1.1.
          -  Patients must have recovered from all toxicities related to prior anticancer
             therapies to grade â‰¤ 1 (CTCAE v 4.03). Patients with any grade of alopecia are
             allowed to enter the study.
          -  Patients must have adequate organ function
          -  ECOG performance status (PS) of 0 or 1. Details and other protocol-defined inclusion
             criteria may apply
        Exclusion Criteria:
          -  Prior treatment with crizotinib, or any other cMET or HGF inhibitor
          -  Patients with characterized EGFR mutations that predict sensitivity to EGFR therapy,
             including, but not limited to exon 19 deletions and exon 21 mutations.
          -  Patients with characterized ALK-positive rearrangement.
          -  Clinically significant, uncontrolled heart diseases.
          -  Patients receiving treatment with medications that cannot be discontinued at least 1
             week prior to first INC280 treatment and for the duration of the study:
               -  Strong and moderate inhibitors of CYP3A4
               -  Strong inducers of CYP3A4
          -  Impairment of GI function or GI disease that may significantly alter the absorption
             of INC280
          -  Patients receiving treatment with any enzyme-inducing anticonvulsant.
          -  Previous anti-cancer and investigational agents.
          -  Pregnant or nursing women
          -  Women of child-bearing potential, unless they are using highly effective methods of
             contraception
          -  Sexually active males unless they use a condom during intercourse
        Other protocol-defined exclusion criteria may apply
      </t>
  </si>
  <si>
    <t>NCT02438722</t>
  </si>
  <si>
    <t>A Randomized Phase II/III Trial of Afatinib Plus Cetuximab Versus Afatinib Alone in Treatment-Naive Patients With Advanced, EGFR Mutation Positive Non-small Cell Lung Cancer (NSCLC)</t>
  </si>
  <si>
    <t xml:space="preserve">
        Inclusion Criteria:
          -  Patients must have histologically or cytologically confirmed stage IV (American Joint
             Committee on Cancer [AJCC] 7th Edition) or recurrent non-small cell lung cancer
             (NSCLC)
          -  Patients must have documented presence of an EGFR exon 19 deltion or exon 21 (L858R)
             substitution mutation; T790M mutation or other molecular abnormality will be allowed
             as long as it accompanies one of the mutations listed above; EGFR testing must be
             performed using a Food and Drug Administration (FDA)-approved test or in a Clinical
             Laboratory Improvement Amendments (CLIA)-certified laboratory.
          -  Patients must have tissue available and must agree to submission of tissue and blood;
             one to two paraffin-embedded tissue blocks or 15-20 unstained slides are requested (a
             minimum of 12 slides is required); cytology (i.e. fine-needle aspirations, pleural
             effusion specimens) is acceptable if a cell block or sufficient unstained slides are
             available; tumor material must be reviewed by a local pathologist who must confirm
             that at least 100 viable tumor cells are present in the sample and sign the S1403
             Pathology Review Form; patients must also be willing to submit blood samples for
             correlative research at baseline, during treatment and at progression
          -  Patients enrolled at sites participating in the Repeat Biopsy Study must agree to
             submission of tissue obtained by a repeat biopsy performed at the time of disease
             progression
          -  Patients must not have received any prior systemic anticancer therapy for advanced or
             metastatic disease including chemotherapy or EGFR tyrosine kinase inhibitor therapy
             (including gefitinib, erlotinib, afatinib, or any experimental EGFR tyrosine kinase
             inhibitors [TKI] agents); prior chemotherapy for non-metastatic disease (i.e.
             adjuvant therapy or concurrent chemo-radiotherapy) is allowed as long as &gt; 12 months
             has passed since completion of therapy; adjuvant EGFR-directed therapy is not
             allowed; local therapy (i.e. palliative radiotherapy) is allowed as long as a period
             of 7 days has passed since the last dose was received and the patient has recovered
             from any associated toxicity at the time of registration
          -  Patients may have measurable or non-measurable disease documented by computed
             tomography (CT) or magnetic resonance imaging (MRI) within 42 days prior to
             registration; the CT from a combined positron emission tomography (PET)/CT may be
             used only if it is of diagnostic quality; laboratory parameters are not acceptable as
             the only evidence of disease; in order to qualify as measurable, measurable disease
             must be outside previous radiation field; all disease must be assessed and documented
             on the Baseline Tumor Assessment Form (Response Evaluation Criteria in Solid Tumors
             [RECIST] 1.1)
          -  Patients must have a CT or MRI scan of the brain to evaluate for central nervous
             system (CNS) disease within 42 days prior to registration; patient must not have
             symptomatic brain metastases or evidence of leptomeningeal carcinomatosis; patients
             with asymptomatic brain metastases are eligible if off of steroids for at least 7
             days prior to registration without development of symptoms
          -  Patients must not have any known clinically active interstitial lung disease
          -  Absolute neutrophil count (ANC) &gt;= 1,500/mcL
          -  Platelets &gt;= 75,000/mcL
          -  Hemoglobin &gt;= 9 g/dL
          -  Total bilirubin =&lt; 1.5 x institutional upper limit of normal (IULN)
          -  Aspartate aminotransferase (AST) and alanine aminotransferase (ALT) =&lt; 2.5 x IULN (or
             =&lt; 5 x IULN for patients with known liver metastases)
          -  Serum creatinine =&lt; 1.5 x IULN OR measured or calculated creatinine clearance &gt;= 60
             mL/min
          -  Patients must not have significant gastrointestinal disorders with diarrhea as a
             major symptom (e.g. Crohn's disease, malabsorption, etc)
          -  Patients must be able to swallow medication by oral route
          -  Patients must not have a history of clinically relevant cardiovascular abnormalities
             such as uncontrolled hypertension, congestive heart failure New York Heart
             Association (NYHA) classification of 3, unstable angina or poorly controlled
             arrhythmia or myocardial infarction within 6 months prior to registration; if
             clinically indicated, echocardiogram or multigated acquisition (MUGA) must be
             performed and cardiac ejection fraction must be &gt;= 50%
          -  Patients must not have had major surgery within 28 days prior to registration or be
             scheduled for surgery during the projected course of protocol treatment; tumor biopsy
             is allowed
          -  Patients must not have a known history of active hepatitis B infection (defined as
             presence of hepatitis B surface antigen [Hep B sAg] and/ or Hep B deoxyribonucleic
             acid [DNA]), active hepatitis C infection (defined as presence of hepatitis C [Hep C]
             ribonucleic acid [RNA]) and/or known human immunodeficiency virus (HIV) seropositive
          -  Patients must not have any other concomitant serious illness or organ system
             dysfunction which in the opinion of the investigator would either compromise patient
             safety or interfere with the evaluation of the safety of the study drug
          -  Patients must not be planning to receive any other investigational agents during the
             course of protocol treatment
          -  Patients must not have a history of allergic reactions attributed to compounds of
             similar chemical or biologic composition to afatinib and/or cetuximab
          -  Prestudy history and physical must be obtained with 28 days prior to registration
          -  Patients must have Zubrod performance status of 0 - 2
          -  No other prior malignancy is allowed except for the following: adequately treated
             basal cell or squamous cell skin cancer, in situ cervical cancer, adequately treated
             stage I or II cancer from which the patient is currently in complete remission, or
             any other cancer from which the patient has been disease free for three years
          -  Patients must not be pregnant or nursing; women/men of reproductive potential must
             have agreed to use an effective contraceptive method; a woman is considered to be of
             "reproductive potential" if she has had menses at any time in the preceding 12
             consecutive months; in addition to routine contraceptive methods, "effective
             contraception" also includes heterosexual celibacy and surgery intended to prevent
             pregnancy (or with a side-effect of pregnancy prevention) defined as a hysterectomy,
             bilateral oophorectomy or bilateral tubal ligation; however, if at any point a
             previously celibate patient chooses to become heterosexually active during the time
             period for use of contraceptive measures outlined in the protocol, he/she is
             responsible for beginning contraceptive measures
          -  Patients must be informed of the investigational nature of this study and must sign
             and give written informed consent in accordance with institutional and federal
             guidelines
          -  As a part of the Oncology Patient Enrollment Network (OPEN) registration process the
             treating institution's identity is provided in order to ensure that the current
             (within 365 days) date of institutional review board approval for this study has been
             entered in the system
      </t>
  </si>
  <si>
    <t>NCT02443337</t>
  </si>
  <si>
    <t>A Phase II Study of the Combination of LY3023414 and Necitumumab After First-Line Chemotherapy for Metastatic Squamous Non-small Cell Carcinoma of the Lung</t>
  </si>
  <si>
    <t xml:space="preserve">
        Inclusion Criteria:
          -  Histologically confirmed squamous advanced NSCLC (Stage IV).
          -  Participants must have progressed on one prior line of platinum-based chemotherapy in
             the advanced or metastatic setting.
          -  Measurable disease as measured by response evaluation criteria in solid tumors
             (RECIST) criteria v 1.1.
          -  Eastern Cooperative Oncology Group (ECOG) Performance Status score of 0 or 1.
          -  Able to swallow the study drugs whole.
          -  Adequate organ function.
          -  Women of childbearing potential must have a negative serum or urine pregnancy test
             performed â‰¤ 7 days prior to start of treatment. Women of childbearing potential or
             men with partners of childbearing potential must use effective birth control measures
             during treatment and during the 3 months following completion of study treatment.
        Exclusion Criteria:
          -  Participants who have received &gt; 1 prior line of chemotherapy in the advanced or
             metastatic setting. (Immunotherapy will not be considered a line of chemotherapy.)
          -  Prior treatment with a PI3K/mTOR inhibitor, epidermal growth factor receptor (EGFR)
             inhibitor, and/or necitumumab.
          -  History of brain metastases unless irradiated â‰¥ 2 weeks prior to first study
             treatment and stable without requirement of corticosteroids.
          -  Have serious pre-existing medical conditions.
          -  Have insulin-dependent diabetes mellitus. Participants with a type 2 diabetes
             mellitus are eligible if adequate control of blood glucose level is obtained by oral
             anti-diabetics.
          -  Women who are pregnant or breast-feeding.
          -  Clinically significant electrolyte imbalance â‰¥ Grade 2.
          -  Currently receiving treatment with therapeutic doses of warfarin sodium. Low
             molecular weight heparin and oral Xa inhibitors are allowed.
          -  Have initiated treatment with bisphosphonates or approved receptor activator of
             nuclear factor kappa-B ligand (RANK-L) targeted agents (e.g. denosumab) â‰¤ 28 days
             prior to Day 1 of Cycle 1.
          -  Concurrent serious infection requiring parenteral antibiotic therapy.
          -  Have a second primary malignancy that in the judgment of the investigator and Medical
             Monitor may affect the interpretation of results.
          -  Have an active, known fungal, bacterial, and/or known viral infection.
          -  History of arterial or venous embolism within 3 months prior to study enrollment. If
             the embolism occurred &gt;3 and &lt;6 months, the participant is eligible provided
             appropriate treatment according to institutional standard of care is ensured.
      </t>
  </si>
  <si>
    <t>NCT02450539</t>
  </si>
  <si>
    <t>A Randomized Phase 2 Study of Abemaciclib (LY2835219) Versus Docetaxel in Patients With Stage IV Squamous Non-Small Cell Lung Cancer Previously Treated With Platinum-Based Chemotherapy</t>
  </si>
  <si>
    <t xml:space="preserve">
        Inclusion Criteria:
          -  Confirmed diagnosis of stage IV NSCLC.
          -  Have progressed during or after platinum-based chemotherapy for advanced disease.
          -  Have not received prior treatment with docetaxel.
          -  Have availability of adequate formalin-fixed paraffin-embedded (FFPE) tumor derived
             material.
          -  Have adequate organ function including hematology, renal, and liver.
          -  Have good performance score (0-1).
          -  Have measureable disease per RECIST 1.1.
          -  Agree to use a reliable medically approved method of birth control.
        Exclusion Criteria:
          -  Have received prior treatment with any cyclin dependent kinase (CDK) 4 and 6
             inhibitor or participated in a clinical trial with a CDK 4 and 6 inhibitor and the
             treatment administered is not known.
          -  Are currently receiving treatment in a clinical trial involving an investigational
             product or non-approved use of a drug or device.
          -  Have the presence of unstable central nervous system (CNS) metastasis.
          -  Have had major surgery (excluding biopsy) &lt; 28 days of the initial dose of study
             drug.
      </t>
  </si>
  <si>
    <t>NCT02468024</t>
  </si>
  <si>
    <t>JoLT-Ca A Randomized Phase III Study of Sublobar Resection (SR) Versus Stereotactic Ablative Radiotherapy (SAbR) in High Risk Patients With Stage I Non-Small Cell Lung Cancer (NSCLC), The STABLE-MATES Trial</t>
  </si>
  <si>
    <t xml:space="preserve">
        Inclusion Criteria:
          -  Age &gt; 18 years.
          -  ECOG performance status (PS) 0, 1, or 2.
          -  Radiographic findings consistent with non-small cell lung cancer, including lesions
             with ground glass opacities with a solid component of 50% or greater. Those with
             ground glass opacities and &lt;50% solid component will be excluded.
          -  Biopsy confirmed non-small cell lung cancer.
          -  Tumor â‰¤ 4 cm maximum diameter, including clinical stage IA and selected IB by PET/CT
             scan of the chest and upper abdomen performed within 60 days prior to registration.
          -  All clinically suspicious mediastinal N1, N2, or N3 lymph nodes (&gt; 1 cm short-axis
             dimension on CT scan and/or positive on PET scan) confirmed negative for involvement
             with NSCLC by one of the following methods: mediastinoscopy, anterior mediastinotomy
             EUS/EBUS guided needle aspiration, CT-guided, video-assisted thoracoscopic or open
             lymph node biopsy.
          -  Tumor verified by a thoracic surgeon to be in a location that will permit sublobar
             resection.
          -  Tumor located peripherally within the lung. NOTE: Peripheral is defined as not
             touching any surface within 2 cm of the proximal bronchial tree in all directions.
             See below. Patients with non-peripheral (central) tumors are NOT eligible.
          -  No evidence of distant metastases.
          -  Availability of pulmonary function tests (PFTs - spirometry, DLCO, +/- arterial blood
             gases) within 90 days prior to registration. Patients with tracheotomy, etc, who are
             physically unable to perform PFTs (and therefore cannot be tested for the Major
             criteria in 3.1.10 below) are potentially still eligible if a study credentialed
             thoracic surgeon documents that the patient's health characteristics would otherwise
             have been acceptable for eligibility as a high risk but nonetheless operable patient
             (in particular be eligible for sublobar resection).
          -  Patient at high-risk for surgery by meeting a minimum of one major criteria or two
             minor criteria
          -  No prior intra-thoracic radiation therapy. NOTE: Previous radiotherapy as part of
             treatment for head and neck, breast, or other non-thoracic cancer is permitted so
             long as possible radiation fields would not overlap. Previous chemotherapy or
             surgical resection specifically for the lung cancer being treated on this protocol is
             NOT permitted. No prior lung resection on the ipsilateral side.
          -  Non-pregnant and non-lactating. Women of child-bearing potential must have a negative
             urine or serum pregnancy test within 60 days prior to registration. Peri-menopausal
             women must be amenorrheic &gt; 12 months prior to registration to be considered not of
             childbearing potential.
          -  No prior invasive malignancy, unless disease-free for â‰¥ 3 years prior to registration
             (exceptions: non-melanoma skin cancer, in-situ cancers).
          -  Ability to understand and the willingness to sign a written informed consent.
        Exclusion Criteria:
          -  evidence of distant metastases
          -  prior intra-thoracic radiation therapy. NOTE: Previous radiotherapy as part of
             treatment for head and neck, breast, or other non-thoracic cancer is permitted so
             long as possible radiation fields would not overlap. Previous chemotherapy or
             surgical resection specifically for the lung cancer being treated on this protocol is
             NOT permitted. No prior lung resection on the ipsilateral side.
          -  pregnant and lactating women
          -  prior invasive malignancy, unless disease-free for â‰¥ 3 years prior to registration
             (exceptions: non-melanoma skin cancer, in-situ cancers).
      </t>
  </si>
  <si>
    <t>NCT02468661</t>
  </si>
  <si>
    <t>A Phase Ib/II, Open-label, Multicenter Trial With Oral cMET Inhibitor INC280 Alone and in Combination With Erlotinib Versus Platinum With Pemetrexed in Adult Patients With EGFR Mutated, cMET-amplified, Locally Advanced/Metastatic Non-small Cell Lung Cancer (NSCLC) With Acquired Resistance to Prior EGFR Tyrosine Kinase Inhibitor (EGFR TKI)</t>
  </si>
  <si>
    <t xml:space="preserve">
        Inclusion Criteria:
          -  Locally advanced or metastatic NSCLC
          -  EGFR mutation (L858R and /or ex19del)
          -  cMET amplification by FISH (GCN â‰¥ 6),
          -  Acquired resistance to EGFR TKI (1st or 2nd gÃ©nÃ©ration)
          -  ECOG performance status (PS) â‰¤ 1.
        Exclusion Criteria:
          -  Prior treatment with 3rd generation TKI
          -  PhaseII : Prior treatment with any of the following agents:
               -  Crizotinib, or any other cMET inhibitor or HGF-targeting inhibitor.
               -  Concomitant EGFR TKI and platinum based chemotherapy as first line regimen.
               -  Platinum-based chemotherapy as first line treatment
      </t>
  </si>
  <si>
    <t>NCT02477826</t>
  </si>
  <si>
    <t>An Open-Label, Randomized Phase 3 Trial of Nivolumab, or Nivolumab Plus Ipilimumab, or Nivolumab Plus Platinum Doublet Chemotherapy Versus Platinum Doublet Chemotherapy in Subjects With Chemotherapy-NaÃ¯ve Stage IV or Recurrent Non-Small Cell Lung Cancer (NSCLC)</t>
  </si>
  <si>
    <t xml:space="preserve">
        For more information regarding BMS clinical trial participation, please visit
        www.BMSStudyConnect.com
        Inclusion Criteria:
          -  Subjects with histologically confirmed Stage IV or recurrent NSCLC squamous or
             non-squamous histology, with no prior systemic anticancer therapy
          -  Subjects must have programmed death-ligand 1 (PD -L1) immunohistochemical (IHC)
             testing, with results, performed by the central lab during the Screening period
          -  Eastern Cooperative Oncology Group (ECOG) Performance Status of â‰¤ 1
          -  Measurable disease by CT or MRI per response evaluation criteria in solid tumors
             version 1.1 (RECIST 1.1) criteria
        Exclusion Criteria:
          -  Subjects with untreated Central nervous system (CNS) metastases are excluded
          -  Subjects with an active, known or suspected autoimmune disease are excluded
          -  Any positive test for hepatitis B virus or hepatitis C virus or human
             immunodeficiency virus (HIV) indicating acute or chronic infection
      </t>
  </si>
  <si>
    <t>NCT02499770</t>
  </si>
  <si>
    <t>G1 Therapeutics, Inc.</t>
  </si>
  <si>
    <t>Phase 1b/2a Safety and Pharmacokinetic Study of G1T28 in Patients With Extensive Stage Small Cell Lung Cancer (SCLC) Receiving Etoposide and Carboplatin</t>
  </si>
  <si>
    <t xml:space="preserve">
        Inclusion Criteria:
          -  Male or female subjects aged â‰¥18 years
          -  Unequivocally confirmed diagnosis of SCLC by histology or cytology, preferably
             including the presence of neuroendocrine features by immunohistochemistry
          -  At least 1 target lesion that is unirradiated and measurable by RECIST, Version 1.1
          -  Eastern Cooperative Oncology Group (ECOG) performance status of 0 - 2
          -  Adequate organ function
        Exclusion Criteria:
          -  Prior chemotherapy for extensive-stage SCLC
          -  Presence of symptomatic brain metastases requiring immediate treatment with radiation
             therapy or steroids.
          -  Uncontrolled ischemic heart disease or uncontrolled symptomatic congestive heart
             failure
          -  Known history of stroke or cerebrovascular accident within 6 months prior to
             enrollment
          -  Other uncontrolled serious chronic disease or conditions that in the investigator's
             opinion could affect compliance or follow-up in the protocol
          -  Concurrent radiotherapy to any site or radiotherapy within 2 weeks prior to
             enrollment or previous radiotherapy to the target lesion sites (the sites that are to
             be followed for determination of a response)
          -  Receipt of any investigational medication within 4 weeks prior to enrollment
      </t>
  </si>
  <si>
    <t>Stemcentrx</t>
  </si>
  <si>
    <t>NCT02514447</t>
  </si>
  <si>
    <t>Phase 1b/2a Safety and Pharmacokinetic Study of G1T28 in Patients With Previously Treated Extensive Stage Small Cell Lung Cancer (SCLC) Receiving Topotecan Chemotherapy</t>
  </si>
  <si>
    <t xml:space="preserve">
        Inclusion Criteria:
          -  Male or female subjects aged â‰¥18 years
          -  Unequivocally confirmed diagnosis of SCLC by histology or cytology, preferably
             including the presence of neuroendocrine features by immunohistochemistry
          -  Progression during or after prior first- or second-line chemotherapy and eligible to
             receive topotecan therapy
          -  At least 1 target lesion that is measurable by RECIST, Version 1.1
          -  Eastern Cooperative Oncology Group (ECOG) performance status of 0 - 2
          -  Adequate organ function
        Exclusion Criteria:
          -  Presence of symptomatic brain metastases requiring immediate treatment with radiation
             therapy or steroids.
          -  Uncontrolled ischemic heart disease or uncontrolled symptomatic congestive heart
             failure
          -  Known history of stroke or cerebrovascular accident within 6 months prior to
             enrollment
          -  Other uncontrolled serious chronic disease or conditions that in the investigator's
             opinion could affect compliance or follow-up in the protocol
          -  Concurrent radiotherapy to any site or radiotherapy within 2 weeks prior to
             enrollment or previous radiotherapy to the target lesion sites (the sites that are to
             be followed for determination of a response)
          -  Receipt of any investigational medication within 2 weeks prior to enrollment
          -  History of topotecan treatment for SCLC
      </t>
  </si>
  <si>
    <t>NCT02538666</t>
  </si>
  <si>
    <t>A Randomized, Multicenter, Double-Blind, Phase 3 Study of Nivolumab, Nivolumab in Combination With Ipilimumab, or Placebo as Maintenance Therapy in Subjects With Extensive-Stage Disease Small Cell Lung Cancer (ED-SCLC) After Completion of Platinum-based First Line Chemotherapy (CheckMate 451: CHECKpoint Pathway and nivoluMAb Clinical Trial Evaluation 451)</t>
  </si>
  <si>
    <t xml:space="preserve">
        For more information regarding BMS clinical trial participation, please visit
        www.BMSStudyConnect.com
        Inclusion Criteria:
          -  Subjects with histologically or cytologically confirmed extensive stage disease SCLC
          -  Ongoing response of stable disease or better following 4 cycles of platinum-based
             first line chemotherapy
          -  Eastern Cooperative Oncology Group (ECOG) performance status of 0 or 1
        Exclusion Criteria:
          -  Subjects with symptomatic Central Nervous System (CNS) metastases
          -  Subjects receiving consolidative chest radiation
          -  Subjects with active, known, or suspected autoimmune disease are excluded
          -  All side effects attributed to prior anti-cancer therapy must have resolved to Grade
             1 or baseline
      </t>
  </si>
  <si>
    <t>NCT02542293</t>
  </si>
  <si>
    <t>A Phase III Randomized, Open-Label, Multi-Center, Global Study of MEDI4736 in Combination With Tremelimumab Therapy Versus Standard of Care Platinum-Based Chemotherapy in First-Line Treatment of Patients With Advanced or Metastatic Non Small-Cell Lung Cancer (NSCLC)</t>
  </si>
  <si>
    <t xml:space="preserve">
        Inclusion Criteria:
        For inclusion in the study, patients should fulfill the following criteria:
          -  Aged at least 18 years
          -  Documented evidence of Stage IV NSCLC
          -  No activating EGFR mutation or ALK rearrangement
          -  No prior chemotherapy or any other systemic therapy for recurrent/metastatic NSCLC
          -  World Health Organization (WHO) Performance Status of 0 or 1
        Exclusion Criteria:
        Patients should not enter the study if any of the following exclusion criteria are
        fulfilled:
          -  Mixed small cell lung cancer and NSCLC histology
          -  Brain metastases or spinal cord compression unless asymptomatic, treated and stable
             (not requiring steroids)
          -  Prior exposure to IMT, including, but not limited to, other antiCTLA4, antiPD1, anti
             PDL1,or antiPDL2 antibodies, excluding therapeutic anticancer vaccines
          -  Active or prior documented inflammatory bowel disease (eg, Crohn's disease,
             ulcerative colitis)
      </t>
  </si>
  <si>
    <t>NCT02544633</t>
  </si>
  <si>
    <t>Phase 2, Parallel-Arm Study of MGCD265 in Patients With Locally Advanced or Metastatic Non-Small Cell Lung Cancer With Activating Genetic Alterations in Mesenchymal-Epithelial Transition Factor</t>
  </si>
  <si>
    <t xml:space="preserve">
        Inclusion Criteria:
          -  Diagnosis of non-small cell lung cancer
          -  Metastatic or locally advanced disease
          -  Prior platinum chemotherapy
          -  Test result showing genetic change in MET tumor gene
          -  At least one tumor that can be measured on a radiographic scan
        Exclusion Criteria:
          -  Prior treatment with inhibitor of MET or HGF
          -  Prior positive test for EGFR mutation or ALK gene rearrangement
          -  Uncontrolled tumor in the brain
      </t>
  </si>
  <si>
    <t>NCT02574078</t>
  </si>
  <si>
    <t>A Master Protocol of Phase 1/2 Studies of Nivolumab in Advanced NSCLC Using Nivolumab as Maintenance After Induction Chemotherapy or as First-line Treatment Alone or in Combination With Standard of Care Therapies (CheckMate 370: CHECKpoint Pathway and nivoluMAb Clinical Trial Evaluation 370)</t>
  </si>
  <si>
    <t xml:space="preserve">
        For more information regarding BMS clinical trial participation, please visit
        www.BMSStudyConnect.com
        Inclusion Criteria:
          -  Histologically confirmed locally advanced or stage IV NSCLC
          -  Eastern Cooperative Oncology Group (ECOG) Performance status (PS) 0-2
          -  Tumor tissue sections must be available for biomarker evaluation
        Exclusion Criteria:
          -  Untreated or active/progressing Central Nervous system (CNS) metastases
          -  Active, known or suspected autoimmune disease
          -  Known history of testing positive for HIV or AIDS
          -  Active or chronic infection of hepatitis B virus or hepatitis C
      </t>
  </si>
  <si>
    <t>NCT02576574</t>
  </si>
  <si>
    <t>A Phase III, Open-label, Multicenter Trial of Avelumab (MSB0010718C) Versus Platinum-based Doublet as a First-line Treatment of Recurrent or Stage IV PD-L1+ Non-small Cell Lung Cancer</t>
  </si>
  <si>
    <t xml:space="preserve">
        Inclusion Criteria:
          -  Male or female subjects aged greater than or equal to (&gt;=) 18 years
          -  Tumor determined to be positive for PD-L1 expression per the evaluation of a central
             laboratory
          -  Eastern Cooperative Oncology Group Performance Status (ECOG PS) of 0 to 1
          -  At least 1 lesion that can be measured.
          -  Subjects with histologically confirmed metastatic or recurrent non-small cell lung
             cancer (NSCLC)
          -  Subjects must not have received any treatment for systemic lung cancer, and have an
             estimated life expectancy of more than 12 weeks
          -  Other protocol defined criteria could apply
        Exclusion Criteria:
          -  Subjects whose disease harbors an activating epidermal growth factor receptor (EGFR)
             mutation, or an anaplastic lymphoma kinase (ALK) rearrangement
          -  Prior therapy with any antibody or drug targeting T cell coregulatory proteins,
             concurrent anticancer treatment, or immunosuppressive agents
          -  Subjects with known severe hypersensitivity reactions to monoclonal antibodies,
             history of anaphylaxis, or uncontrolled asthma, and persisting toxicity related to
             prior therapy of Grade greater than (&gt;) 1
          -  Subjects with brain metastases are excluded, except those meeting the following
             criteria: brain metastases that have been treated locally and are clinically stable
             for at least 2 weeks prior to enrollment, subjects must be either off steroids or on
             a stable or decreasing dose of less than (&lt;) 10 mg daily prednisone (or equivalent),
             and do not have ongoing neurological symptoms that are related to the brain
             localization of the disease
          -  Other protocol defined criteria could apply
      </t>
  </si>
  <si>
    <t>NCT02578680</t>
  </si>
  <si>
    <t>A Randomized, Double-Blind, Phase III Study of Platinum+ Pemetrexed Chemotherapy With or Without Pembrolizumab (MK-3475) in First Line Metastatic Non-squamous Non-small Cell Lung Cancer Subjects (KEYNOTE-189)</t>
  </si>
  <si>
    <t xml:space="preserve">
        Inclusion Criteria:
          -  Has a histologically-confirmed or cytologically confirmed diagnosis of stage IV
             non-squamous NSCLC.
          -  Has confirmation that epidermal growth factor receptor (EGFR) or anaplastic lymphoma
             kinase (ALK)-directed therapy is not indicated.
          -  Has measurable disease.
          -  Has not received prior systemic treatment for their advanced/metastatic NSCLC.
          -  Can provide tumor tissue.
          -  Has a life expectancy of at least 3 months.
          -  Has a performance status of 0 or 1 on the Eastern Cooperative Oncology Group (ECOG)
             Performance Status.
          -  Has adequate organ function
          -  If female of childbearing potential, is willing to use adequate contraception for the
             course of the study through 120 days after the last dose of study medication or
             through 180 days after last dose of chemotherapeutic agents.
          -  If male with a female partner(s) of child-bearing potential, must agree to use
             adequate contraception starting with the first dose of study medication through 120
             days after the last dose of study medication or through 180 days after last dose of
             chemotherapeutic agents.
        Exclusion Criteria:
          -  Has predominantly squamous cell histology NSCLC.
          -  Is currently participating and receiving study therapy or has participated in a study
             of an investigational agent and received study therapy or used an investigational
             device within 4 weeks prior to administration of pembrolizumab.
          -  Before the first dose of study medication: a) Has received prior systemic cytotoxic
             chemotherapy for metastatic disease, b) Has received antineoplastic biological
             therapy (e.g., erlotinib, crizotinib, cetuximab), c) Had major surgery (&lt;3 weeks
             prior to first dose)
          -  Received radiation therapy to the lung that is &gt;30 Gy within 6 months of the first
             dose of study medication.
          -  Completed palliative radiotherapy within 7 days of the first dose of study
             medication.
          -  Is expected to require any other form of antineoplastic therapy while on study.
          -  Received a live-virus vaccination within 30 days of planned start of study
             medication.
          -  Has clinically active diverticulitis, intra-abdominal abscess, gastrointestinal
             obstruction, or abdominal carcinomatosis.
          -  Known history of prior malignancy except if participant has undergone potentially
             curative therapy with no evidence of that disease recurrence for 5 years since
             initiation of that therapy, except for successful definitive resection of basal cell
             carcinoma of the skin, superficial bladder cancer, squamous cell carcinoma of the
             skin, in situ cervical cancer, or other in situ cancers.
          -  Has known active central nervous system (CNS) metastases and/or carcinomatous
             meningitis.
          -  Previously had a severe hypersensitivity reaction to treatment with another
             monoclonal antibody (mAb).
          -  Known sensitivity to any component of cisplatin, carboplatin or pemetrexed.
          -  Has active autoimmune disease that has required systemic treatment in past 2 years.
          -  Is on chronic systemic steroids.
          -  Is unable to interrupt aspirin or other nonsteroidal anti-inflammatory drugs
             (NSAIDs), other than an aspirin dose â‰¤1.3 g per day, for a 5-day period (8-day period
             for long-acting agents, such as piroxicam).
          -  Is unable or unwilling to take folic acid or vitamin B12 supplementation.
          -  Had prior treatment with any other anti-programmed cell death-1 (PD-1), or PD-ligand
             1 (PD-L1) or PD-L2 agent or an antibody targeting other immuno-regulatory receptors
             or mechanisms. Has participated in any other pembrolizumab study and has been treated
             with pembrolizumab.
          -  Has an active infection requiring therapy.
          -  Has known history of Human Immunodeficiency Virus (HIV).
          -  Has known active Hepatitis B or C.
          -  Has known psychiatric or substance abuse disorder that would interfere with
             cooperation with the requirements of the trial.
          -  Is a regular user (including "recreational use") of any illicit drugs or had a recent
             history (within the last year) of substance abuse (including alcohol).
          -  Has symptomatic ascites or pleural effusion.
          -  Has interstitial lung disease or a history of pneumonitis that required oral or IV
             glucocorticoids to assist with management.
          -  Is pregnant or breastfeeding, or expecting to conceive or father children prior to
             120 days after the last dose of study medication or through 180 days after last dose
             of chemotherapeutic agents.
      </t>
  </si>
  <si>
    <t>NCT02584634</t>
  </si>
  <si>
    <t>A Phase 1b/2, Open Label, Dose Finding Study To Evaluate Safety, Efficacy, Pharmacokinetics And Pharmacodynamics Of Avelumab (msb0010718c) In Combination With Either Crizotinib Or Pf 06463922 In Patients With Advanced Or Metastatic Non Small Cell Lung Cancer Javelin Lung 101</t>
  </si>
  <si>
    <t xml:space="preserve">
        -  Inclusion Criteria
          -  Diagnosis of advanced or metastatic NSCLC. Group A must be ALK negative NSCLC and
             Group B must be ALK positive NSCLC
          -  Group A at least one prior regimen of therapy
          -  Group B any number of prior regimens.
          -  Mandatory tumor tissue available
          -  At least one measurable lesion
          -  ECOG Performance status 0 or 1
          -  Adequate bone marrow, renal, liver and pancreatic function
          -  Negative pregnancy test for females of childbearing potential
        Exclusion Criteria:
          -  No prior therapy with an anti-PD-1, anti-PD-L1, anti-PD-L2, anti-CD137, or
             anti-CTLA-4 antibody.
          -  No Severe or Chronic medical conditions including gastrointestinal abnormalities or
             significant cardiac history
          -  No active infection requiring systemic therapy
      </t>
  </si>
  <si>
    <t>NCT02588261</t>
  </si>
  <si>
    <t>An Open-label, Randomized Phase 3 Efficacy Study of ASP8273 vs Erlotinib or Gefitinib in First-line Treatment of Patients With Stage IIIB/IV Non-small Cell Lung Cancer Tumors With EGFR Activating Mutations</t>
  </si>
  <si>
    <t xml:space="preserve">
        Inclusion Criteria:
          -  Subject agrees not to participate in another interventional study while on treatment.
          -  Female subject must either:
               -  Be of nonchildbearing potential: postmenopausal (defined as at least 1 year
                  without any menses) prior to Screening, or documented surgically sterile
               -  Or, if of childbearing potential: Agree not to try to become pregnant during the
                  study and for 28 days after the final study drug administration; And have a
                  negative serum pregnancy test at Screening; And, if heterosexually active, agree
                  to consistently use 2 forms of highly effective birth control (at least 1 of
                  which must be a highly effective method and one must be a barrier method)
                  starting at Screening and throughout the study period and for 28 days after the
                  final study drug administration.
          -  Female subject must not be breastfeeding at Screening or during the study period, and
             for 28 days after the final study drug administration.
          -  Female subject must not donate ova starting at Screening and throughout the study
             period, and for 28 days after the final study drug administration.
          -  Male subject and their female spouse/partners who are of childbearing potential must
             be using highly effective contraception consisting of 2 forms of birth control (1 of
             which must be a barrier method) starting at Screening and continue throughout the
             study period and for 90 days after the final study drug administration.
          -  Male subject must not donate sperm starting at Screening and throughout the study
             period and for 90 days after the final study drug administration.
          -  Subject has Eastern Cooperative Oncology Group (ECOG) performance status â‰¤ 2.
          -  Subject has histologically confirmed locally advanced, metastatic or unresectable
             Stage IIIB/IV adenocarcinoma NSCLC (newly diagnosed or recurrent). Subjects with
             mixed histology are eligible if adenocarcinoma is the predominant histology.
          -  Subject has predicted life expectancy â‰¥ 12 weeks in the opinion of the investigator.
          -  Subject must meet all of the following criteria on the laboratory tests that will be
             analyzed centrally within 7 days prior to the first dose of study drug. In case of
             multiple laboratory data within this period, the most recent data should be used.
               -  Neutrophil count &gt; 1,000/mm3
               -  Platelet count â‰¥ 7.5 x 104 /mm3
               -  Hemoglobin &gt; 8.0 g/dL
               -  Serum creatinine Ë‚ 2.0 x upper limit of normal (ULN) or an estimated glomerular
                  filtration rate (eGFR) of &gt; 50 mL/min as calculated by the Cockcroft Gault
                  Method
               -  Total bilirubin Ë‚1.5 x ULN (except for subjects with documented Gilbert's
                  syndrome)
               -  AST and ALT Ë‚ 3.0 x ULN or â‰¤ 5 x ULN if subject has documented liver metastases
               -  Serum sodium level is â‰¥ 130 mmol/L
          -  Subject has an EGFR activating mutation (exon 19 deletion or exon 21 L858R), with or
             without T790M mutation, by local or central testing on examination of a NSCLC FFPE
             specimen (archival or fresh biopsy). Subjects harboring both exon 19 deletion and
             exon 21 L858R mutations are not eligible. A tissue sample from the same block used to
             determine eligibility by local testing should be available to send to the central lab
             for confirmatory testing. Subjects randomized based on local results indicating
             presence of EGFR mutation may remain on study if central results are discordant.
          -  Subject must have at least 1 measureable lesion based on RECIST V1.1. Previously
             irradiated lesions will not be considered as measurable lesions.
        Exclusion Criteria:
          -  Subject has received intervening anticancer treatment or previous treatment with
             chemotherapy for metastatic disease other than palliative local radiation to painful
             bone metastases completed at least 1 week prior to the first dose of study drug. The
             administration of neoadjuvant or adjuvant chemotherapy is allowed as long as it has
             finalized â‰¥ 6 months before the first dose of study drug.
          -  Subject has received a prior treatment with a therapeutic agent targeting EGFR (e.g.,
             afatinib, dacomitinib, ASP8273, etc).
          -  Subject has received investigational therapy within 28 days or 5 half-lives prior to
             the first dose of study drug.
          -  Subject has received radiotherapy within 1 week prior to the first dose of study
             drug. If the subject received radiotherapy &gt; 1 week prior to study treatment, the
             irradiated lesion cannot be the only lesion used for evaluating response.
          -  Subject has symptomatic central nervous system (CNS) metastasis. Subject with
             previously treated brain or CNS metastases are eligible provided that the subject has
             recovered from any acute effects of radiotherapy, does not have brain metastasis
             related symptoms, is not requiring systemic steroids for at least 2 weeks prior to
             study drug administration, and any whole brain radiation therapy was completed at
             least 4 weeks prior to study drug administration, or any stereotactic radiosurgery
             (SRS) was completed at least 2 weeks prior to study drug administration. Steroid
             inhaler use or ointment treatment for other concomitant medical disease is permitted.
          -  Subject has received blood transfusions or hematopoietic factor therapy within 14
             days prior to the first dose of study drug.
          -  Subject has had a major surgical procedure (other than a biopsy) within 14 days prior
             to the first dose of study drug, or one is planned during the course of the study.
          -  Subject has a known history of a positive test for human immunodeficiency virus (HIV)
             infection.
          -  Subject has known history of serious hypersensitivity reaction to a known ingredient
             of ASP8273, erlotinib or gefitinib.
          -  Subject has evidence of an active infection requiring systemic therapy within 14 days
             prior to the planned first dose of study drug.
          -  Subject has severe or uncontrolled systemic diseases including uncontrolled
             hypertension (blood pressure &gt; 150/100 mmHg) or active bleeding diatheses.
          -  Subject has history of drug-induced interstitial lung disease (ILD) or any evidence
             of active ILD.
          -  Subject has ongoing cardiac arrhythmia that is Grade â‰¥ 2 or uncontrolled atrial
             fibrillation of any grade.
          -  Subject currently has Class 3 or 4 New York Heart Association congestive heart
             failure.
          -  Subject has history of severe/unstable angina, myocardial infarction or
             cerebrovascular accident within 6 months prior to the planned first dose of study
             drug.
          -  Subject has history of gastrointestinal ulcer or gastrointestinal bleeding within 3
             months prior to the planned first dose of study drug.
          -  Subject has concurrent corneal disorder or any ophthalmologic condition which, in the
             investigator's opinion, makes the subject unsuitable for study participation (i.e.,
             advanced cataracts, glaucoma).
          -  Subject has difficulty taking oral medication or any digestive tract dysfunction or
             inflammatory bowel disease that would interfere with the intestinal absorption of
             drug.
          -  Subject has another past or active malignancy which requires treatment. Prior
             carcinoma in situ or non-melanoma skin cancer after curative resection are permitted.
          -  Subject has any condition which, in the investigator's opinion, makes the subject
             unsuitable for study participation.
          -  Subject has received potent CYP 3A4 inhibitors within 7 days prior to first dose of
             study drug or proton pump inhibitors such as omeprazole within 14 days prior to first
             dose of study drug.
      </t>
  </si>
  <si>
    <t>NCT02616393</t>
  </si>
  <si>
    <t>Kadmon Corporation, LLC</t>
  </si>
  <si>
    <t>A Phase 2, Multicenter Study of Tesevatinib in Subjects With Non-Small Cell Lung Cancer, EGFR Activating Mutation, Prior Treatment With a Tyrosine Kinase Inhibitor, and Brain Metastases or Leptomeningeal Metastases</t>
  </si>
  <si>
    <t xml:space="preserve">
        Cohort A
        Inclusion Criteria:
          -  History of NSCLC with EGFR mutation or an EGFR activating mutation that has had a
             clinical response to erlotinib, afatinib, or gefitinib in the patient being enrolled.
          -  Occurrence or progression of BM while receiving either erlotinib or afatinib or
             gefitinib. Previous systemic treatment included erlotinib or afatinib or gefitinib
             for at least 14 days. Patients may have received osimertinib or rociletinib, or other
             agents inhibiting the T790M EGFR mutation, but only if they then receive at least 14
             days of treatment with erlotinib, afatinib, or gefitinib and have CNS but not
             peripheral progression
          -  At least one measurable BM by RECIST 1.1 criteria (â‰¥ 10mm in longest diameter).
             Target lesions must not have received stereotactic radiotherapy (SRS). If subject had
             prior whole brain radiotherapy (WBRT), progression in any measurable BM lesion must
             have occurred at least 3 months after the end of WBRT. Subjects with asymptomatic
             brain metastases may be enrolled without prior radiation therapy to the brain.
             Subjects with minimally symptomatic brain metastases may be enrolled without prior
             radiation therapy to the brain if they do not require immediate surgical or radiation
             therapy in the opinion of the treating investigator and in the opinion of a radiation
             therapy or neurosurgical consultant
          -  Subjects in Cohort A may have asymptomatic LM detected by MRI. (Subjects with
             symptoms or signs attributed to LM will be enrolled in Cohort B whether or not they
             have brain metastases)
          -  No clinically significant progression outside of the CNS on most recent EGFR
             inhibitor therapy
          -  ECOG Score â‰¤2
          -  No history of another malignancy in the 5 years prior to study entry, except treated
             non-melanoma skin cancer or superficial bladder cancer or carcinoma-in-situ of the
             cervix or Stage 1 or 2 cancers of other sites that have been treated surgically and
             have not recurred
          -  Adequate organ and bone marrow functions
          -  Serum potassium and magnesium levels above the lower limit of normal
          -  No coexisting medical problems of sufficient severity to limit compliance with the
             study
          -  Willing and able to sign written informed consent and be able to comply with the
             study protocol for the duration of the study
          -  Women of childbearing potential (i.e., menstruating women) must have a negative urine
             pregnancy test (positive urine tests are to be confirmed by serum test)
        Exclusion Criteria:
          -  First day of dosing with tesevatinib is less than 2 weeks from the last treatment of
             cytotoxic chemotherapy, biological therapy, or immunotherapy, and less than 6 weeks
             for nitrosoureas and mitomycin C. Surgical procedures must have been performed at
             least 2 weeks prior to the start of study treatment. Subjects must have recovered
             from the reversible effects of prior lung cancer treatments, including surgery and
             radiation therapy (excluding alopecia)
          -  First day of dosing with tesevatinib is less than 4 weeks from the last radiotherapy
             of the brain or spinal cord/cauda equina
          -  First day of dosing with tesevatinib is less than 2 weeks from treatment with another
             investigational agent
          -  Treatment with erlotinib must be discontinued at least 3 days prior to first dose of
             tesevatinib and treatment with afatinib or other tyrosine kinase inhibitor must be
             discontinued at least 3 days prior to first dose of tesevatinib
          -  Any concurrent therapy for BM other than the specified treatment in this study
          -  Taking any medication known to moderately or severely inhibit the CYP3A4 isozyme or
             any drugs that are CYP3A4 inducers (including anti-epileptic agents such as
             phenytoin). A stable regimen (â‰¥ 4 weeks) of antidepressants of the SSRI class is
             allowed (common SSRIs include escitalopram oxalate, citalopram, fluvoxamine,
             paroxetine, sertraline, and fluoxetine)
          -  Taking any drugs associated with torsades de pointes or known to moderately or
             severely prolong the QTc(F) interval
          -  Has evidence of active heart disease such as myocardial infarction within the 3
             months prior to study entry; symptomatic coronary insufficiency congestive heart
             failure; moderate or severe pulmonary dysfunction
          -  History of torsades de pointes, ventricular tachycardia or fibrillation, pathologic
             sinus bradycardia (&lt; 50 bpm), heart block (excluding first degree block, being PR
             interval only), or congenital long QT syndrome. Subjects with a history of atrial
             arrhythmias should be discussed with the medical monitor
          -  Has an active infectious process
          -  Female subject who is pregnant or lactating
          -  Known contraindication to MRI, such as cardiac pacemaker, shrapnel, or ocular foreign
             body
          -  Has marked prolongation of QTc(F) interval at screening or baseline (QTc[F] interval
             &gt; 470 msec) using the Fridericia method of correction for heart rate
          -  Gastrointestinal (GI) condition that interferes with drug absorption
          -  Non-malignant neurological disease that would interfere with evaluation of symptoms
             or signs of brain metastases
        Cohort B
        Inclusion Criteria:
          -  History of NSCLC with EGFR mutation (either exon 19 deletion or L858R mutation) or,
             if previously treated, history of an activating EGFR mutation that has had a clinical
             response to erlotinib, afatinib, or gefitinib in the patient being enrolled).
          -  Presentation with LM at initial presentation with no prior systemic treatment, or
             occurrence or progression of LM while receiving either erlotinib or afatinib or
             gefitinib. Previous systemic treatment included erlotinib or afatinib or gefitinib
             for at least 14 days. Patients may have received osimertinib or rociletinib, or other
             agents inhibiting the T790M EGFR mutation, but only if they then receive at least 14
             days of treatment with erlotinib, afatinib, or gefitinib and have CNS but not
             peripheral progression
          -  Presence of at least one CTCAE 4.03 symptom/sign of at least Grade 1 attributed by
             the investigator to leptomeningeal metastases
          -  Diagnosis of LM by:
               1. Cytological evidence in CSF sample of LM due to NSCLC, and/or
               2. Findings on gadolinium-enhanced MRI
          -  No clinically significant progression outside of the CNS on most recent EGFR
             inhibitor therapy
          -  Concomitant brain metastases and brain metastases previously treated with radiation
             therapy are allowed. (Subjects with symptoms or signs attributed to LM will be
             enrolled in Cohort B whether or not they have brain metastases)
          -  ECOG Score â‰¤2
          -  No history of another malignancy in the 5 years prior to study entry, except treated
             non-melanoma skin cancer or superficial bladder cancer or carcinoma-in-situ of the
             cervix or Stage 1 or 2 cancers of other sites that have been treated surgically and
             have not recurred.
          -  Adequate organ and bone marrow functions
          -  Serum potassium and magnesium levels above the lower limit of normal
          -  No coexisting medical problems of sufficient severity to limit compliance with the
             study
          -  Willing and able to sign written informed consent and be able to comply with the
             study protocol for the duration of the study
          -  Women of childbearing potential (i.e., menstruating women) must have a negative urine
             pregnancy test (positive urine tests are to be confirmed by serum test)
        Exclusion Criteria:
          -  First day of dosing with tesevatinib is less than 2 weeks from the last treatment of
             cytotoxic chemotherapy, biological therapy, or immunotherapy, and less than 6 weeks
             for nitrosoureas and mitomycin C. Surgical procedures must have been performed at
             least 2 weeks prior to the start of study treatment. Subjects must have recovered
             from the reversible effects of prior lung cancer treatments, including surgery and
             radiation therapy (excluding alopecia)
          -  First day of dosing with tesevatinib is less than 4 weeks from the last radiotherapy
             of the brain or spinal cord/cauda equina
          -  First day of dosing with tesevatinib is less than 2 weeks from treatment with another
             investigational agent
          -  Treatment with erlotinib must be discontinued at least 3 days prior to first dose of
             tesevatinib and treatment with afatinib or other tyrosine kinase inhibitor must be
             discontinued at least 3 days prior to first dose of tesevatinib
          -  Any concurrent therapy for LM other than the specified treatment in this study
          -  Taking any medication known to moderately or severely inhibit the CYP3A4 isozyme or
             any drugs that are CYP3A4 inducers (including anti-epileptic agents such as
             phenytoin). A stable regimen (â‰¥ 4 weeks) of antidepressants of the SSRI class is
             allowed (common SSRIs include escitalopram oxalate, citalopram, fluvoxamine,
             paroxetine, sertraline, and fluoxetine)
          -  Taking any drugs associated with torsades de pointes or known to moderately or
             severely prolong the QTc(F) interval
          -  Has evidence of active heart disease such as myocardial infarction within the 3
             months prior to study entry; symptomatic coronary insufficiency congestive heart
             failure; moderate or severe pulmonary dysfunction
          -  History of torsades de pointes, ventricular tachycardia or fibrillation, pathologic
             sinus bradycardia (&lt; 50 bpm), heart block (excluding first degree block, being PR
             interval only), or congenital long QT syndrome. Subjects with a history of atrial
             arrhythmias should be discussed with the medical monitor
          -  Has an active infectious process
          -  Female subject who is pregnant or lactating
          -  Known contraindication to MRI, such as cardiac pacemaker, shrapnel, or ocular foreign
             body
          -  Has marked prolongation of QTc(F) interval at screening or baseline (QTc[F] interval
             &gt; 470 msec) using the Fridericia method of correction for heart rate
          -  Gastrointestinal (GI) condition that interferes with drug absorption
          -  Non-malignant neurological disease that would interfere with evaluation of symptoms
             or signs of leptomeningeal metastases
          -  Contraindications to lumbar puncture:
               1. INR &gt; 1.5
               2. Platelets &lt; 50 Ã— 109/L (Note that platelets are required to be â‰¥100Ã— 109/L at
                  screening)
               3. Therapeutic anticoagulant treatment that can't be held for 24 hours. Low dose
                  low molecular weight heparin given for deep vein thrombosis (DVT) prophylaxis is
                  allowed.
               4. CNS lesions considered to be at risk for cerebral herniation, myelocompression,
                  or conus/cauda compression
        Cohort C
        Inclusion Criteria:
          -  NSCLC with EGFR activating mutation
          -  No prior systemic treatment for NSCLC. Treatment with systemic steroids is not
             considered systemic treatment for NSCLC
          -  No prior radiation therapy to the CNS (brain or spinal cord)
          -  At least one measurable BM by RECIST 1.1 criteria (â‰¥ 10mm in longest diameter) in a
             subject with asymptomatic or minimally symptomatic brain metastases who does not
             require immediate surgical or radiation therapy in the opinion of the treating
             investigator and in the opinion of a radiation therapy or neurosurgical consultant.
          -  Subjects in Cohort C may have asymptomatic LM detected by MRI
          -  ECOG Score â‰¤2
          -  No history of another malignancy in the 5 years prior to study entry, except treated
             non-melanoma skin cancer or superficial bladder cancer or carcinoma-in-situ of the
             cervix or Stage 1 or 2 cancers of other sites that have been treated surgically and
             have not recurred
          -  Adequate organ and bone marrow functions
          -  Serum potassium and magnesium levels above the LLN
          -  No coexisting medical problems of sufficient severity to limit compliance with the
             study.
          -  Willing and able to sign written informed consent and be able to comply with the
             study protocol for the duration of the study
          -  Women of childbearing potential (i.e., menstruating women) must have a negative urine
             pregnancy test (positive urine tests are to be confirmed by serum test)
        Exclusion Criteria:
          -  Surgical procedures that were performed less than 2 weeks prior to the start of study
             treatment
          -  Any concurrent therapy for BM other than the specified treatment in this study
          -  Taking any medication known to moderately or severely inhibit the CYP3A4 isozyme or
             any drugs that are CYP3A4 inducers (including anti-epileptic agents such as
             phenytoin). A stable regimen (â‰¥ 4 weeks) of antidepressants of the SSRI class is
             allowed (common SSRIs include escitalopram oxalate, citalopram, fluvoxamine,
             paroxetine, sertraline, and fluoxetine)
          -  Taking any drugs associated with torsades de pointes or known to moderately or
             severely prolong the QTc(F) interval
          -  Has evidence of active heart disease such as myocardial infarction within the 3
             months prior to study entry; symptomatic coronary insufficiency congestive heart
             failure; moderate or severe pulmonary dysfunction
          -  History of torsades de pointes, ventricular tachycardia or fibrillation, pathologic
             sinus bradycardia (&lt; 50 bpm), heart block (excluding first degree block, being PR
             interval only), or congenital long QT syndrome. Subjects with a history of atrial
             arrhythmias should be discussed with the medical monitor
          -  Has an active infectious process
          -  Female subject who is pregnant or lactating
          -  Known contraindication to MRI, such as cardiac pacemaker, shrapnel, or ocular foreign
             body
          -  Has marked prolongation of QTc(F) interval at screening or Cycle 1 Day 1 (QTc[F]
             interval &gt; 470 msec) using the Fridericia method of correction for heart rate
          -  GI condition that interferes with drug absorption
          -  Non-malignant neurological disease that would interfere with evaluation of symptoms
             or signs of brain metastases
      </t>
  </si>
  <si>
    <t>NCT02635009</t>
  </si>
  <si>
    <t>Randomized Phase II/III Trial of Prophylactic Cranial Irradiation With or Without Hippocampal Avoidance for Small Cell Lung Cancer</t>
  </si>
  <si>
    <t xml:space="preserve">
        Inclusion Criteria:
          -  PRIOR TO STEP 1 REGISTRATION
          -  Histologic proof or unequivocal cytologic proof (fine needle aspiration, biopsy or
             two positive sputa) of SCLC within 250 days prior to Step 1 registration
          -  Patients must have a three-dimensional (3D), T1-weighted, spoiled gradient (SPGR),
             magnetization-prepared rapid gradient echo (MP-RAGE), or turbo field echo (TFE) MRI
             scan without and with gadolinium contrast-enhanced T1-weighted axial, coronal, and
             sagittal sequence acquisitions and standard T2-weighted axial and coronal fluid
             attenuation inversion recovery (FLAIR) sequence acquisitions within 28 days of Step 1
             registration; to yield acceptable image quality, the pre-contrast-enhanced should
             have a resolution of 1 x 1 x 1.2 mm and should follow the protocols established by
             the Alzheimer's Disease Neuroimaging Initiative (ADNI); performance of this sequence
             at a 3 Tesla field strength is recommended; sites may contact the Imaging Co-Chair,
             Dr. Tammie Benzinger, for further information or assistance if needed; to yield
             acceptable image quality, the gadolinium contrast-enhanced T1-weighted scan should
             use the smallest possible axial slice thickness not exceeding 1.5 mm; the associated
             coronal and sagittal sequences can be up to 2.5 mm in slice thickness; this imaging
             is considered standard of care
          -  Note: The MRI study as part of response assessment following chemotherapy can be used
             for this purpose, but the appropriate sequences must be obtained; this sequence
             cannot be obtained prior to chemotherapy and is mandatory irrespective of
             randomization to the experimental or control arm of this study
          -  Patients must sign a study-specific informed consent prior to study entry
          -  PRIOR TO STEP 2 REGISTRATION
          -  The following baseline neurocognitive assessments must be completed within 14 days
             prior to Step 2 registration: HVLT-R, TMT, and COWA; the neurocognitive assessments
             will be uploaded into the National Surgical Adjuvant Breast and Bowel Project,
             Radiation Therapy Oncology Group, and Gynecologic Oncology Group (NRG) Oncology RAVE
             system for evaluation by Dr. Wefel; once the upload is complete, a notification will
             be sent to the site to proceed to Step 2; note: completed baseline neurocognitive
             assessments can be uploaded at the time of Step 1 registration
          -  Patients must have a baseline raw score greater than 2 on the HVLT-R delayed recall
          -  Prior to chemotherapy or thoracic radiotherapy, patients must be defined as
             limited-stage or extensive-stage SCLC after clinical staging evaluation involving the
             following:
               -  History/physical examination;
               -  Computed tomography (CT) of the chest and abdomen with contrast (does not have
                  to be done if the patient has had a positron emission tomography (PET)/CT scan
                  within 8 weeks prior to initiating chemotherapy or thoracic radiotherapy)
               -  MRI of the brain
               -  For patients without evidence of extensive-stage SCLC on chest and abdomen CT
                  and brain MRI, a PET/CT or bone scan is required to confirm limited-stage SCLC
          -  Patients must be registered on study no earlier than 1 week and no later than 8 weeks
             after completing chemotherapy (+/- thoracic radiotherapy)
          -  After chemotherapy, patients must be restaged using the same diagnostic work-up as
             required pre-chemotherapy; repeat PET/CT or bone scan is not required; patients must
             have:
               -  No central nervous system (CNS) metastases
               -  Radiographic partial or complete response to chemotherapy in at least one
                  disease site using Response Evaluation Criteria in Solid Tumors (RECIST)
                  criteria
               -  No progression in any site
          -  Zubrod performance status 0-2
          -  Women of childbearing potential and male participants must practice adequate
             contraception
          -  Women of childbearing potential must have a negative qualitative serum pregnancy test
             =&lt; 2 weeks prior to study entry
          -  Patients who are primary English or French speakers are eligible
        Exclusion Criteria:
          -  Prior radiotherapy to the head or neck (except for T1 glottic cancer), resulting in
             overlap of radiation fields
          -  Radiographic evidence of CNS metastases
          -  Radiographic evidence of hydrocephalus
          -  Planned concurrent chemotherapy or anti-tumor agent during PCI
          -  Concomitant invasive malignancy or invasive malignancy within the past five years
             other than non-melanomatous skin cancer; history of in situ carcinoma (e.g. ductal
             carcinoma in situ of breast, in situ carcinoma of the cervix, vulva or larynx) is
             permitted
          -  Contraindication to MR imaging, such as implanted metal devices or foreign bodies or
             severe claustrophobia
          -  Severe, active comorbidity, defined as follows:
               -  Unstable angina and/or congestive heart failure requiring hospitalization within
                  the last 6 months
               -  Transmural myocardial infarction within the last 6 months
               -  Acute bacterial or fungal infection requiring intravenous antibiotics at the
                  time of registration
               -  Hepatic insufficiency resulting in clinical jaundice and/or coagulation defects
               -  Chronic obstructive pulmonary disease exacerbation or other respiratory illness
                  requiring hospitalization or precluding study therapy at the time of
                  registration
               -  Uncontrolled, clinically significant cardiac arrhythmias
          -  Women of childbearing potential and male participants who are sexually active and not
             willing/able to use medically acceptable forms of contraception
      </t>
  </si>
  <si>
    <t>NCT02642042</t>
  </si>
  <si>
    <t>A Phase II Trial of Trametinib With Docetaxel in Patients With KRAS Mutation Positive Non-small Cell Lung Cancer (NSCLC) and Progressive Disease Following One or Two Prior Systemic Therapies</t>
  </si>
  <si>
    <t xml:space="preserve">
        Inclusion Criteria:
          -  DISEASE RELATED CRITERIA: Patients must have pathologically confirmed KRAS mutation
             positive non-small cell lung cancer (NSCLC) that is stage IV or recurrent; the
             specific subtype of KRAS mutation must be known; KRAS mutation testing must have been
             performed in a Clinical Laboratory Improvement Amendments (CLIA) certified
             laboratory; CLIA certified commercially available tests are acceptable
          -  DISEASE RELATED CRITERIA: Patients must have measurable disease documented by
             computed tomography (CT) or magnetic resonance imaging (MRI) within 28 days prior to
             registration; the CT from a combined positron emission tomography (PET)/CT may be
             used only if it is of diagnostic quality; non-measurable disease must be assessed
             within 42 days prior to registration; all known sites of disease must be assessed and
             documented on the baseline tumor assessment form (Response Evaluation Criteria in
             Solid Tumors [RECIST 1.1])
          -  DISEASE RELATED CRITERIA: Patients must not have known brain metastases unless: (1)
             metastases have been locally treated (including stereotactic body radiation therapy
             [SBRT], whole brain radiotherapy [WBRT], and surgical resection) and have remained
             clinically controlled and asymptomatic for at least 14 days following treatment and
             prior to registration, AND (2) patient has no residual neurological dysfunction and
             has been off corticosteroids for at least 24 hours prior to registration
          -  PRIOR/CONCURRENT THERAPY CRITERIA: Patients must have documented progressive cancer
             following at least one but no more than two prior regimens of systemic therapy for
             lung cancer, one of which must have been platinum based combination chemotherapy.
             Patients must not have received any chemotherapy drug within three weeks prior to
             registration. Patients must not have received any biologic agent within two weeks
             prior to registration
          -  PRIOR/CONCURRENT THERAPY CRITERIA: Adjuvant chemotherapy or chemotherapy administered
             as part of concurrent chemotherapy and radiation therapy for the treatment of lung
             cancer will not count as a prior regimen of systemic therapy as long as recurrent of
             patient's lung cancer occurred more than 12 months after the last day of chemotherapy
          -  PRIOR/CONCURRENT THERAPY CRITERIA: Patients must not have received prior docetaxel;
             patients must not have received therapy with a drug known to be either a
             mitogen-activated protein kinase (MEK) inhibitor or a phosphatidylinositol 3 kinase
             (PI3K)/v-akt murine thymoma viral oncogene homolog 1 (AKT)/mammalian target of
             rapamycin (mTOR) pathway inhibitor
          -  PRIOR/CONCURRENT THERAPY CRITERIA: Patients must have recovered from any adverse
             effects from prior therapy (except alopecia) to =&lt; grade 1 prior to registration
          -  PRIOR/CONCURRENT THERAPY CRITERIA: Patients may have had prior radiation therapy as
             long as it has not affected greater than 25% of the bone marrow and at least one
             measurable lesion is outside the area of prior radiation; at least one week must have
             elapsed since last radiation treatment; patients must have recovered from any adverse
             events from prior radiation therapy to =&lt; Common Terminology Criteria For Adverse
             Events (CTCAE) grade 1
          -  PRIOR/CONCURRENT THERAPY CRITERIA: Patients must not have had a major surgery within
             28 days prior to registration; patients must have recovered from any adverse effects
             of prior surgery to the satisfaction of the treating physician
          -  CLINICAL/LABORATORY CRITERIA: Patients must have Zubrod performance status of 0-2
          -  CLINICAL/LABORATORY CRITERIA: Absolute neutrophil count (ANC) &gt;= 1500/mcL; these
             results must be obtained within 28 days prior to registration
          -  CLINICAL/LABORATORY CRITERIA: Platelet count &gt;= 100,000/mcL; these results must be
             obtained within 28 days prior to registration
          -  CLINICAL/LABORATORY CRITERIA: Hemoglobin &gt;= 9 grams/dl; these results must be
             obtained within 28 days prior to registration
          -  CLINICAL/LABORATORY CRITERIA: Total bilirubin =&lt; 1.5 x institutional upper limit of
             normal (IULN); these results must be obtained within 28 days prior to registration
          -  CLINICAL/LABORATORY CRITERIA: Aspartate aminotransferase (AST) and alanine
             aminotransferase (ALT) =&lt; 2.5 x IULN (or =&lt; 5 x IULN for patients with known liver
             metastases); these results must be obtained within 28 days prior to registration
          -  CLINICAL/LABORATORY CRITERIA: Serum creatinine =&lt; 1.5 x IULN OR measured or
             calculated creatinine clearance &gt;= 40 mL/min; this result must have been obtained
             within 28 days prior to registration
          -  CLINICAL/LABORATORY CRITERIA: Patients must be able to swallow oral medications and
             must not have a gastro-intestinal disorder with diarrhea as a major symptom
          -  CLINICAL/LABORATORY CRITERIA: Patients must not have history of significant co-morbid
             illness inclusive of but not restricted to uncontrolled congestive cardiac failure,
             uncontrolled hypertension, history of myocardial infarction or cerebrovascular
             accident within 6 months prior to registration or any other illness that in the
             assessment of the treating physician would compromise the ability of the patient to
             participate in this study
          -  CLINICAL/LABORATORY CRITERIA: Patients must have corrected QT (QTc) interval =&lt; 480
             msec on electrocardiogram performed within 42 days prior to registration
          -  CLINICAL/LABORATORY CRITERIA: Patients must not have untreated or unresolved
             retinopathy
          -  CLINICAL/LABORATORY CRITERIA: Patients must not have a known history of active
             hepatitis B infection (defined as presence of hepatitis [Hep] B surface antigen [sAg]
             and/or Hep B deoxyribonucleic acid [DNA]), active hepatitis C infection (defined as
             presence of Hep C ribonucleic acid [RNA]), or human immunodeficiency virus (HIV)
             seropositivity
          -  CLINICAL/LABORATORY CRITERIA: No other prior malignancy is allowed except for the
             following: adequately treated basal cell or squamous cell skin cancer, in situ
             cervical cancer, adequately treated stage I or II cancer from which the patient is
             currently in complete remission, or any other cancer from which the patient has been
             disease free for three years; patients with localized prostate cancer who are being
             followed by an active surveillance program are also eligible
          -  CLINICAL/LABORATORY CRITERIA: Patients must not be pregnant or nursing; women/men of
             reproductive potential must have agreed to use an effective contraceptive method; a
             woman is considered to be of "reproductive potential" if she has had menses at any
             time in the preceding 12 consecutive months; in addition to routine contraceptive
             methods, "effective contraception" also includes heterosexual celibacy and surgery
             intended to prevent pregnancy (or with a side-effect of pregnancy prevention) defined
             as a hysterectomy, bilateral oophorectomy or bilateral tubal ligation; however, if at
             any point a previously celibate patient chooses to become heterosexually active
             during the time period for use of contraceptive measures outlined in the protocol,
             he/she is responsible for beginning contraceptive measures
          -  SPECIMEN SUBMISSION CRITERIA: Patients must be offered participation in translational
             medicine studies and banking
          -  REGULATORY CRITERIA: Patients must be informed of the investigational nature of this
             study and must sign and give written informed consent in accordance with
             institutional and federal guidelines
          -  REGULATORY CRITERIA: As a part of the Oncology Patient Enrollment Network (OPEN)
             registration process the treating institution's identity is provided in order to
             ensure that the current (within 365 days) date of institutional review board approval
             for this study has been entered in the system
      </t>
  </si>
  <si>
    <t>NCT02654587</t>
  </si>
  <si>
    <t>OSE Immunotherapeutics</t>
  </si>
  <si>
    <t>A Randomized Parallel Group Phase III Trial of OSE 2101 as 2nd Line After Prior Platinum-based Chemotherapy Failure or as 3rd Line After Platinum-failure and Checkpoint Inhibitor-failure, Compared With Standard Treatment (Docetaxel or Pemetrexed) in HLA-A2 Positive Patients With Locally Advanced (IIIB) Unsuitable for Radiotherapy or Metastatic Non-Small-Cell Lung Cancer</t>
  </si>
  <si>
    <t xml:space="preserve">
        Inclusion Criteria:
          1. Signed and dated informed consent document indicating that the patient (or legally
             acceptable representative) has been informed of all the pertinent aspects of the
             trial prior to enrollment.
          2. Willingness and ability to comply with scheduled visits, treatment plans, laboratory
             tests, and other study procedures.
          3. Female or male, 18 years of age or older.
          4. Histologically or cytologically proven diagnosis of NSCLC that is locally advanced
             (stage IIIB) unsuitable for radiotherapy or metastatic (stage IV) according to the
             7th edition of tumor, node, metastasis (TNM) in Lung Cancer published by the
             International Union Against Cancer and the American Joint Committee on Cancer.
          5. Subjects with disease recurrence or progression
               1. Patients must have had progressive disease after only one prior chemotherapy
                  regimen: i) It includes patients who have received one prior platinum-based
                  chemotherapy in the adjuvant setting following surgical resection for early
                  disease and whose disease has recurred within 12 months of completion of prior
                  chemotherapy, ii) It includes patients who received one prior platinum-based
                  chemotherapy in combination with radiation therapy for Stage III locoregional
                  disease and whose disease has recurred within 12 months of completion of prior
                  chemotherapy, iii) It includes patients who received 2 prior platinum-based
                  chemotherapy regimens, if the first regimen was given as adjuvant therapy or was
                  given in combination with radiation therapy for locally advanced disease
               2. or Patients must have had progressive disease after 2nd line therapy with an
                  immune checkpoint inhibitor
          6. Subjects with measurable or non-measurable lesions.
          7. Subjects must express HLA-A2 phenotype as assessed serologically.
          8. Subjects must be considered suitable for chemotherapy with either single-agent
             pemetrexed or docetaxel.
          9. Subjects with brain metastases are eligible if treated and symptoms have returned to
             baseline (except for signs and symptoms related to central nervous system therapy)
             for at least 2 weeks before initiation of allocated treatment and are not taking any
             forbidden medications.
         10. Any prior chemotherapy, immunotherapy, radiation therapy or surgeries must have been
             completed at least 3 weeks prior to initiation of study medication.
         11. Any toxicity from prior therapy must have recovered to â‰¤ Grade 1 (except alopecia).
         12. Eastern Cooperative Oncology Group (ECOG) performance status 0-1.
         13. Adequate organ function as defined by all the following criteria:
               1. Albuminemia &gt; 25g/L
               2. Serum aspartate transaminase (AST) and serum alanine transaminase (ALT) â‰¤ 1.5 x
                  upper limit of normal (ULN) with alkaline phosphatase â‰¤ 2.5 x ULN, or AST and
                  ALT â‰¤ 5 x ULN if liver function abnormalities are due to liver metastases
               3. Total serum bilirubin â‰¤ 1.5 x ULN
               4. Absolute neutrophil count (ANC) â‰¥ 1500/L
               5. Platelets â‰¥ 100000/L
               6. Hemoglobin â‰¥ 9.0 g/dL (in the absence of transfusion within 2 weeks before
                  randomization)
               7. Creatinine clearance (based on modified Cockcroft-Gault formula) â‰¥ 45 ml/min.
        Exclusion Criteria:
          1. Small-cell lung cancer/mixed NSCLC with small cell component or other neuroendocrine
             lung cancers (typical and atypical carcinoids, large-cell neuroendocrine carcinomas).
             Large-cell carcinoma.
          2. NSCLC that is predominantly squamous cell carcinoma, and patient had docetaxel as
             part of his prior chemotherapy.
          3. Current or previous treatment with investigational therapy in another therapeutic
             clinical trial interrupted less than 4 weeks before study treatment initiation.
          4. Patients whose tumor harbors EGFR gene mutation that sensitizes tumors to
             Tyrosine-Kinase Inhibitor (TKI) (EGFR exon 18-21) or Anaplastic Lymphoma Kinase (ALK)
             rearrangement.
          5. Ongoing immunotherapy (checkpoint inhibition, antigen immunotherapy).
          6. Spinal cord compression (unless treated with the patient attaining good pain control
             and stable or recovered neurologic function), carcinomatous meningitis, or
             leptomeningeal disease
          7. Patients with squamous cell histology or non-squamous cell histology previously
             treated by pemetrexed and with a contraindication for docetaxel with grade â‰¥ 2
             neuropathy or hypersensitivity reaction to medications formulated with polysorbate
             80) as they could be randomly assigned to Arm B.
          8. Patients with a condition requiring systemic treatment with either corticosteroids or
             other immunosuppressive medications.
          9. Treatment with corticosteroids in the last 3-week period before inclusion, except for
             topical, ocular, intra-articular, intranasal, and inhaled corticosteroids with
             minimal systemic absorption (e.g. with a dose â‰¤ 500 microgram beclomethasone
             equivalent for inhaled steroids), or adrenal replacement steroid doses â‰¤ 10 mg daily
             prednisone equivalent which are permitted.
         10. A recognized immunodeficiency disease including human immunodeficiency virus (HIV)
             infection (and other cellular immunodeficiencies, hypogammaglobulinemia or
             dysgammaglobulinemia; subjects who have hereditary, congenital or acquired
             immunodeficiencies).
         11. Patients with auto-immune disease, with the exception of type I diabetes or treated
             hypothyroidism.
         12. Patients with interstitial lung disease.
         13. Patients with active B or C hepatitis.
         14. Other malignancy: patients will not be eligible if they have evidence of active
             malignancy (other than non-melanoma skin cancer or localized cervical cancer, or
             localized and presumed cured prostate cancer).
         15. Other severe acute or chronic medical or psychiatric conditions, or laboratory
             abnormalities that would impart, in the judgment of the investigator and/or sponsor,
             excess risk associated with study participation or study drug administration, and
             which would, therefore, make the patient inappropriate for entry into this study.
         16. Female patients must be surgically sterile or be postmenopausal, or must agree to use
             effective contraception during the period of the trial and for at least 90 days after
             completion of treatment.
         17. Male patients sexually active with a woman of childbearing potential must be
             surgically sterile or must agree to use effective contraception during the period of
             the trial and for at least 90 days after completion of treatment. The decision of
             effective contraception will be based on the judgment of the principal investigator.
         18. Breastfeeding women.
         19. Women with a positive pregnancy test.
      </t>
  </si>
  <si>
    <t>NCT02657434</t>
  </si>
  <si>
    <t>A Phase III, Open-Label, Randomized Study of Atezolizumab (MPDL3280A, Anti-Pd-L1 Antibody) in Combination With Carboplatin or Cisplatin + Pemetrexed Compared With Carboplatin or Cisplatin + Pemetrexed in Patients Who Are Chemotherapy-Naive and Have Stage IV Non-Squamous Non-Small Cell Lung Cancer</t>
  </si>
  <si>
    <t xml:space="preserve">
        Inclusion Criteria:
          -  Male or female, 18 years of age or older
          -  Eastern Cooperative Oncology Group (ECOG) performance status of 0 or 1
          -  Histologically or cytologically confirmed, Stage IV non-squamous NSCLC
          -  No prior treatment for Stage IV non-squamous NSCLC. Participants with a sensitizing
             mutation in the epidermal growth factor receptor (EGFR) gene or with an anaplastic
             lymphoma kinase (ALK) fusion oncogene are excluded.
          -  Participants who have received prior neo-adjuvant, adjuvant chemotherapy, or
             chemoradiotherapy with curative intent for non-metastatic disease must have
             experienced a treatment-free interval of at least 6 months from randomization since
             the last chemotherapy or completion of chemoradiotherapy
          -  Known programmed death-ligand 1 (PD-L1) tumor status as determined by an
             immunohistochemistry (IHC) assay performed by a central laboratory on previously
             obtained archival tumor tissue or tissue obtained from a biopsy at screening
          -  Measurable disease, as defined by Response Evaluation Criteria in Solid Tumors
             Version 1.1 (RECIST v1.1)
          -  Adequate hematologic and end organ function
          -  For women of childbearing potential: agreement to remain abstinent or use
             contraceptive methods that result in a failure rate of less than (&lt;) 1 percent (%)
             per year during the treatment period and for at least 90 days after the last dose of
             study treatment
          -  For men: agreement to remain abstinent or use contraceptive measures and agreement to
             refrain from donating sperm
        Exclusion Criteria:
        Cancer-Specific Exclusions
          -  Active or untreated central nervous system (CNS) metastases as determined by computed
             tomography (CT) or magnetic resonance imaging (MRI) evaluation during screening and
             prior radiographic assessments
          -  Spinal cord compression not definitively treated with surgery and/or radiation or
             previously diagnosed and treated spinal cord compression without evidence that
             disease has been clinically stable for &gt;= 2 weeks prior to randomization
          -  Leptomeningeal disease
          -  Uncontrolled tumor-related pain
          -  Uncontrolled or symptomatic hypercalcemia (greater than [&gt;] 1.5 millimole/Liter
             ionized calcium or calcium &gt; 12 milligram/deciliter or corrected serum calcium &gt;upper
             limit of normal)
          -  Malignancies other than NSCLC within 5 years prior to randomization
          -  Known tumor PD-L1 expression status from other clinical studies (e.g., participants
             whose PD-L1 expression status was determined during screening for entry into a study
             with anti-PD-1 or anti-PD L1 antibodies but were not eligible are excluded)
        General Medical Exclusions:
          -  History of severe allergic, anaphylactic, or other hypersensitivity reactions to
             chimeric or humanized antibodies or fusion proteins
          -  History of certain autoimmune disease
          -  History of idiopathic pulmonary fibrosis, organizing pneumonia, drug-induced
             pneumonitis, idiopathic pneumonitis, or evidence of active pneumonitis
          -  Severe infections within 4 weeks prior to randomization
          -  Significant cardiovascular disease, such as New York Heart Association cardiac
             disease (Class II or greater), myocardial infarction within 3 months prior to
             randomization, unstable arrhythmias, or unstable angina
        Exclusion Criteria Related to Medications and Chemotherapy:
          -  Any approved anti-cancer therapy, including chemotherapy, or hormonal therapy within
             3 weeks prior to initiation of study treatment
          -  Prior treatment with CD137 agonists or immune checkpoint blockade therapies,
             anti-PD-1, and anti-PD-L1 therapeutic antibodies
          -  Treatment with systemic immunostimulatory agents within 4 weeks prior to
             randomization
          -  Treatment with systemic immunosuppressive medications
        Exclusion Criteria Related to Chemotherapy:
          -  History of allergic reactions to cisplatin, carboplatin, or other platinum-containing
             compounds
          -  Participants with hearing impairment (cisplatin)
          -  Grade &gt;= 2 peripheral neuropathy as defined by National Cancer Institute Common
             Terminology Criteria for Adverse Events (NCI CTCAE) version 4.0 criteria (cisplatin)
          -  Creatinine clearance (CRCL) =&lt; 60 milliliter (mL)/minute (min) for cisplatin or &lt; 45
             mL/min for carboplatin
      </t>
  </si>
  <si>
    <t>NCT02659059</t>
  </si>
  <si>
    <t>An Open-Label, Single Arm Phase II Study of Nivolumab in Combination With Ipilimumab as First Line-therapy in Stage IV Non-Small Cell Lung Cancer (NSCLC)</t>
  </si>
  <si>
    <t xml:space="preserve">
        For more information regarding Bristol-Myers Squibb (BMS) Clinical Trial participation,
        please visit www.BMSStudyConnect.com
        Inclusion Criteria:
          -  Men and Women â‰¥ 18 years of age
          -  Diagnosed with stage IV Non-Small Cell Lung Cancer
          -  Diagnosed with recurrent stage IIIB non-small cell lung cancer and failed previous
             concurrent chemoradiation with no further curative options.
        Exclusion Criteria:
          -  Subjects with untreated CNS metastases are excluded.
          -  Subjects with carcinomatous meningitis
          -  Subjects with an active, known or suspected autoimmune disease.
          -  Subjects with a condition requiring systemic treatment with either corticosteroids (
             &gt; 10 mg daily prednisone equivalent) or other immunosuppressive medications within 14
             days of first treatment.
          -  Women who are pregnant, plan to become pregnant, and/or breastfeed during the study.
        Other protocol defined inclusion/exclusion criteria could apply
      </t>
  </si>
  <si>
    <t>NCT02674568</t>
  </si>
  <si>
    <t>An Open-label, Single-Arm, Phase 2 Study Evaluating the Efficacy, Safety and Pharmacokinetics of Rovalpituzumab Tesirine (SC16LD6.5) for Third-line and Later Treatment of Subjects With Relapsed or Refractory Delta-Like Protein 3-Expressing Small Cell Lung Cancer (TRINITY)</t>
  </si>
  <si>
    <t xml:space="preserve">
        Inclusion Criteria:
          1. Adult aged 18 years or older
          2. Histologically confirmed small-cell lung cancer (SCLC) with documented disease
             progression after at least 2 prior systemic regimens, including at least one
             platinum-based regimen
          3. DLL3-expressing SCLC based on central immunohistochemistry (IHC) assessment of banked
             or otherwise representative tumor tissue. Positive is defined as staining in â‰¥ 1% of
             tumor cells.
          4. Measurable disease as defined by RECIST 1.1
          5. Eastern Cooperative Oncology Group (ECOG) performance status of 0 or 1
          6. Minimum life expectancy of at least 12 weeks
          7. Subjects with a history of central nervous system (CNS) metastases must have
             documentation of stable or improved status based on brain imaging for at least 2
             weeks after completion of definitive treatment and within 2 weeks prior to first dose
             of Study Drug, off or on a stable dose of corticosteroids.
          8. Recovery to Grade 1 of any clinically significant toxicity (excluding alopecia) prior
             to initiation of study drug administration
          9. Adequate hematologic and organ function as confirmed by laboratory values
         10. Last dose of any prior therapy administered by the following time intervals before
             the first dose of study drug:
               -  Chemotherapy, small molecule inhibitors, radiation, and/or other investigational
                  anticancer agents (excluding investigational monoclonal antibodies): 2 weeks
               -  Immune-checkpoint inhibitors (i.e., anti-PD-1, anti-PD-L1, or anti-CTLA-4): 4
                  weeks
               -  Other monoclonal antibodies, antibody-drug conjugates, radioimmunoconjugates, or
                  T-cell or other cell-based therapies: 4 weeks (2 weeks with documented disease
                  progression)
         11. Females of childbearing potential must have a negative beta human chorionic
             gonadotropin (Î²-hCG) pregnancy test result within 7 days prior to the first dose of
             study drug. Females of non-childbearing potential are those who are postmenopausal
             greater than 1 year or who have had a bilateral tubal ligation or hysterectomy.
        Exclusion Criteria:
          1. Any significant medical condition, including any suggested by screening laboratory
             findings that, in the opinion of the investigator or sponsor, may place the subject
             at undue risk from the study, including but not necessarily limited to uncontrolled
             hypertension and/or diabetes, clinically significant pulmonary disease (e.g., chronic
             obstructive pulmonary disease requiring hospitalization within 6 months) or
             neurological disorder (e.g., seizure disorder active within 6 months)
          2. Documented history of a cerebral vascular event (stroke or transient ischemic
             attack), unstable angina, myocardial infarction, or cardiac symptoms consistent with
             New York Heart Association (NYHA) Class III-IV within 6 months prior to their first
             dose of study drug
          3. Recent or ongoing serious infection, including:
               -  Any active grade 3 or higher (per NCI CTCAE version 4.03) viral, bacterial, or
                  fungal infection within 2 weeks of the first dose of the study drug. Routine
                  antimicrobial prophylaxis is permitted.
               -  Known seropositivity for or active infection by human immunodeficiency virus
                  (HIV)
               -  Active Hepatitis B (by surface antigen expression or polymerase chain reaction)
                  or C (by polymerase chain reaction) infection or on hepatitis-related antiviral
                  therapy within 6 months of first dose of study drug.
          4. Women who are breastfeeding
          5. Systemic therapy with corticosteroids at &gt;20 mg/day prednisone or equivalent within 1
             week prior to the first dose of study drug
          6. History of another invasive malignancy that has not been in remission for at least 3
             years. Exceptions to the 3 year limit include nonmelanoma skin cancer, curatively
             treated localized prostate cancer, and cervical cancer in situ on biopsy or squamous
             intraepithelial lesion on PAP smear
          7. Prior exposure to a pyrrolobenzodiazepine (PBD)-based drug, or known hypersensitivity
             to rovalpituzumab tesirine or excipient contained in the drug formulation, unless
             undergoing retreatment with rovalpituzumab tesirine in the context of this protocol
      </t>
  </si>
  <si>
    <t>NCT02713867</t>
  </si>
  <si>
    <t>A Dose Frequency Optimization, Phase IIIB/IV Trial of Nivolumab 240 mg Every 2 Weeks vs Nivolumab 480 mg Every 4 Weeks in Subjects With Advanced or Metastatic Non-small Cell Lung Cancer Who Received up to 12 Months of Nivolumab at 3 mg/kg or 240 mg Every 2 Weeks</t>
  </si>
  <si>
    <t xml:space="preserve">
        For more information regarding Bristol-Myers Squibb Clinical Trial participation, please
        visit www.BMSStudyConnect.com
        Inclusion Criteria:
          -  Histologically or cytologically documented Squamous or non-Squamous Non-small cell
             lung cancer (NSCLC) (Stage IIIB/IV), or recurrent or progressive disease following
             multimodal therapy
          -  Patients must have received pre-study nivolumab for up to 12 months and have 2
             consecutive tumor assessments confirming Complete response (CR), Partial response
             (PR), or Stable disease (SD)
          -  Measurable disease before start of pre-study nivolumab treatment
          -  Eastern Cooperative Oncology Group (ECOG) Performance status (PS) 0-2
        Exclusion Criteria:
          -  Carcinomatous meningitis
          -  Untreated, symptomatic Central nervous system (CNS) metastases
          -  Symptomatic interstitial lung disease
        Other protocol defined inclusion/exclusion criteria could apply
      </t>
  </si>
  <si>
    <t>NCT02735980</t>
  </si>
  <si>
    <t>A Phase 2 Study of LY2606368 in Patients With Extensive Stage Disease Small Cell Lung Cancer</t>
  </si>
  <si>
    <t xml:space="preserve">
        Inclusion Criteria:
          -  Have ED-SCLC and have received a prior platinum-based regimen
          -  Participants in Cohort 1 must have had an objective response to prior platinum-based
             therapy with subsequent progression â‰¥90 days after the last dose of platinum
          -  Participants in Cohort 2 must have either not had an objective response to prior
             platinum based therapy or had progression &lt;90 days after the last dose of platinum
          -  Have a performance status of 0 to 1 on the Eastern Cooperative Oncology Group scale
        Exclusion Criteria:
          -  Have received more than 2 prior therapies for ED-SCLC (including immunotherapy,
             targeted therapies, or chemotherapy)
          -  Have symptomatic central nervous system (CNS) malignancy or metastasis. Asymptomatic
             participants with treated CNS metastases are eligible for this study if they are not
             currently receiving corticosteroids to treat CNS metastases
          -  Have previously completed or withdrawn from this study or any other study
             investigating prexasertib or a checkpoint kinase I (CHK1) inhibitor or have shown
             hypersensitivity to any of the components of the prexasertib formulation
          -  Have a serious cardiac condition
      </t>
  </si>
  <si>
    <t>NCT02750514</t>
  </si>
  <si>
    <t>A Phase 2, Fast Real Time Assessment of Combination Therapies in Immuno-Oncology Study in Subjects With Advanced Non-Small Cell Lung Cancer (FRACTION-Lung)</t>
  </si>
  <si>
    <t xml:space="preserve">
        Inclusion Criteria:
          -  Advanced Non Small Cell Lung Cancer (NSCLC)
          -  Eastern Cooperative Oncology Group (ECOG) Performance status of â‰¤ 1
          -  Life expectancy of at least 3 months from most recent chemotherapy or immunotherapy
             treatment
          -  Must have at least 1 lesion with measurable disease
        Exclusion Criteria:
          -  Subjects with certain mutations that have not been treated with a targeted therapy
             prior to enrollment
          -  Must not have suspected or known central nervous system metastases unless adequately
             treated
          -  Subjects who need daily oxygen therapy
          -  People with autoimmune disease
      </t>
  </si>
  <si>
    <t>NCT02763579</t>
  </si>
  <si>
    <t>A Phase I/III, Randomized, Double-Blind, Placebo-Controlled Study of Carboplatin Plus Etoposide With or Without Atezolizumab (Anti PD-L1 Antibody) in Patients With Untreated Extensive-Stage Small Cell Lung Cancer</t>
  </si>
  <si>
    <t xml:space="preserve">
        Inclusion Criteria:
          -  Participants 18 years of age or older
          -  Histologically or cytologically confirmed ES-SCLC (per the Veterans Administration
             Lung Study Group [VALG] staging system)
          -  No prior treatment for ES-SCLC
          -  ECOG performance status of 0 or 1
          -  Measurable disease, as defined by RECIST v1.1
          -  Adequate hematologic and end organ function
        Exclusion Criteria:
          -  Active or untreated central nervous system (CNS) metastases as determined by computed
             tomography (CT) or magnetic resonance imaging (MRI) evaluation
          -  Malignancies other than SCLC within 5 years prior to randomization, with the
             exception of those with a negligible risk of metastasis or death treated with
             expected curative outcome
          -  Pregnant or lactating women
          -  History of autoimmune disease
          -  History of idiopathic pulmonary fibrosis, organizing pneumonia, drug induced
             pneumonitis, idiopathic pneumonitis, or evidence of active pneumonitis on screening
             chest Computed Tomography (CT) scan. History of radiation pneumonitis in the
             radiation field (fibrosis) is permitted.
          -  Positive test for Human Immunodeficiency Virus (HIV)
          -  Active hepatitis B or hepatitis C
          -  Severe infections at the time of enrollment
          -  Significant cardiovascular disease
          -  Prior treatment with cluster of differentiation 137 (CD137) agonists or immune
             checkpoint blockade therapies, anti-PD1, and anti-PD-L1 therapeutic antibody
      </t>
  </si>
  <si>
    <t>NCT02775435</t>
  </si>
  <si>
    <t>A Randomized, Double-Blind, Phase III Study of Carboplatin-Paclitaxel/Nab-Paclitaxel Chemotherapy With or Without Pembrolizumab (MK-3475) in First Line Metastatic Squamous Non-small Cell Lung Cancer Subjects (KEYNOTE-407)</t>
  </si>
  <si>
    <t xml:space="preserve">
        Inclusion Criteria:
          -  Has a histologically or cytologically confirmed diagnosis of stage IV (M1a or
             M1b-American Joint Committee on Cancer [AJCC] 7th edition) squamous NSCLC.
          -  Has measurable disease based on RECIST 1.1 as determined by the local site
             investigator/radiology assessment.
          -  Has not received prior systemic treatment for metastatic NSCLC.
          -  Has provided tumor tissue from locations not radiated prior to biopsy.
          -  Has a life expectancy of at least 3 months.
          -  Has a performance status of 0 or 1 on the Eastern Cooperative Oncology Group (ECOG)
             Performance Status.
          -  Has adequate organ function.
          -  If female of childbearing potential, is willing to use an adequate method of
             contraception for the course of the study through 120 days after the last dose of
             study drug.
          -  If male with a female partner(s) of child-bearing potential, must agree to use an
             adequate method of contraception starting with the first dose of study drug through
             120 days after the last dose of study drug. Males with pregnant partners must agree
             to use a condom; no additional method of contraception is required for the pregnant
             partner.
        Exclusion Criteria:
          -  Has non-squamous histology NSCLC.
          -  Is currently participating and receiving study therapy or has participated in a study
             of an investigational agent and received study therapy or used an investigational
             device within 4 weeks prior to administration of pembrolizumab.
          -  Before the first dose of study drug: a) Has received prior systemic cytotoxic
             chemotherapy for metastatic disease; b) Has received other targeted or biological
             antineoplastic therapy (e.g., erlotinib, crizotinib, cetuximab) for metastatic
             disease; c) Has had major surgery (&lt;3 weeks prior to first dose).
          -  Received radiation therapy to the lung that is &gt; 30 Gy within 6 months of the first
             dose of study drug.
          -  Completed palliative radiotherapy within 7 days of the first dose of study drug.
          -  Is expected to require any other form of antineoplastic therapy while on study.
          -  Has received a live-virus vaccination within 30 days of planned treatment start.
          -  Has a known history of prior malignancy except if the participant has undergone
             potentially curative therapy with no evidence of that disease recurrence for 5 years
             since initiation of that therapy.
          -  Has known active central nervous system (CNS) metastases and/or carcinomatous
             meningitis.
          -  Has pre-existing peripheral neuropathy that is â‰¥ Grade 2 by Common Terminology
             Criteria for Adverse Events (CTCAE) version 4 criteria.
          -  Previously had a severe hypersensitivity reaction to treatment with another
             monoclonal antibody.
          -  Has a known sensitivity to any component of carboplatin or paclitaxel or
             nab-paclitaxel.
          -  Has active autoimmune disease that has required systemic treatment in past 2 years.
          -  Is on chronic systemic steroids.
          -  Had prior treatment with any other anti-programmed cell death 1 (anti-PD-1), or
             programmed cell death ligand 1 (PD-L1) or PD-L2 agent or an antibody or a small
             molecule targeting other immuno-regulatory receptors or mechanisms.
          -  Has participated in any other pembrolizumab trial and has been treated with
             pembrolizumab.
          -  Has an active infection requiring therapy.
          -  Has known history of Human Immunodeficiency Virus (HIV).
          -  Has known active Hepatitis B or C. Active Hepatitis B.
          -  Is, at the time of signing informed consent, a regular user (including "recreational
             use") of any illicit drugs or has a recent history (within the last year) of
             substance abuse (including alcohol).
          -  Has interstitial lung disease or a history of pneumonitis that required oral or
             intravenous glucocorticoids to assist with management.
          -  Is pregnant or breastfeeding, or expecting to conceive or father children while on
             study drug and for the required duration of contraception after the last dose of
             study drug.
      </t>
  </si>
  <si>
    <t>NCT02810457</t>
  </si>
  <si>
    <t>Centus Biotherapeutics Limited</t>
  </si>
  <si>
    <t>A Randomised, Parallel, Double Blinded Study to Compare the Efficacy and Safety of FKB238 to AvastinÂ® In 1st Line Treatment for Patients With Advanced/Recurrent Non Squamous NSCLC in Combination of Paclitaxel and Carboplatin</t>
  </si>
  <si>
    <t xml:space="preserve">
        Inclusion Criteria:
          -  Patients aged 18 years or older
          -  Newly diagnosed advanced (stage IV) /recurrent non-squamous NSCLC for which they had
             not received any systemic anti-cancer therapy for metastatic disease
          -  Histologically or cytologically confirmed diagnosis of predominantly non-squamous
             NSCLC
          -  Existence of at least 1 measurable lesion by RECIST v1.1
          -  Adequate hematological, renal and liver function
          -  Eastern Collaborative Oncology Group Performance Status (ECOG PS) 0 or 1
          -  Life expectancy longer than 6 months
        Exclusion Criteria:
          -  Small cell lung cancer (SCLC) or combination SCLC and NSCLC. Squamous-cell tumors and
             mixed adenosquamous carcinomas of predominantly squamous nature
          -  Any unresolved toxicities from prior systemic therapy
          -  Known sensitizing EGFR mutations or EML4-ALK translocation positive mutations
          -  Previous dosing with vascular endothelial growth factor (VEGF) inhibitor
          -  Known hypersensitivity to any excipients of the Investigational Products (IPs) and
             combination chemotherapy
          -  Use of prohibited concomitant medication
          -  Known Hepatitis B, Hepatitis C, or human immunodeficiency virus (HIV) infection
          -  Fertile men or women of childbearing potential not using adequate contraception.
        Other inclusion/exclusion criteria may apply.
      </t>
  </si>
  <si>
    <t>NCT02864992</t>
  </si>
  <si>
    <t>A Phase II Single-arm Trial to Investigate Tepotinib in Stage IIIB/IV Adenocarcinoma of the Lung With MET Exon 14 (METex14) Skipping Alterations After Failure of at Least One Prior Active Therapy, Including a Platinum-doublet-containing Regimen</t>
  </si>
  <si>
    <t xml:space="preserve">
        Inclusion Criteria:
          -  Histologically confirmed advanced adenocarcinoma of the lung, having failed at least
             one line of systemic therapy, including a platinum-doublet-containing regimen, but
             having failed a maximum of 2 lines of active therapy
          -  MET Exon 14 (METex14) skipping alterations, as determined by the central laboratory.
             Both, archival and fresh biopsies are acceptable; In case METex14 skipping alteration
             has been observed in a subject in a pre-trial setting, it should be ensured that
             sufficient tissue is available for re-testing before trial entry. Only subjects with
             METex14 skipping mutation based on trial central testing will be enrolled into the
             trial
          -  Signed, written informed consent by subject or legal representative prior to any
             trial-specific screening procedure
          -  Male or female, greater than or equal to (&gt;=) 18 years of age (or having reached the
             age of majority according to local laws and regulations, if the age of majority is &gt;
             18 years of age)
          -  Measurable disease in accordance with RECIST version 1.1
          -  ECOG PS of 0 or 1
        Exclusion Criteria:
          -  Subjects with characterized Epidermal Growth Factor Receptor (EGFR) (documented
             results; local testing acceptable) that predict sensitivity to EGFR-therapy,
             including, but not limited to exon 19 deletions and exon 21 alterations
          -  Subjects with characterized Anaplastic Lymphoma Kinase (ALK) rearrangements
             (documented results; local testing acceptable)
          -  Active brain metastases (defined as neurologically stable for less than (&lt;) 4 weeks
             and/or symptomatic and/or requiring treatment with steroids and/or leptomeningeal
             disease) Subjects must have completed any prior treatment for brain metastases &gt;= 4
             weeks prior to start of therapy (&gt;= 2 weeks for stereotactic radiosurgery/gamma
             knife). Subjects who are neurologically stable on symptomatic therapy with
             anticonvulsants with low drug interaction risk or whose steroids are being tapered
             are eligible. Asymptomatic untreated brain metastases less than or equal to (&lt;=) 1 cm
             are eligible
          -  Any unresolved toxicity Grade 2 or more according to National Cancer Institute Common
             Terminology Criteria for Adverse Events (NCI-CTCAE) from previous anticancer therapy
          -  Need for transfusion within 14 days prior to the first dose of trial treatment
          -  Prior chemotherapy, biological therapy, radiation therapy, or other investigational
             anticancer therapy (not including palliative radiotherapy at focal sites) within 21
             days prior to the first dose of trial treatment
          -  Inadequate hematological, liver, renal, cardiac function
          -  Prior treatment with other agents targeting the HGF/c-Met pathway
          -  Past or current history of neoplasm other than Non-small Cell Lung Cancer (NSCLC),
             except for curatively treated non-melanoma skin cancer, in situ carcinoma of the
             cervix, or other cancer curatively treated and with no evidence of disease for at
             least 5 years
      </t>
  </si>
  <si>
    <t>nct_id</t>
  </si>
  <si>
    <t>sponsor_name</t>
  </si>
  <si>
    <t>study_title</t>
  </si>
  <si>
    <t>string</t>
  </si>
  <si>
    <t>Last Updated</t>
  </si>
  <si>
    <t>CTDOTGOV_UPLOAD_1476145970 (%q[https://clinicaltrials.gov/ct2/results?term=&amp;recr=Recruiting&amp;cntry1=NA%3AUS&amp;cond="lung+cancer"&amp;studyxml=true])</t>
  </si>
  <si>
    <t>[unique value]</t>
  </si>
  <si>
    <t>[zip code array coded as string]</t>
  </si>
  <si>
    <t>phase</t>
  </si>
  <si>
    <t>sites_zip_array</t>
  </si>
  <si>
    <t>Unique identifier for every study</t>
  </si>
  <si>
    <t>Study Phase - 2 to 3 are focus</t>
  </si>
  <si>
    <t>Data Type:</t>
  </si>
  <si>
    <t>Description:</t>
  </si>
  <si>
    <t>Values:</t>
  </si>
  <si>
    <t>Name of trial sponsor</t>
  </si>
  <si>
    <t>[sponsor names may be repeated]</t>
  </si>
  <si>
    <t>sponsor_type</t>
  </si>
  <si>
    <t>Type of trial sponsor</t>
  </si>
  <si>
    <t>Full title of clinical trial study</t>
  </si>
  <si>
    <t>integer</t>
  </si>
  <si>
    <t>Minimum age inclusive</t>
  </si>
  <si>
    <t>Maximum age inclusive</t>
  </si>
  <si>
    <t>[min age integer]</t>
  </si>
  <si>
    <t>[max age integer]</t>
  </si>
  <si>
    <t>exclude</t>
  </si>
  <si>
    <t>include</t>
  </si>
  <si>
    <t>Extensive Stage cancer patient inclusion (SCLC)</t>
  </si>
  <si>
    <t>Limited Stage cancer patient inclusion (SCLC)</t>
  </si>
  <si>
    <t>require</t>
  </si>
  <si>
    <t>treatment_radiation</t>
  </si>
  <si>
    <t>treatment_radiation_exclusion_period_mo</t>
  </si>
  <si>
    <t>Radiation treatment inclusion</t>
  </si>
  <si>
    <t>Patients treated with radiation within number of months in this column are excluded from study</t>
  </si>
  <si>
    <t>Patients treated with systemic chemotherapy within number of months in this column are excluded from study</t>
  </si>
  <si>
    <t>Patients treated with adjuvant or neo-adjuvant chemotherapy within number of months in this column are excluded from study</t>
  </si>
  <si>
    <t>Adjuvant/neo-adjuvant chemotherapy treatment inclusion</t>
  </si>
  <si>
    <t>treatment_chemo_adjuvant</t>
  </si>
  <si>
    <t>treatment_chemo_systemic_exclusion_period_mo</t>
  </si>
  <si>
    <t>treatment_chemo_adjuvant_exclusion_period_mo</t>
  </si>
  <si>
    <t>Systemic chemotherapy treatment inclusion (require refers to any time frame; require_any_treatment refers to radiation, systemic chemo, or adjuvant chemo)</t>
  </si>
  <si>
    <t>eligibility_criteria_text</t>
  </si>
  <si>
    <t>NCT01515787</t>
  </si>
  <si>
    <t>A Phase II/III Trial of Neoadjuvant FOLFOX With Selective Use of Combined Modality Chemoradiation Versus Preoperative Combined Modality Chemoradiation for Locally Advanced Rectal Cancer Patients Undergoing Low Anterior Resection With Total Mesorectal Excision (PROSPECT)</t>
  </si>
  <si>
    <t xml:space="preserve">
        Registration Inclusion Criteria:
          1. Age â‰¥ 18 years at diagnosis
          2. Diagnosis of rectal adenocarcinoma
          3. Radiologically measurable or clinically evaluable disease as defined in the protocol
          4. ECOG Performance Status (PS): 0, 1 or 2
          5. For this patient, the standard treatment recommendation in the absence of a clinical
             trial would be combined modality neoadjuvant chemoradiation followed by curative
             intent surgical resection
          6. Candidate for sphincter-sparing surgical resection prior to neoadjuvant therapy
             according to the primary surgeon
          7. Primary surgeon is credentialed or is willing to be credentialed in Total Mesorectal
             Excision (TME), which entails submission of photos of a single TME specimen either
             before enrolling the first patient or by using the surgeon's 1st accrued case.
          8. Clinical Stage: T2N1, T3N0, T3N1.
               -  N2 disease is to be estimated as four or more lymph nodes that are â‰¥ 10 mm.
               -  Clinical staging should be estimated based on the combination of the following
                  assessments: physical exam by the primary surgeon, CT or PET/CT scan of the
                  chest/abdomen/pelvis and either a pelvic MRI or an ultrasound (ERUS). If a
                  pelvic MRI is peformed, it is acceptable to perform CT of the chest/abdomen,
                  ommitting CT imaging of the pelvis.
          9. The following laboratory values obtained â‰¤ 28 days prior to registration:
               -  Absolute neutrophil count (ANC) â‰¥ 1500/mm^3
               -  Platelet count â‰¥ 100,000/mm^3
               -  Hemoglobin &gt; 8.0 g/dL
               -  Total bilirubin â‰¤ 1.5 x upper limit of normal (ULN)
               -  SGOT (AST) â‰¤ 3 x ULN
               -  SGPT (ALT) â‰¤ 3 x ULN
               -  Creatinine â‰¤1.5 x ULN
         10. Negative pregnancy test done â‰¤ 7 days prior to registration, for women of
             childbearing potential only
         11. Patient of child-bearing potential is willing to employ adequate contraception
         12. Provide informed written consent
         13. Willing to return to enrolling medical site for all study assessments
        Registration Exclusion Criteria:
          1. Clinical T4 tumors
          2. Primary surgeon indicates need for abdominoperineal (APR) at baseline
          3. Evidence that the tumor is adherent to or invading the mesorectal fascia on imaging
             studies such that the surgeon would not be able to perform an R0 resection (one with
             negative margins)
          4. Tumor is causing symptomatic bowel obstruction (patients who have had a temporary
             diverting ostomy are eligible).
          5. Chemotherapy within 5 years prior to registration. Hormonal therapy is allowable if
             the disease free interval is â‰¥ 5 years.
          6. Any prior pelvic radiation
          7. Other invasive malignancy â‰¤ 5 years prior to registration. Exceptions are colonic
             polyps, non-melanoma skin cancer or carcinoma in-situ of the cervix.
          8. Any of the following because this study involves an agent that has known genotoxic,
             mutagenic and teratogenic effects.
               -  Pregnant women
               -  Nursing women
               -  Men or women of childbearing potential who are unwilling to employ adequate
                  contraception
          9. Co-morbid illnesses or other concurrent disease which, in the judgment of the
             clinician obtaining informed consent, would make the patient inappropriate for entry
             into this study or interfere significantly with the proper assessment of safety and
             toxicity of the prescribed regimens.
      </t>
  </si>
  <si>
    <t>NCT01079780</t>
  </si>
  <si>
    <t>Pam Cogliano</t>
  </si>
  <si>
    <t>A Randomized Phase II Study of Irinotecan and Cetuximab With or Without the Anti-Angiogenic Antibody, Ramucirumab (IMC-1121B), in Advanced, K-ras Wild-Type Colorectal Cancer Following Progression on Bevacizumab-Containing Chemotherapy</t>
  </si>
  <si>
    <t xml:space="preserve">
        DISEASE CHARACTERISTICS:
          -  Histologically confirmed adenocarcinoma of the colon or rectum, including:
               -  Advanced disease
               -  Histologic variants of adenocarcinoma allowed
               -  K-ras wild type based on either primary or metastatic tumor
                    -  No mutated type
          -  Measurable disease
          -  Must have received prior first-line therapy comprising oxaliplatin-based
             fluoropyrimidine-containing chemotherapy and bevacizumab for metastatic colorectal
             cancer
          -  No more than 42 days since confirmed disease progression
          -  No brain or CNS metastases
        PATIENT CHARACTERISTICS:
          -  Performance status 0-1
          -  ANC â‰¥ 1,500/Î¼L
          -  Platelet count â‰¥ 75,000/Î¼L
          -  Hemoglobin â‰¥ 9 g/dL
          -  Serum creatinine â‰¤ 1.5 times upper limit of normal (ULN) OR creatinine clearance â‰¥ 40
             mL/min
          -  Urine protein â‰¤ 1+ on dipstick or routine urinalysis (if â‰¥ 2+, a 24-hour urine
             collection must demonstrate &lt; 1,000 mg of protein)
          -  Total bilirubin â‰¤ 2.0 mg/dL
          -  AST and ALT â‰¤ 3.0 times ULN (5.0 times ULN for patients with liver metastases)
          -  INR â‰¤ 1.6 (â‰¤ 3.0 for patients on warfarin and no active bleeding [i.e., no bleeding
             within the past 14 days])
          -  Not pregnant or nursing
          -  Negative pregnancy test
          -  Fertile patients must use effective contraception during and for 3 months after
             completion of study therapy
          -  No clinically significant (equivalent to NCI CTCAE grade 3-4) bleeding episodes
             within the past 3 months
          -  None of the following:
               -  Active infection
               -  Symptomatic congestive heart failure
               -  Unstable angina pectoris
               -  Symptomatic or poorly controlled cardiac arrhythmia
               -  Uncontrolled thrombotic or hemorrhagic disorder
          -  No uncontrolled or poorly controlled hypertension despite standard medical management
             (e.g., consistently systolic BP &gt; 160 mm Hg and diastolic BP &gt; 90 mm Hg)
          -  No acute arterial thrombotic events within the past 6 months, including
             cerebrovascular accident, transient ischemic attack, myocardial infarction, or
             unstable angina
          -  No other cancer requiring therapy within the past 3 years except in situ carcinoma or
             nonmelanoma skin cancer
          -  No acute or subacute intestinal obstruction
          -  No history of inflammatory bowel disease requiring pharmacological and/or surgical
             intervention within the past 12 months
          -  No known allergy to any of the treatment components
        PRIOR CONCURRENT THERAPY:
          -  See Disease Characteristics
          -  At least 28 days and no more than 90 days since prior bevacizumab
          -  No prior therapy with drugs other than oxaliplatin and a fluoropyrimidine plus
             bevacizumab for colorectal cancer
          -  No major surgery within the past 28 days
          -  No subcutaneous venous access device placement within the past 7 days
          -  Concurrent stable dose of oral anticoagulant or low-molecular weight heparin allowed
      </t>
  </si>
  <si>
    <t>NCT01483027</t>
  </si>
  <si>
    <t>BTG International Inc.</t>
  </si>
  <si>
    <t>A Phase III Clinical Trial Evaluating TheraSphereÂ® in Patients With Metastatic Colorectal Carcinoma of the Liver Who Have Failed First Line Chemotherapy</t>
  </si>
  <si>
    <t xml:space="preserve">
        Inclusion Criteria
          -  Must be male or female, 18 years of age or older, and of any ethnic or racial group
          -  Not resected primary tumor; must be clinically stable
          -  Colorectal cancer with unresectable metastatic disease to the liver (unresectable
             unilobar or bilobar disease) who have disease progression in the liver with
             oxaliplatin or irinotecan based first line chemotherapy
          -  Eligible to receive second-line standard-of-care chemotherapy with either 1) an
             oxaliplatin-based chemotherapy regimen, or 2) an irinotecan-based chemotherapy
             regimen
          -  Baseline efficacy images with measurable target tumors in the liver according to
             RECIST 1.1 using standard imaging techniques taken within 28 days prior to
             randomization. Images must be taken after, or at the time of completion of first line
             chemotherapy
          -  Tumor replacement &lt;50% of total liver volume
          -  Eastern Cooperative Oncology Group (ECOG) of 0-1 through screening to first treatment
          -  First line chemotherapy regimen completed at least 14 days prior to initiation of 2nd
             line chemotherapy under the protocol
          -  Patient is willing to participate in the study and has signed the study informed
             consent
          -  Serum creatinine â‰¤ 2.0 mg/dL
          -  Serum bilirubin up to 1.2 x upper limit of normal
          -  Albumin â‰¥ 3.0 g/dL
          -  Neutrophil count &gt;1200/cubic mm
        Exclusion Criteria
          -  History of hepatic encephalopathy
          -  Contraindications to angiography and selective visceral catheterization such as
             bleeding diathesis or coagulopathy that is not correctable by usual therapy of
             hemostatic agents
          -  History of severe peripheral allergy or intolerance to contrast agents, narcotics,
             sedatives or atropine that cannot be managed medically
          -  Presentation of pulmonary insufficiency or clinically evident chronic obstructive
             pulmonary disease
          -  Cirrhosis or portal hypertension
          -  Prior external beam radiation treatment to the liver
          -  Prior intra-arterial liver directed therapy, including transcatheter arterial
             chemoembolization (TACE) or Y-90 microsphere therapy
          -  Planned treatment with biological agents within 28 days prior to receiving
             TheraSphere (may resume after Y-90 treatment or immediately if in control arm)
          -  Planned liver directed therapy or radiation therapy
          -  Intervention for, or compromise of, the Ampulla of Vater
          -  Clinically evident ascites (trace ascites on imaging is acceptable)
          -  Toxicities due to prior cancer therapy that have not resolved before the initiation
             of study treatment, if the Investigator determines that the continuing complication
             will compromise the safe treatment of the patient
          -  Significant life-threatening extra-hepatic disease, including patients who are on
             dialysis, have unresolved diarrhea, have serious unresolved infections including
             patients who are known to be human immunodeficiency virus (HIV) positive or have
             acute hepatitis B virus (HBV) or hepatitis C virus (HCV)
          -  confirmed extra-hepatic metastases. Limited indeterminate extra-hepatic lesions in
             the lung and/or lymph nodes are permitted (up to 5 lesions in the lung, with each
             individual lesion &lt;1 cm; any number of lymph nodes with each individual nodes &lt;1.5
             cm)
          -  Contraindications to the planned second line standard-of-care chemotherapy regimen
          -  Women of childbearing potential must have a negative serum pregnancy test within 14
             days prior to randomization, and must not be breastfeeding and must agree to use
             contraceptive for duration of study.
          -  Participation in a clinical trial with an investigational therapy within 30 days
             prior to randomization
          -  Co-morbid disease or condition that would place the patient at undue risk and
             preclude safe use of TheraSphere treatment, in the Investigator's judgment
      </t>
  </si>
  <si>
    <t>NCT02563002</t>
  </si>
  <si>
    <t>A Phase III Study of Pembrolizumab (MK-3475) vs. Chemotherapy in Microsatellite Instability-High (MSI-H) or Mismatch Repair Deficient (dMMR) Stage IV Colorectal Carcinoma (KEYNOTE-177)</t>
  </si>
  <si>
    <t xml:space="preserve">
        Inclusion Criteria:
          -  Locally confirmed dMMR or MSI-H stage IV colorectal carcinoma
          -  Eastern Cooperative Oncology Group (ECOG) performance status of 0 or 1
          -  Life expectancy of at least 3 months
          -  Measurable disease
          -  Female participants of childbearing potential must be willing to use adequate
             contraception for the course of the study starting with the first dose of study
             medication through 180 days after the last dose of SOC therapy or 120 days after the
             last pembrolizumab dose
          -  Male participants must agree to use adequate contraception for the course of the
             study starting with the first dose of study medication through 180 days after the
             last dose of SOC therapy or 120 days after the last pembrolizumab dose
          -  Adequate organ function
        Exclusion Criteria:
          -  Has received prior systemic therapy for Stage IV colorectal cancer. May have received
             prior adjuvant chemotherapy for colorectal cancer as long as it was completed at
             least 6 months prior to randomization on this study
          -  Currently participating and receiving treatment in another study, or participated in
             a study of an investigational agent and received treatment, or used an
             investigational device within 4 weeks of randomization
          -  Active autoimmune disease that has required systemic treatment in past 2 years
          -  Diagnosis of immunodeficiency or receiving systemic steroid therapy or any other form
             of immunosuppressive therapy within 7 days prior to randomization on this study
          -  Radiation therapy within 4 weeks prior to randomization on this study and not
             recovered to baseline from adverse events due to radiation therapy
          -  Known active central nervous system (CNS) metastases and/or carcinomatous meningitis
          -  Major surgical procedure, open biopsy or significant traumatic injury within 28 days
             prior to randomization on this study
          -  Has received prior therapy with an immune checkpoint inhibitor (e.g., anti-programmed
             cell death [PD]-1, anti-PD ligand 1 [L1], anti-PD-L2 agent, or anti-cytotoxic
             T-lymphocyte-associated protein 4 [CTLA-4] agent, etc.)
          -  Another malignancy that is progressing or requires active treatment with the
             exception of non-melanomatous skin cancer that has undergone potentially curative
             therapy and in situ cervical carcinoma
          -  Received a live vaccine within 30 days of planned start of study medication
          -  Known history of Human Immunodeficiency Virus (HIV), Hepatitis B or C
          -  Known history of, or any evidence of interstitial lung disease or active,
             non-infectious pneumonitis
          -  Active infection requiring systemic therapy
          -  Known psychiatric or substance abuse disorders that would interfere with cooperation
             with the requirements of the study
          -  Pregnant, breastfeeding, or expecting to conceive or father children within the
             projected duration of the study, starting with the screening visit through 180 days
             after the last dose of SOC or 120 days after the last dose of pembrolizumab
      </t>
  </si>
  <si>
    <t>NCT02060188</t>
  </si>
  <si>
    <t>A Phase 2 Clinical Trial of Nivolumab and Nivolumab Plus Ipilimumab in Recurrent and Metastatic Microsatellite High (MSI-H) Colon Cancer</t>
  </si>
  <si>
    <t xml:space="preserve">
        For more information regarding BMS clinical trial participation, please visit
        www.BMSStudyConnect.com
        Inclusion Criteria:
          -  Men and women â‰¥ 18 years of age
          -  Eastern Cooperative Oncology Group (ECOG) performance status 0 to 1
          -  Histologically confirmed colorectal cancer
          -  Measurable disease by CT or MRI
          -  Testing for MSI Status
          -  Adequate organ function as defined by study-specific laboratory tests
          -  Must use acceptable form of birth control throughout the study. After the final dose
             of study drug, an acceptable form of birth control must be used for 23 weeks for
             women of childbearing potential (WOCBP) and 31 weeks for men who are sexually active
             with WOCBP
          -  Signed informed consent
          -  Willing and able to comply with study procedures
          -  Subjects enrolled into the C3 Cohort must have not had treatment for their metastatic
             disease
        Exclusion Criteria:
          -  Active brain metastases or leptomeningeal metastases are not allowed.
          -  Prior treatment with an anti-Programmed Death Receptor (PD)-1, anti-PD-L1,
             anti-PD-L2, anti-Cytotoxic T-Cell Lymphoma-4 Antigen (CTLA-4) antibody, or any other
             antibody or drug specifically targeting T-cell co-stimulation or immune checkpoint
             pathways
          -  Prior malignancy active within the previous 3 years except for locally curable
             cancers
          -  Subjects with active, known or suspected autoimmune disease
          -  Subjects with a condition requiring systemic treatment with either corticosteroids or
             other immunosuppressive medications within 14 days of study drug administration
        Other protocol defined inclusion/exclusion criteria could apply
      </t>
  </si>
  <si>
    <t>NCT01767857</t>
  </si>
  <si>
    <t>XBiotech, Inc.</t>
  </si>
  <si>
    <t>Phase III Double-blinded, Placebo Controlled Study of Xilonixâ„¢ for Improving Survival in Metastatic Colorectal Cancer</t>
  </si>
  <si>
    <t xml:space="preserve">
        Inclusion Criteria:
          1. Subjects with pathologically confirmed colorectal carcinoma that is metastatic or
             unresectable and which is refractory to standard therapy. To be considered
             refractory, a subject must have experienced progression (or intolerance) after
             treatment with standard approved regimens including, oxaliplatin, irinotecan
             flouropyrimidine, bevacizumab, and cetuximab or panitumumab if KRAS wildtype.
          2. Subjects will not be treated with any radiation, chemotherapy, or investigational
             agents while enrolled in this protocol.
          3. Eastern Cooperative Oncology Group (ECOG) performance status 0,1, or 2.
          4. At least 2 weeks since the last previous cancer treatment including: chemotherapy,
             radiation therapy, immunotherapy, surgery, hormonal therapy, or targeted biologics.
          5. Age â‰¥ 18 years, male or female subjects.
          6. Serum potassium and magnesium levels within institutional normal limits. Total serum
             calcium or ionized calcium level must be greater than or equal to the lower limit of
             normal.
          7. Adequate renal function, defined by serum creatinine â‰¤ 1.5 x ULN.
          8. Adequate hepatic function
          9. Adequate bone marrow function
         10. For women of childbearing potential (WOCBP), a negative serum pregnancy test result
             at Screening.
         11. Signed and dated institutional review board (IRB)-approved informed consent before
             any protocol-specific screening procedures are performed.
         12. Patients enrolled must, in the Investigator's judgment, be healthy enough to stay on
             the clinical trial for three months.
        Exclusion Criteria:
          1. Mechanical obstruction that would prevent adequate oral nutritional intake.
          2. Serious uncontrolled medical disorder, or active infection, that would impair the
             ability of the patient to receive protocol therapy.
          3. Uncontrolled or significant cardiovascular disease, including:
          4. Dementia or altered mental status that would prohibit the understanding or rendering
             of informed consent.
          5. Subjects who have not recovered from the adverse effects of prior therapy at the time
             of enrollment to â‰¤ grade 1; excluding alopecia and grade 2 neuropathy.
          6. Immunocompromised subjects, including subjects known to be infected with human
             immunodeficiency virus (HIV).
          7. Known hepatitis B surface antigen and/or positive hepatitis C antibody and presence
             of hepatitis C RNA.
          8. History of tuberculosis (latent or active) or positive Interferon-gamma release assay
             (IGRA).
          9. Receipt of a live (attenuated) vaccine within 1 month prior to Screening
         10. Subjects with history of hypersensitivity to compounds of similar chemical or
             biologic composition of XILONIXâ„¢.
         11. Women who are pregnant or breastfeeding.
         12. WOCBP or men whose sexual partners are WOCBP who are unwilling or unable to use an
             acceptable method of contraception for at least 1 month prior to study entry, for the
             duration of the study, and for at least 3 months after the last dose of study
             medication.
         13. Weight loss &gt;20% in the previous 6 months.
      </t>
  </si>
  <si>
    <t>NCT02788279</t>
  </si>
  <si>
    <t xml:space="preserve">
        Inclusion Criteria:
        Disease-specific inclusion criteria:
          -  Histologically confirmed adenocarcinoma originating from the colon or rectum (Stage 4
             American Joint Committee on Cancer [AJCC] 7th edition)
          -  Experienced disease progression or was intolerant to at least two systemic
             chemotherapy regimens for metastatic colorectal cancer that must have included
             fluroropyrimidines, irinotecan, and oxaliplatin; adjuvant regimen can be considered
             as one chemotherapy regimen for metastatic disease if the participant had disease
             recurrence within 6 months of completion; disease progression must have occurred
             within 3 months of the last systemic therapy administration
        General inclusion criteria:
          -  Eastern Cooperative Oncology Group (ECOG) performance status of 0 or 1
          -  Anticipated life expectancy greater than or equal to (&gt;=) 3 month
          -  Adequate hematologic and end organ function
          -  Women of childbearing potential must agree to appropriately use an effective form of
             contraception (failure rate of less than [&lt;] 1 percent [%] per year) during the
             treatment period and for 3 months after the last dose of study drug
          -  Men must agree not to donate sperm or have intercourse with a female partner without
             using appropriate barrier contraception during the treatment period and for 3 months
             after the last dose of study drug
          -  Provide an archival or newly obtained tumor tissue sample
        Exclusion Criteria:
          -  After the approximate 5% cap for microsatellite (MSI)-high participants is reached,
             only MSI-stable patients will be eligible
          -  Once the 50% cap for wild-type RAS has been reached, only extended RAS-mutant
             participants will be eligible
          -  Major surgery or radiotherapy within 21 days prior to Cycle 1 Day 1 or anticipation
             of needing such procedure while receiving study treatment
          -  Treatment with any anti-cancer agent within 14 days prior to Cycle 1 Day 1
          -  Uncontrolled tumor-related pain. Participants requiring narcotic pain medication must
             be on a stable regimen at study entry
          -  Uncontrolled pleural effusion, pericardial effusion or ascites requiring repeated
             drainage more than once every 28 days. Indwelling drainage catheters (e.g., PleurXÂ®)
             are allowed
          -  Active or untreated central nervous system (CNS) metastases are excluded
          -  Prior therapy with any cancer immunotherapy, MEK inhibitor, or regorafenib
          -  Participants with active malignancy (other than CRC) or a prior malignancy within the
             past 3 years are excluded. Participants with completely resected cutaneous melanoma
             (early stage), basal cell carcinoma, cutaneous squamous cell carcinoma, cervical
             carcinoma in-situ, breast carcinoma in-situ, and localized prostate cancer are
             eligible
          -  Unstable angina, new onset angina within last 3 months, myocardial infarction within
             last 6 months and current congestive heart failure New York Heart Association Class
             II or higher
          -  Left ventricular ejection fraction (LVEF) below institutional lower limit of normal
             or below 50%, whichever is lower
          -  Poorly controlled hypertension, defined as a blood pressure consistently above 150/90
             millimeter of Mercury (mmHg) despite optimal medical management
          -  Human Immunodeficiency Virus (HIV) infection
          -  Active tuberculosis infection
          -  Severe infections within 2 weeks prior to Cycle 1 Day 1
          -  Active or chronic viral hepatitis B or C infection
          -  History of or evidence of retinal pathology on ophthalmologic examination that is
             considered a risk factor for central serous retinopathy, retinal vein occlusion, or
             neovascular macular degeneration
          -  Participants will be excluded if they currently have any of the risk factors as
             defined in the study protocol for retinal vein occlusion
          -  History of autoimmune disease
          -  History of idiopathic pulmonary fibrosis, organizing pneumonia, bronchiolitis
             obliterans, drug-induced pneumonitis, or idiopathic pneumonitis
          -  History of organ transplantation including allogeneic bone marrow transplantation
          -  Inability to swallow medications
          -  Malabsorption condition that would alter the absorption of orally administered
             medications
          -  Pregnant, lactating, breastfeeding, or intending to become pregnant during the study
          -  Administration of a live, attenuated vaccine within 4 weeks before randomization or
             anticipation of a live attenuated vaccine will be required during the study
      </t>
  </si>
  <si>
    <t>NCT02141295</t>
  </si>
  <si>
    <t>A PHASE II, MULTICENTER, RANDOMIZED, DOUBLE-BLIND STUDY TO EVALUATE THE EFFICACY AND SAFETY OF RO5520985 PLUS FOLFOX VERSUS BEVACIZUMAB PLUS FOLFOX IN PATIENTS WITH PREVIOUSLY UNTREATED METASTATIC COLORECTAL CANCER</t>
  </si>
  <si>
    <t xml:space="preserve">
        Inclusion Criteria:
          -  Histologically or cytologically confirmed mCRC not amenable to potentially curative
             resection with at least one measurable metastatic lesion, as defined by RECIST v1.1
          -  Age &gt;/= 18 years
          -  ECOG (WHO) performance status of 0 or 1
          -  Adequate hematologic, liver, coagulation, renal, and cardiovascular function
          -  Recovery from all reversible adverse events of previous medical therapies to baseline
             or NCI CTCAE Grade 1, except for alopecia (any grade)
          -  Negative serum pregnancy test
        Exclusion Criteria:
          -  Any prior systemic therapy (including chemotherapy, antibody therapy, tyrosine kinase
             inhibitors, immunotherapy, hormonal therapy) before Day 1 of Cycle 1 for treatment of
             mCRC
          -  Malignancies other than CRC within 5 years prior to randomization, except for those
             with a minimal risk of metastasis or death, such as adequately treated carcinoma in
             situ of the cervix, basal or squamous cell skin cancer, localized prostate cancer,
             ductal carcinoma in situ treated surgically with curative intent
          -  Prior radiotherapy within 28 days prior to Day 1 of Cycle 1, except palliative
             radiotherapy to bone lesions within 7 days prior to Day 1 of Cycle 1
          -  Treatment with any other investigational agent or participation in another clinical
             trial with therapeutic intent within 28 days prior to Day 1 of Cycle 1
          -  Pregnant or lactating women
          -  Symptomatic CNS metastases or carcinomatous meningitis: Asymptomatic patients must be
             clinically stable with regard to their CNS/meningeal metastatic involvement, have
             completed previous therapy (including radiation and / or surgery) at least 4 weeks
             prior to study drug administration, are not receiving steroid therapy or taper, and
             are not receiving anti-convulsive medication for any CNS involvement
          -  Active infection requiring IV antibiotics
          -  Active autoimmune disease that is not controlled by nonsteroidal anti-inflammatory
             drugs (NSAIDs), inhaled corticosteroids, or the equivalent of &lt;/= 10 mg/day
             prednisone
          -  Sensory peripheral neuropathy &gt;/= Grade 2
          -  Significant cardiovascular or cerebrovascular disease within 6 months prior to Day 1
             of Cycle 1.
          -  Evidence of bleeding diathesis or significant coagulopathy (in the absence of
             therapeutic anticoagulation)
          -  Current use of anticoagulants (e.g., warfarin or any other coumadin-derivate
             coagulants) at therapeutic doses within 7 days prior to study drug administration.
             Prophylactic use of unfractioned heparin or low molecular weight heparin (LMWH) is
             permitted (e.g., enoxaparin 40 mg QD)
          -  Major surgical procedure, open biopsy, or significant traumatic injury within 28 days
             prior to Day 1, or anticipation of need for major surgical procedure during the
             course of the study or nonrecovery from side effects of any such procedure
          -  History of or current gastrointestinal disorder
          -  History of bronchopulmonary hemorrhage NCI CTCAE &gt;/= Grade 2 within 4 weeks prior to
             Day 1 of Cycle 1
          -  Severe, nonhealing or open wound, active ulcer, or untreated bone fracture
          -  Known dihydropyrimidine dehydrogenase deficiency or thymidylate synthase gene
             polymorphism predisposing the patient for 5-FU toxicity
          -  Any other condition, diseases, metabolic dysfunction, active or uncontrolled
             infections/inflammation, physical examination finding, mental status or clinical
             laboratory finding giving reasonable suspicion of a disease or condition that
             contraindicates patients participation in the clinical study due to safety concerns,
             compliance with clinical study procedures or that may affect the interpretation of
             the results
      </t>
  </si>
  <si>
    <t>NCT02008656</t>
  </si>
  <si>
    <t>Memorial Sloan Kettering Cancer Center</t>
  </si>
  <si>
    <t>A Phase II Multicenter Randomized Trial Evaluating 3-year Disease Free Survival in Patients With Locally Advanced Rectal Cancer Treated With Chemoradiation Plus Induction or Consolidation Chemotherapy and Total Mesorectal Excision or Non-operative Management</t>
  </si>
  <si>
    <t xml:space="preserve">
        Inclusion Criteria:
          -  Histologically confirmed diagnosis of adenocarcinoma of the rectum
          -  Clinical Stage II (T3-4, N-) or Stage III (any T, N+) based on MRI
          -  Rectal tumor at baseline which would be considered to require complete TME
          -  No evidence of distant metastases
          -  No prior pelvic radiation therapy
          -  No prior chemotherapy or surgery for rectal cancer
          -  Age â‰¥ 18 years The minimum legal age of consent for select Canadian provinces is 19
          -  No active infections requiring systemic antibiotic treatment (oral antibiotics are
             acceptable at the discretion of the treating physician)
          -  ECOG Performance status 0-2
          -  Women with childbearing potential (WOCBP) who are negative for pregnancy test (urine
             or blood) and who agree to use effective contraceptive method. A woman of
             childbearing potential is defined of one who is biologically capable of becoming
             pregnant. Reliable contraception should be used from trial screening and must be
             continued throughout the study.
          -  Patients must read, agree to, and sign a statement of Informed Consent prior to
             participation in this study. Patients who do not read or understand English are
             eligible and may be consented according to institutional and federal regulations.
          -  ANC &gt; 1.5 cells/mm3, HGB &gt; 8.0 gm/dl, PLT &gt; 150,000/mm3 total bilirubin â‰¤ 1.5 x ULN
             (except in patients with Gilbert's Syndrome who must have total bilirubin â‰¤ 3.0 x
             ULN), ASTâ‰¤ 3 x ULN, ALT â‰¤ 3 x ULN.
        Exclusion Criteria:
          -  Recurrent rectal cancer
          -  Primary unresectable rectal cancer. A tumor is considered unresectable when invading
             adjacent organs and an en block resection will not achieve negative margins.
          -  Creatinine level greater than 1.5 times the upper limit of normal.
          -  Patients who have received prior pelvic radiotherapy.
          -  Patients who are unable to undergo an MRI.
          -  Patients with a history of any arterial thrombotic event within the past 6 months.
             This includes angina (stable or unstable), MI, TIA, or CVA.
          -  Patients with a history of venous thrombotic episodes such as deep venous thrombosis,
             pulmonary embolus occurring more than 6 months prior to enrollment may be considered
             for protocol participation, provided they are on stable doses of anticoagulant
             therapy. Similarly, patients who are anticoagulated for atrial fibrillation or other
             conditions may participate, provided they are on stable doses of anticoagulant
             therapy.
          -  Other Anticancer or Experimental Therapy. No other experimental therapies (including
             chemotherapy, radiation, hormonal treatment, antibody therapy, immunotherapy, gene
             therapy, vaccine therapy, angiogenesis inhibitors, matrix metalloprotease inhibitors,
             thalidomide, anti-VEGF/Flk-1 monoclonal antibody or other experimental drugs) of any
             kind are permitted while the patient is receiving study treatment.
          -  WOCBP who are unwilling or unable to use an acceptable method of avoiding pregnancy
             for the entire study period.
          -  Women who are pregnant or breast-feeding.
          -  Patients with any other concurrent medical or psychiatric condition or disease which,
             in the investigator's judgment, would make them inappropriate candidates for entry
             into this study.
          -  Patients with a history of a prior malignancy within the past 5 years, except for
             adequately treated basal cell or squamous cell skin cancer or in situ cervical
             cancer.
      </t>
  </si>
  <si>
    <t>NCT02368886</t>
  </si>
  <si>
    <t>Regorafenib Dose Optimization Study (ReDOS): A Phase II Randomized Study of Lower Dose Regorafenib Compared to Standard Dose Regorafenib in Patients With Refractory Metastatic Colorectal Cancer (mCRC)</t>
  </si>
  <si>
    <t xml:space="preserve">
        Inclusion Criteria:
          -  Histological or cytological documentation of adenocarcinoma of the colon or rectum
          -  Advanced or metastatic colorectal cancer with no curative options available and
             progression on previous standard therapy, including an EGFR inhibitor if KRAS
             wild-type
          -  Measurable or non-measurable disease
          -  Eastern Cooperative Oncology Group (ECOG) performance status (PS) 0 or 1
          -  Life expectancy of &gt;= 3 months
          -  Absolute neutrophil count (ANC) &gt; 1500/mm^3
          -  Platelet count &gt; 100,000/mm^3
          -  Hemoglobin &gt; 9.0 g/dL
          -  Total bilirubin =&lt; 1.5 x upper limit of normal (ULN)
          -  Alanine aminotransferase (ALT) and aspartate amino-transferase (AST) =&lt; 2.5 x ULN (=&lt;
             5 x ULN for subjects with liver involvement of their cancer)
          -  Serum creatinine =&lt; 1.5 x ULN
          -  International normalized ratio (INR)/partial thromboplastin time (PTT) =&lt; 1.5 x ULN
               -  NOTE: patients who are therapeutically treated with an agent such as warfarin or
                  heparin will be allowed to participate provided that no prior evidence of
                  underlying abnormality in coagulation parameters exists; close monitoring of at
                  least weekly evaluations will be performed until INR/PTT is stable based on a
                  measurement that is pre-dose as defined by the local standard of care
          -  Alkaline phosphatase limit =&lt; 2.5 x ULN (=&lt; 5 x ULN for patients with liver
             involvement of their cancer)
          -  Negative serum pregnancy test done =&lt; 7 days prior to randomization, for women of
             childbearing potential only; note: post-menopausal women (defined as no menses for at
             least 1 year) and surgically sterilized women are not required to undergo a pregnancy
             test; the definition of adequate contraception will be based on the judgment of the
             investigator
          -  Ability to complete questionnaire(s) by themselves or with assistance
          -  Provide informed written consent
          -  Willing to return to enrolling institution for follow-up (during the active
             monitoring phase of the study)
          -  Willing to provide blood samples for correlative research and banking purposes
        Exclusion Criteria:
          -  Prior treatment with regorafenib
          -  Major surgical procedure, open biopsy, or significant traumatic injury =&lt; 28 days
             prior to randomization
          -  Congestive heart failure &gt; New York Heart Association (NYHA) class 2
          -  Unstable angina (angina symptoms at rest), new-onset angina (begun within the last 3
             months) or myocardial infarction less than 6 months prior to randomization
          -  Cardiac arrhythmias requiring anti-arrhythmic therapy; Note: Pace makers, beta
             blockers, or digoxin are permitted
          -  Uncontrolled hypertension; (systolic blood pressure &gt; 140 mmHg or diastolic pressure
             &gt; 90 mmHg despite optimal medical management)
          -  History of or current pheochromocytoma
          -  Arterial or venous thrombotic or embolic events such as cerebrovascular accident
             (including transient ischemic attacks), deep vein thrombosis or pulmonary embolism =&lt;
             6 months prior to randomization
          -  Ongoing infection &gt; grade 2 National Cancer Institute (NCI)-Common Terminology
             Criteria for Adverse Events (CTCAE) version 4.0
          -  Known history of chronic hepatitis B or C
          -  Patients with seizure disorder requiring medication
          -  Symptomatic metastatic brain or meningeal tumors unless the patient is &gt; 6 months
             from definitive therapy, has a negative imaging study within 4 weeks of randomization
             and is clinically stable with respect to the tumor at the time of randomization;
             note: patient must not be undergoing acute steroid therapy or taper (chronic steroid
             therapy is acceptable provided that the dose is stable for one month prior to and
             following screening radiographic studies)
          -  History of organ allograft (including corneal transplant)
          -  Evidence or history of bleeding diathesis or any hemorrhage or bleeding event &gt; CTCAE
             grade 3 =&lt; 4 weeks prior to randomization
          -  Non-healing wound, ulcer, or bone fracture
          -  Renal failure requiring hematological (hemo-) or peritoneal dialysis
          -  Dehydration CTCAE (version 4.0) grade &gt;= 1
          -  Substance abuse, medical, psychological or social conditions that may interfere with
             the patient's participation in the study or evaluation of the study results
          -  Known hypersensitivity to any of the study drugs, study drug classes, or excipients
             in the formulation
          -  Interstitial lung disease with ongoing signs and symptoms at the time of informed
             consent
          -  Persistent proteinuria of Common Toxicity Criteria (CTC) grade 3 or higher (&gt;= 3.5
             g/24 hours [hrs])
          -  Patients unable to swallow oral medications
          -  Any malabsorption condition
          -  Unresolved toxicity greater than CTCAE (version 4.0) grade 1 attributed to any prior
             therapy/procedure excluding alopecia and oxaliplatin induced neurotoxicity =&lt; grade 2
          -  Albumin levels &gt; 2.5 g/dl
          -  Any of the following:
               -  Pregnant women
               -  Nursing women
               -  Men or women of childbearing potential who are unwilling to employ adequate
                  contraception
                    -  NOTE: men and women of childbearing potential must agree to use adequate
                       contraception beginning at the signing of the informed consent form (ICF)
                       until at least 3 months after the last dose of study drug; the definition
                       of adequate contraception will be based on the judgment of the principal
                       investigator or a designated associate
          -  Co-morbid systemic illnesses or other severe concurrent disease which, in the
             judgment of the investigator, would make the patient inappropriate for entry into
             this study or interfere significantly with the proper assessment of safety and
             toxicity of the prescribed regimens
          -  Immunocompromised patients and patients known to be human immunodeficiency virus
             (HIV) positive and currently receiving antiretroviral therapy; NOTE: patients known
             to be HIV positive, but without clinical evidence of an immunocompromised state, are
             eligible for this trial
          -  Receiving any other investigational agent which would be considered as a treatment
             for the primary neoplasm
          -  Previous or concurrent cancer that is distinct in primary site or histology from
             colorectal cancer within 3 years prior to randomization EXCEPT for curatively treated
             cervical cancer in situ, non-melanoma skin cancer and superficial bladder tumors (Ta
             [non-invasive tumor], Tis [carcinoma in situ] and T1 [tumor invades lamina propria]);
             note: all cancer treatments for cancers that were distinct in a primary site other
             than colorectal must be completed at least 3 years prior to randomization (i.e.,
             signature date of the informed consent form)
          -  Pleural effusion or ascites that causes respiratory compromise (&gt;= CTCAE version 4.0
             grade 2 dyspnea)
          -  Concurrent anti-cancer therapy =&lt; 4 weeks from registration (chemotherapy, radiation
             therapy, surgery, immunotherapy, biologic therapy, or tumor embolization) other than
             study treatment (regorafenib, other agents being investigated in combination with
             regorafenib)
          -  Current use of clobetasol propionate
          -  Use of any herbal remedy (e.g. St. John's Wort [Hypericum perforatum])
          -  Patients unable to ambulate or who have amputations or paralysis of any extremity
          -  History of contact dermatitis to clobetasol propionate or similarly fluorinated
             steroids or other steroids with the propionate ester
      </t>
  </si>
  <si>
    <t>NCT01516216</t>
  </si>
  <si>
    <t>Dana-Farber Cancer Institute</t>
  </si>
  <si>
    <t>Randomized, Double-Blind, Phase II Trial of Vitamin D Supplementation in Patients With Previously Untreated Metastatic Colorectal Cancer</t>
  </si>
  <si>
    <t xml:space="preserve">
        Inclusion Criteria:
          -  Histologically confirmed adenocarcinoma of the colon or rectum that is metastatic or
             locally advanced (unresectable)
          -  Measurable disease
          -  KRAS wild-type and KRAS mutant patients are eligible
          -  No prior systemic treatment for advanced or metastatic colorectal cancer is allowed
          -  No prior radiotherapy to more than 25% of bone marrow
          -  No surgery or major biopsy within 4 weeks of randomization
          -  Paraffin-embedded and/or snap-frozen tumor tissue samples must be available
        Exclusion Criteria:
          -  Not pregnant or breastfeeding
          -  No prior chemotherapy, systemic therapy or investigational agent
          -  No concurrent use of other anti-cancer therapy
          -  No known brain metastases
          -  No history of other malignancies except adequately treated non-melanoma skin cancer,
             curatively treated in situ cancer of the cervix, curatively treated lobular or ductal
             carcinoma in situ of the breast or other cancer curatively treated with no evidence
             of disease for more than 3 years prior to randomization
          -  No regular use of vitamin D supplements greater than 2000 IU per day in the past year
          -  No history of allergic reactions attributed to compounds of similar chemical or
             biologic composition to 5-FU, capecitabine, oxaliplatin, leucovorin, bevacizumab
             and/or vitamin D3
          -  No significant history of bleeding events, pre-existing bleeding diathesis,
             coagulopathy or gastrointestinal perforation
          -  No arterial thrombotic events within 6 months of randomization
          -  No serious non-healing wound, ulcer or bone fracture
          -  No history of uncontrolled hypertension
          -  No clinically significant peripheral neuropathy
          -  No predisposing colonic or small bowel disorders in which the symptoms are
             uncontrolled
          -  No uncontrolled seizure disorder or active neurological disease
          -  No pre-existing hypercalcemia
          -  No known active hyperparathyroid disease
          -  No regular use of thiazide diuretics
          -  No malabsorption, uncontrolled vomiting or diarrhea
          -  No known co-morbid disease that would increase the risk of toxicity
          -  No use of chronic oral corticosteroid therapy or any other therapy that can cause
             vitamin D depletion
          -  No clinically significant cardiovascular disease
          -  No uncontrolled intercurrent illness
          -  No history of any medical or psychiatric condition or addictive disorder or
             laboratory abnormality that may increase the risks associated with study
             participation
      </t>
  </si>
  <si>
    <t>NCT02776683</t>
  </si>
  <si>
    <t>A Single Arm, Open-label, Multicenter, Multinational, Safety and Efficacy Phase IIIb Trial of BI 695502 Plus mFOLFOX6 in Patients With Previously Untreated Metastatic Colorectal Cancer</t>
  </si>
  <si>
    <t xml:space="preserve">
        Inclusion criteria:
          -  Males and females aged &gt;=18 years (for Japan only: Age &gt;=20 years at time of signing
             Informed Consent Form) with histologically confirmed metastatic colorectal cancer
             (mCRC).
          -  Metastatic disease not amenable to surgical curative treatment and eligible to
             receive therapy with mFOLFOX6 (Leucovorin/5-Fluorouracil/Oxaliplatin) + bevacizumab.
          -  At least one measurable lesion according to Response Evaluation Criteria in Solid
             Tumors (RECIST) 1.1.
          -  Eastern Cooperative Oncology Group (ECOG) performance status (PS) of 0 or 1.
          -  Adequate hepatic, renal and bone marrow function.
          -  Further inclusion criteria apply.
        Exclusion criteria:
          -  Prior systemic therapy for metastatic disease
          -  Prior therapy with monoclonal antibodies or small molecule inhibitors against
             Vascular endothelial growth factor (VEGF) or VEGF receptors, including AvastinÂ® or
             AvastinÂ® biosimilar
          -  Previous malignancy other than Colorectal cancer (CRC) in the last 5 years except for
             basal cell cancer of the skin or pre-invasive cancer of the cervix
          -  Spinal cord compression or brain metastases unless asymptomatic, stable and not
             requiring steroids for at least 6 weeks prior to start of study treatment
          -  Any unresolved toxicity &gt; Common Toxicity Criteria Grade 1 (except alopecia) from
             previous anticancer therapy (including radiotherapy)
          -  History or evidence of inherited bleeding diathesis or coagulopathy with the risk of
             bleeding
          -  A thrombotic or hemorrhagic event &lt;=6 months prior to screening (includes hemoptysis,
             Gastrointestinal (GI) bleeding, hematemesis, central nervous system hemorrhage,
             epistaxis, vaginal bleeding, cerebral infarction, transient ischemic attacks,
             myocardial infarction, angina, and coronary artery disease)
          -  Further exclusion criteria apply
      </t>
  </si>
  <si>
    <t>NCT01776307</t>
  </si>
  <si>
    <t>Boston Biomedical, Inc</t>
  </si>
  <si>
    <t>A Phase II Clinical Study of BBI608 in Adult Patients With Advanced Colorectal Cancer</t>
  </si>
  <si>
    <t xml:space="preserve">
        Inclusion Criteria:
          -  Signed written informed consent must be obtained and documented according to
             International Conference on Harmonization (ICH), Good Clinical Practice(GCP), the
             local regulatory requirements, and permission to use private health information in
             accordance with the Health Insurance Portability and Accountability Act (HIPPA) prior
             to study-specific screening procedures.
          -  A histologically or cytologically confirmed colorectal cancer that is metastatic,
             unresectable, or recurrent.
          -  Patients must have received at least 2 regimens containing
             5-Fluorouracil,oxaliplatin, or irinotecan.
          -  Patients to be enrolled in the Cetuximab or Panitumumab combination arms must have
             colorectal cancer which is K-Ras wild-type.
          -  â‰¥ 18 years of age.
          -  Measurable disease as defined by Response Evaluation Criteria in Solid Tumors (RECIST
             1.1).
          -  Karnofsky performance Status â‰¥ 70%
          -  Male or female patients of child-producing potential must agree to use contraception
             or avoidance of pregnancy measures during the study and for 30 days after the last
             BBI608 dose.
          -  Females of childbearing potential must have a negative serum pregnancy test.
          -  Aspartate transaminase (AST) and alanine transaminase (ALT) â‰¤1.5 Ã— upper limit of
             normal(ULN), or â‰¤ 2.5 Ã— ULN with metastatic liver disease.
          -  Hemoglobin (Hgb) â‰¥ 10 g/dl.
          -  Total bilirubin â‰¤ 1.5 Ã— ULN.
          -  Creatinine â‰¤ 1.5 Ã— ULN or creatinine clearance &gt; 60 mL/min/1.73 m^2 for patients with
             creatinine levels above institutional normal.
          -  Absolute neutrophil count â‰¥ 1.5 x 10^9/L.
          -  Platelets â‰¥ 100 x 10^9/L.
          -  Life expectancy â‰¥ 3 months.
        Exclusion Criteria:
          -  Anti-cancer chemotherapy, radiotherapy, immunotherapy, or investigational agents
             within four weeks of first dose with the exception for a single dose radiation up to
             8 Gray (equal to 800 RAD) with palliative intent for pain control up to 14 days
             before beginning the administration of BBI608.
          -  Surgery within 4 weeks prior to first dose.
          -  Any known symptomatic brain metastases requiring steroids. Patients with treated
             brain metastases must be stable for 4 weeks after completion of that treatment, with
             image documentation required. Patients must have no clinical symptoms from brain
             metastases and must be either off steroids or on a stable dose of steroids for at
             least 2 weeks prior to protocol enrollment. Patients with known leptomeningeal
             metastases are excluded, even if treated.
          -  Pregnant or breastfeeding
          -  Significant gastrointestinal disorder(s), in the opinion of the Principal
             Investigator, (e.g., Crohn's disease, ulcerative colitis, extensive gastric and small
             intestine resection)
          -  Unable or unwilling to swallow BBI608 capsules daily.
          -  Uncontrolled intercurrent illness including, but not limited to ongoing or active
             infection, clinically significant non-healing or healing wounds, symptomatic
             congestive heart failure, unstable angina pectoris, cardiac arrhythmia, significant
             pulmonary disease (shortness of breath at rest or mild exertion), uncontrolled
             infection or psychiatric illness/social situations that would limit compliance with
             study requirements.
      </t>
  </si>
  <si>
    <t>NCT02399813</t>
  </si>
  <si>
    <t>Advaxis, Inc.</t>
  </si>
  <si>
    <t>PHASE 2 STUDY OF ADXS11-001 IN SUBJECTS WITH PERSISTENT/RECURRENT, LOCO-REGIONAL OR METASTATIC SQUAMOUS CELL CARCINOMA OF THE ANORECTAL CANAL</t>
  </si>
  <si>
    <t xml:space="preserve">
        Inclusion Criteria:
          -  Must have cancer of the anal canal OR rectal cancer.
          -  Must have metastatic disease or persistent/recurrent loco-regional disease that
             failed prior radiation or chemoradiation therapy and that is not deemed surgically
             curable.
          -  Prior Therapy: may have received &lt;2 regimens for disease in the metastatic setting.
          -  Be willing and able to provide written informed consent for the trial.
          -  Be â‰¥18 years of age on day of signing informed consent.
          -  Have measurable disease based on RECIST 1.1
          -  Have Eastern Cooperative Oncology Group (ECOG) performance status of 0 or 1.
          -  Demonstrate adequate organ function as defined in protocol.
          -  Females cannot be pregnant and must take birth control
        Exclusion Criteria:
          -  Is currently participating in or has participated in a study of an investigational
             agent or using an investigational device within 4 weeks of the first dose of
             treatment.
          -  Has a diagnosis of immunodeficiency or is receiving systemic steroid therapy or any
             other form of immunosuppressive therapy within 7 days prior to the first dose of
             trial treatment.
          -  Has any concurrent chemotherapy, immunotherapy, biologic or hormonal therapy for
             invasive malignancy(ies) other than squamous cell cancer of anus/rectum within 2
             years.
          -  Has received chemotherapy and/or radiation therapy within â‰¤2 weeks of first
             ADXS11-001 infusion.
          -  Has known active CNS metastases and/or carcinomatous meningitis.
          -  Has concurrent unstable or uncontrolled medical condition or other chronic disease,
             which in the opinion of the investigator, could compromise the patient or the study.
          -  Has an active autoimmune disease requiring systemic treatment within the past 3
             months or a documented history of clinically severe autoimmune disease, or a syndrome
             that requires systemic steroids or immunosuppressive agents.
          -  Has an active infection requiring systemic therapy.
          -  Has known psychiatric or substance abuse disorders that would interfere with
             cooperation with the requirements of the trial.
          -  Has a history of or active primary immunodeficiency or human immunodeficiency virus
          -  Is allergic to penicillin, trimethoprim/sulfa-methoxazole, and ciprofloxacin.
          -  Has a known allergy to any component of the study drug(s) formulations.
          -  Has a major surgical procedure (as defined by the investigator) within 30 days prior
             to the first dose of study drug(s) or still recovering from prior surgery.
          -  Has received a live vaccine within 30 days prior to the first dose of trial
             treatment.
          -  In the opinion of the investigator has rapidly progressing disease, OR has life
             expectancy of less than 6 months, OR would be unable to receive at least one cycle of
             therapy.
      </t>
  </si>
  <si>
    <t>NCT01605318</t>
  </si>
  <si>
    <t>Immunomedics, Inc.</t>
  </si>
  <si>
    <t>A Phase I/II Study of Once or Twice Weekly IMMU-130 (hMN-14-SN38, Antibody-Drug Conjugate) in Patients With Colorectal Cancer.</t>
  </si>
  <si>
    <t xml:space="preserve">
        Inclusion Criteria:
          -  Male or female patients, â‰¥ 18 years of age, able to understand and give written
             informed consent.
          -  Histologically or cytologically confirmed colorectal adenocarcinoma.
          -  Stage IV (metastatic) disease.
          -  Previously treated with at least one prior irinotecan-containing regimen for
             colorectal cancer.
          -  Adequate performance status (ECOG 0 or 1). (Appendix 1)
          -  Expected survival &gt; 6 months.
          -  CEA plasma levels &gt; 5 ng/mL.
          -  Measurable disease by CT or MRI.
          -  At least 4 weeks beyond treatment (chemotherapy, immunotherapy and/or radiation
             therapy) or major surgery and recovered from all acute toxicities.
          -  At least 2 weeks beyond corticosteroids.
          -  Adequate hematology without ongoing transfusional support (hemoglobin &gt; 9 g/dL, ANC &gt;
             1,500 per mm3, platelets &gt; 100,000 per mm3).
          -  Adequate renal and hepatic function (creatinine â‰¤ 1.5 x IULN, bilirubin â‰¤ IULN, AST
             and ALT â‰¤ 3.0 x IULN or 5 x IULN if know liver metastases).
          -  Otherwise, all toxicity at study entry â‰¤ Grade 1 by NCI CTC v4.0.
        Exclusion Criteria:
          -  Women who are pregnant or lactating.
          -  Women of childbearing potential and fertile men unwilling to use effective
             contraception during study until conclusion of 12-week post-treatment evaluation
             period.
          -  Patients with Gilbert's disease or known CNS metastatic disease.
          -  Patients with CEA plasma levels &gt; 1000 ng/mL are excluded during dose escalation, but
             may be included after the MTD is determined.
          -  Presence of bulky disease (defined as any single mass &gt; 10 cm in its greatest
             dimension).
          -  Patients with active â‰¥ grade 2 anorexia, nausea or vomiting, and/or signs of
             intestinal obstruction.
          -  Patients with non-melanoma skin cancer or carcinoma in situ of the cervix are
             eligible, while patients with other prior malignancies must have had at least a
             3-year disease-free interval.
          -  Patients known to be HIV positive, hepatitis B positive, or hepatitis C positive.
          -  Known history of unstable angina, MI, or CHF present within 6 months or clinically
             significant cardiac arrhythmia (other than stable atrial fibrillation) requiring
             anti-arrhythmia therapy.
          -  Known history of clinically significant active COPD, or other moderate-to-severe
             chronic respiratory illness present within 6 months.
          -  Infection requiring intravenous antibiotic use within 1 week.
          -  Other concurrent medical or psychiatric conditions that, in the Investigator's
             opinion, may be likely to confound study interpretation or prevent completion of
             study procedures and follow-up examinations.
      </t>
  </si>
  <si>
    <t>NCT02292758</t>
  </si>
  <si>
    <t>A Randomized, Double-blind, Placebo-Controlled Phase II Trial of Irinotecan, Cetuximab, and Bevacizumab Compared With Irinotecan, Cetuximab, and Placebo in KRAS-Wildtype, Irinotecan-Refractory, Metastatic Colorectal Cancer</t>
  </si>
  <si>
    <t xml:space="preserve">
        Inclusion Criteria:
          -  Metastatic or locally advanced (unresectable) colorectal cancer with histological
             confirmation of adenocarcinoma.
          -  Age â‰¥18 years of age. Note: Because no dosing or adverse event data are currently
             available on the use of cetuximab or bevacizumab in subjects &lt;18 years of age,
             children are excluded from this study.
          -  Measurable disease as defined in Section 11.0.
          -  KRAS wild-type tumor (codons 12 and 13).
        Note: Evidence of EGFR expression in the tumor is not required.
        Note: Although testing for other RAS mutations is not required, a known mutation in other
        regions of KRAS, NRAS, or HRAS is exclusionary.
        - Previous failure of at least one fluoropyrimidine- and irinotecan-containing
        chemotherapy regimen for metastatic disease.
        Note: Previous failure is defined as disease progression while receiving treatment or
        within 6 weeks after the last dose of irinotecan. Failure for this assessment is defined
        as any enlargement of measurable or assessable lesion(s) or the development of any new
        lesion. A rising tumor marker alone is not sufficient to define failure. Patients can have
        received irinotecan in any previous line of therapy.
          -  Treatment with bevacizumab in at least one prior line of therapy for metastatic
             disease.
          -  Negative serum or urine pregnancy test done â‰¤7 days prior to registration, for women
             of childbearing potential only.
        Note: Childbearing potential is defined as a female who has experienced menarche and who
        has not undergone surgical sterilization (hysterectomy, bilateral tubal ligation, or
        bilateral oophorectomy) or who is not postmenopausal (defined as amenorrhea â‰¥12
        consecutive months; or women on hormone replacement therapy with documented serum follicle
        stimulating hormone level &gt;35 mIU/mL). Women who are using oral, implanted, or injectable
        contraceptive hormones or mechanical products such as intrauterine device or barrier
        methods (diaphragm, condoms, spermicides) to prevent pregnancy, or who are practicing
        abstinence or where partner is sterile (e.g., vasectomy), should be considered to be of
        childbearing potential.
          -  ECOG Performance Status (PS): 0 or 1 (form available on the ACCRU member website at
             https://www.accru.org/accru/forms/NonProtocolSpecificForms/index.html).
          -  Adequate organ and bone marrow function as defined below (see Section 3.19b)
          -  The following laboratory values obtained â‰¤14 days prior to randomization.
          -  Total serum bilirubin â‰¤ institutional upper limit of normal (ULN)
          -  Absolute neutrophil count (ANC) â‰¥1500/mm3
          -  Platelet count &gt;100,000/mm3
          -  Hemoglobin â‰¥9.0 g/dL (hemoglobin may be supported by transfusion)
          -  Alanine aminotransferase (ALT) and aspartate aminotransferase (AST) â‰¤ 2.5 x ULN (â‰¤ 5
             x ULN for subjects with liver involvement of their cancer)
          -  Creatinine within institutional limits of normal OR
          -  creatinine clearance &gt;60 mL/min/1.73 m2 for patients with creatinine levels above
             institutional normal.
          -  Urinary protein â‰¤ 1+
          -  Patients discovered to have â‰¥2+ proteinuria must have a spot urine protein:creatinine
             ratio (UPCR) &lt;1.0
          -  Partial thromboplastin time (PTT) â‰¤1x institutional ULN and international normalized
             ratio (INR) â‰¤1.5, unless participant is on full dose anticoagulation therapy.
             Patients on full-dose anticoagulation are eligible if the following criteria are met:
          -  Patient has an in-range INR (usually 2-3) on a stable dose of warfarin â‰¤ 14 days or
             is on a stable dose of low molecular weight heparin
          -  Patient has no active bleeding or pathological condition that carries a high risk of
             bleeding (i.e., tumor involving major vessels or known varices)
          -  Patients receiving anti-platelet agents are eligible. In addition, patients who are
             on daily prophylactic aspirin or anticoagulation for atrial fibrillation are
             eligible.
          -  Life expectancy &gt;3 months.
          -  Willing to provide tissue and blood samples for mandatory correlative and research
             purposes (see Sections 6.0, 14.0 and 17.0).
          -  Any major surgery or open biopsy completed â‰¥4 weeks prior to randomization.
          -  Any minor surgery or core biopsy completed â‰¥1 week prior to randomization and patient
             must have fully recovered from the procedure.
        Note: Insertion of a vascular access device is not considered major or minor surgery.
        Exclusion Criteria:
          -  Presence of any RAS mutation
          -  Prior treatment with cetuximab or panitumumab.
          -  Prior intolerance to irinotecan and/or bevacizumab despite dose reduction.
          -  Known or suspected brain or central nervous system (CNS) metastases, or carcinomatous
             meningitis.
        Note: Participants with brain or CNS metastases are excluded from this clinical trial
        because of their poor prognosis and because they often develop progressive neurologic
        dysfunction that would confound the evaluation of neurologic and other adverse events.
          -  Active, uncontrolled infection, including hepatitis B, hepatitis C.
          -  Concurrent anti-cancer therapy, including chemotherapy agents, targeted agents, or
             biological agents not otherwise specified in this protocol.
          -  Anti-cancer therapy â‰¤14 days prior to randomization.
          -  Prior radiotherapy to &gt;25% of bone marrow.
        Note: Standard rectal cancer chemoradiation will not exclude subject from study protocol.
          -  Radiation therapy â‰¤2 weeks prior to randomization.
          -  Any of the following, because this study involves agents whose genotoxic, mutagenic
             and teratogenic effects on the developing fetus and newborn are unknown:
          -  Pregnant women
          -  Nursing women
          -  Men or women of childbearing potential who are unwilling to employ adequate
             contraception
          -  Co-morbid systemic illnesses or other severe concurrent disease, history of any
             psychiatric or addictive disorder, or laboratory abnormality, which, in the judgment
             of the investigator, would make the patient inappropriate for entry into this study
             or interfere significantly with the proper assessment of safety and toxicity of the
             prescribed regimens.
          -  Patients known to be HIV positive
        Note: HIV-positive individuals on combination antiretroviral therapy are ineligible
        because of the potential for pharmacokinetic interactions with irinotecan, cetuximab, and
        bevacizumab. In addition, these individuals are at increased risk of lethal infections
        when treated with marrow-suppressive therapy. Appropriate studies will be undertaken in
        participants receiving combination antiretroviral therapy when indicated.
          -  Uncontrolled intercurrent illness including, but not limited to, ongoing or active
             infection, symptomatic congestive heart failure, unstable angina pectoris, cardiac
             arrhythmia, symptomatic pulmonary fibrosis or interstitial pneumonitis, or
             psychiatric illness/social situations that, in the opinion of the investigator, may
             increase the risks associated with study participation or study treatment, or may
             interfere with the conduct of the study or the interpretation of the study results.
          -  Receiving any other investigational agent which would be considered as a treatment
             for the primary neoplasm.
          -  Other active malignancy â‰¤3 years prior to registration.
        EXCEPTIONS: Non-melanoma skin cancer, prostatic intraepithelial neoplasia without evidence
        of prostate cancer, lobular carcinoma in situ in one breast, or carcinoma-in-situ of the
        cervix that has been treated.
          -  History of prior malignancy for which patient is receiving other specific treatment
             for their cancer.
          -  History of allergic reactions attributed to compounds of similar chemical or biologic
             composition to irinotecan, cetuximab, and/or bevacizumab that led to discontinuation
             of those agents.
          -  Significant history of bleeding events or pre-existing bleeding diathesis â‰¤6 months
             of randomization (unless the source of bleeding has been resected)
          -  History of gastrointestinal perforation â‰¤12 months prior to randomization.
        3.29l Predisposing colonic or small bowel disorders in which the symptoms are uncontrolled
        as indicated by baseline pattern of &gt;3 loose stools daily in subjects without a colostomy
        or ileostomy. Subjects with a colostomy or ileostomy may be entered at investigator
        discretion.
          -  Arterial thrombotic events â‰¤6 months prior to randomization Note: This includes
             transient ischemic attack (TIA), cerebrovascular accident (CVA), unstable angina or
             angina requiring surgical or medical intervention in the past 6 months, or myocardial
             infarction (MI).
          -  Clinically significant peripheral artery disease (e.g., claudication with &lt;1 block)
             or any other arterial thrombotic event.
          -  Serious or non-healing wound, ulcer, or bone fracture.
          -  History of hypertension not well-controlled (â‰¥160/90) even though on a regimen of
             anti-hypertensive therapy.
          -  Evidence of Gilbert's syndrome or known homozygosity for the UGT1A1*28 allele
             (special screening not required).
      </t>
  </si>
  <si>
    <t>NCT01876511</t>
  </si>
  <si>
    <t>Sidney Kimmel Comprehensive Cancer Center</t>
  </si>
  <si>
    <t>Phase 2 Study of MK-3475 in Patients With Microsatellite Unstable (MSI) Tumors</t>
  </si>
  <si>
    <t xml:space="preserve">
        Inclusion Criteria:
          1. Arm 1 only: Patients with MSI positive colorectal cancer
          2. Arm 2 only: Patients with MSI negative colorectal cancer
          3. Arm 3 only: Patients with MSI positive non-colorectal cancer
          4. Have measurable disease
          5. ECOG Performance Status of 0 to 1
          6. Adequate organ function as defined by study-specified laboratory tests
          7. Must use acceptable form of birth control through the study and for 28 days after
             final dose of study drug
          8. Signed informed consent form
          9. Willing and able to comply with study procedures
         10. Agree to have a biopsy of their cancer
         11. Patients with colon cancer must have received at least two prior cancer therapy
             regimens.
         12. Patients with other cancer types must have received at least one prior cancer therapy
        Exclusion Criteria:
          1. Patients with uncontrolled intercurrent illness, including but not limited to ongoing
             or active infection, systematic congestive heart failure, unstable angina pectoris,
             cardiac arrhythmia or psychiatric condition that would limit compliance with study
             requirements
          2. Patients who have had chemotherapy or biological cancer therapy within 2 weeks prior
             to the first dose of study drug
          3. Patients who have had radiation within 2 weeks prior to the first dose of study drug
          4. Patients who have undergone major surgery within 4 weeks of dosing of investigational
             agent
          5. Patients who have received another investigational product or investigational device
             within 4 weeks prior to receiving study drug
          6. Patients who have received any of the following concomitant therapy: IL-2,
             interferon, or other non-study immunotherapy regimens, immunosuppressive agents,
             other investigational therapies or chronic use of systemic corticosteroids within one
             week prior to first dose of study drug
          7. Patients who have received a live vaccine within 4 weeks prior to or after any dose
             of MK-3475
          8. Patients who have received growth factors, including but not limited to
             granulocyte-colony stimulating factor (G-CSF), granulocyte macrophage-colony
             stimulating factor (GM-CSF), erythropoietin, etc. within 2 weeks of study drug
             administration
          9. Patient who have had prior treatment with anti-PD-1, anti-PD-L1, anti-PD-L2,
             anti-CD137, anti-OX-40, anti-CD40, or anti-CTLA-4 antibodies
         10. Patients with history of any autoimmune disease:inflammatory bowel disease,
             (including ulcerative colitis and Crohn's Disease), rheumatoid arthritis, systemic
             progressive sclerosis (scleroderma), systemic lupus erythmatosus (SLE) autoimmune
             vasculitis, CNS or motor neuropathy considered to be of autoimmune origin.
         11. Patients who have known history of infection with HIV, hepatitis B, or hepatitis C
         12. Patients with evidence of interstitial lung disease
         13. Systemically active steroid use
         14. Patients on home oxygen
         15. Patients with oxygen saturation of &lt;92% on room air by pulse oximetry
         16. Pregnant or lactating
         17. Conditions, including alcohol or drug dependence, or intercurrent illness that would
             affect the patient's ability to comply with study visits and procedures
      </t>
  </si>
  <si>
    <t>NCT02138617</t>
  </si>
  <si>
    <t>UNC Lineberger Comprehensive Cancer Center</t>
  </si>
  <si>
    <t>Genotype-Directed Phase II Study Of Higher Dose Of Irinotecan In First-Line Metastatic Colorectal Cancer Patients Treated With Folfiri Plus Bevacizumab</t>
  </si>
  <si>
    <t xml:space="preserve">
        Inclusion Criteria:
        Subjects must meet all of the inclusion criteria to participate in this study:
          1. IRB-approved informed consent obtained and signed
          2. Age â‰¥ 18 years
          3. Histological or cytological documentation of adenocarcinoma of the colon or rectum
          4. Measurable or non-measurable (but evaluable) disease as defined via RECIST 1.1
          5. Metastatic disease not amenable to surgical resection with curative intent
          6. No prior chemotherapy for metastatic disease
          7. Eastern Cooperative Oncology Group (ECOG) performance status â‰¤ 2 (see section 11.1,
             Appendix A)
          8. Adequate bone marrow, renal and hepatic function, as evidenced by the following:
               -  absolute neutrophil count (ANC) â‰¥1,500/mm3
               -  platelets â‰¥100,000/mm3
               -  hemoglobin â‰¥9.0 g/dL
               -  serum creatinine â‰¤1.5 x upper limit of normal (ULN)
               -  AST and ALT â‰¤3x ULN ( â‰¤5.0 Ã— ULN for patients with liver involvement of their
                  cancer
               -  Bilirubin â‰¤1.5 X ULN
               -  Alkaline phosphatase â‰¤3 x ULN (â‰¤5 x ULN with liver involvement of their cancer)
          9. Willing to undergo UGT1A1 genotyping
         10. Negative pregnancy test (urine or serum), within 7 day prior to Day 1 of FOLFIRI in
             women of childbearing potential
         11. Women of childbearing potential and male subjects must agree to use adequate
             contraception for the duration of study participation. Adequate contraception is
             defined as any medically recommended method (or combination of methods) as per
             standard of care.
        Exclusion Criteria
          1. UGT1A1 genotype other than *1/*1, *1/*28, or *28/*28
          2. Known dihydropyrimidine dehydrogenase (DPD) deficiency
          3. Prior treatment with irinotecan and/or bevacizumab
          4. Unable or unwilling to discontinue (and substitute if necessary) use of prohibited
             drugs for at least 14 days (fruits and juices for at least 7 days) prior to Day 1 of
             FOLFIRI + bevacizumab initiation (see section 11.2, Appendix B, for list of
             prohibited drugs)
          5. Inadequately controlled hypertension (defined as systolic blood pressure &gt; 140 mmHg
             and/or diastolic blood pressure &gt; 90 mmHg)
          6. Prior history of hypertensive encephalopathy
          7. Active cardiac disease including any of the following:
               -  New York Heart Association (NYHA) Grade II or greater congestive heart failure
                  (see section 11.3, Appendix C)
               -  History of myocardial infarction or unstable angina within 6 months prior to Day
                  1
               -  History of stroke or transient ischemic attack within 6 months prior to Day 1 of
                  FOLFIRI + bevacizumab initiation
          8. Significant vascular disease (e.g., aortic aneurysm, requiring surgical repair or
             recent peripheral arterial thrombosis) within 6 months prior to Day 1 of FOLFIRI +
             bevacizumab initiation
          9. History of hemoptysis (â‰¥ 1/2 teaspoon of bright red blood per episode) within 1 month
             prior to Day 1 of FOLFIRI + bevacizumab initiation
         10. Evidence of bleeding diathesis or significant coagulopathy (in the absence of
             therapeutic anticoagulation)
         11. Major surgical procedure, open biopsy, or significant traumatic injury within 28 days
             prior to Day 1 of FOLFIRI + bevacizumab initiation or anticipation of need for major
             surgical procedure during the course of the study
         12. Core biopsy or other minor surgical procedure, excluding placement of a vascular
             access device, within 7 days prior to Day 1 of FOLFIRI + bevacizumab initiation
         13. History of abdominal fistula or gastrointestinal perforation within 6 months prior to
             Day 1 of FOLFIRI + bevacizumab initiation
         14. Serious, non-healing wound, active ulcer, or untreated bone fracture
         15. Proteinuria as demonstrated by:
             Urine protein: creatinine (UPC) ratio â‰¥ 1.0 at screening OR Urine dipstick for
             proteinuria â‰¥ 2+ (patients discovered to have â‰¥2+ proteinuria on dipstick urinalysis
             at baseline should undergo a 24 hour urine collection and must demonstrate â‰¤ 1g of
             protein in 24 hours to be eligible)
         16. Any serious uncontrolled medical disorder that would impair the ability of the
             subject to receive protocol-driven therapy
         17. Other anti-cancer or investigational therapy while patients are on study therapy
      </t>
  </si>
  <si>
    <t>NCT02568046</t>
  </si>
  <si>
    <t>Symphogen A/S</t>
  </si>
  <si>
    <t>An Open Label, Multi-Center Phase 1b/2a Trial Investigating Different Doses of Sym004 in Combination With FOLFIRI in Patients With Metastatic Colorectal Cancer Progressing After First Line Therapy</t>
  </si>
  <si>
    <t xml:space="preserve">
        Main inclusion Criteria:
          1. Male or female, at least 18 years of age at the time of informed consent
          2. Eastern Cooperative Oncology Group (ECOG) performance status (PS) of 0 or 1
          3. Histologically or cytologically confirmed, locally advanced or metastatic colorectal
             cancer (CRC) that is documented to be without Kirsten rat sarcoma (KRAS) or
             Neuroblastoma rat sarcoma (NRAS) gene mutations (i.e. tumors must express the KRAS
             and NRAS wild type (WT), exon 2, 3 and 4).
          4. Failed* treatment for locally advanced or metastatic disease with first-line
             combination therapy of oxaliplatin and a fluoropyrimidine, with or without
             bevacizumab, during treatment or &lt; 3 months after the last dose of first-line therapy
             and within &lt; 3 months of C1/D1.
             Patients who discontinued first-line therapy due to toxicity may be enrolled provided
             progression occurred &lt; 6 months after the last dose of the first-line therapy
             regimen.
             or Failed* adjuvant therapy with combination therapy of oxaliplatin and a
             fluoropyrimidine during treatment or within &lt; 6 months after the last dose of
             oxaliplatin and within &lt; 6 months of C1/D1.
               -  Failure is defined as radiologic progression
          5. Eligible for FOLFIRI
          6. Measurable disease according to RECIST v1.1
        Main exclusion Criteria:
          1. Prior therapy with anti-EGFR antibodies, anti-EGFR small molecule inhibitors or
             irinotecan (CPT-11)
          2. Any antineoplastic agent (standard or investigational) within 4 weeks prior to C1/D1
          3. Significant gastrointestinal abnormalities
          4. Patients with a significant cardiovascular disease or condition
          5. Abnormal hematologic, renal or hepatic function
      </t>
  </si>
  <si>
    <t>NCT02046174</t>
  </si>
  <si>
    <t>The Rogosin Institute</t>
  </si>
  <si>
    <t>A Phase IIb, Nonrandomized, Open-Label Trial With Mouse Renal Adenocarcinoma (RENCA) Cell Containing Agarose-Agarose Macrobeads Compared With Best Supportive Care in Patients With Treatment-Resistant, Metastatic Colorectal Carcinoma</t>
  </si>
  <si>
    <t xml:space="preserve">
        Inclusion Criteria:
        Patients in both treatment groups must meet all of the following criteria to be considered
        eligible to participate in the study:
          -  Adult men or women, aged 18 years or older, with histologically-confirmed, metastatic
             adenocarcinoma of the colon or rectum that is resistant to available treatment
             options
          -  Radiographically documented evidence of disease progression.
          -  Life expectancy of at least 6 weeks, in the investigator's opinion, at the time
             disease progression is documented.
          -  Considered surgical candidates on the basis of co-morbidity risks, number and sites
             of metastases, and ability to withstand general anesthesia.
          -  Able to provide written informed consent.
        Patients in Group A must also meet all of the following additional criteria:
          -  ECOG performance status score of 0, 1, or 2.
          -  Adequate hematologic function, defined as follows:
               1. absolute neutrophil count (ANC) â‰¥1500 /mL
               2. hemoglobin â‰¥9 g/dL
               3. platelets â‰¥75,000 /mL
          -  Adequate hepatic function, defined as follows:
               1. bilirubin â‰¤1.5 times the upper limit of normal (x ULN)
               2. aspartate transaminase (AST) â‰¤3 x ULN, or â‰¤5 x ULN if liver metastases are
                  present
               3. alanine transaminase (ALT) â‰¤3, x ULN, or â‰¤5 x ULN if liver metastases are
                  present
          -  Adequate renal function, defined as creatinine â‰¤2.0 mg/dL.
          -  Adequate coagulation function, defined as follows:
               1. International Normalized Ratio (INR) â‰¤1.5 or between 2 and 3 if the patient is
                  receiving anticoagulation
               2. partial thromboplastin time (PTT) â‰¤5 seconds above the ULN Note: Patients
                  receiving full-dose anticoagulation therapy must be receiving a stable dose of
                  oral anticoagulant therapy or low-molecular-weight heparin.
          -  Clinically significant toxic effects of chemotherapy (excluding alopecia),
             radiotherapy, hormonal therapy, or prior surgery must have resolved to Grade 1 or
             better, with the exception of peripheral neuropathy, which must have resolved to
             Grade 2 or better.
          -  Agrees to contraceptive use while on study if sexually active
        Exclusion Criteria:
        Patients in either treatment group who meet any of the following criteria will be excluded
        from participating in the study:
          -  Hepatic blood flow abnormalities, i.e., portal vein hypertension and thrombosis,
             and/or a large volume of ascites.
          -  Concurrent cancer of any other type, except skin cancers other than melanoma.
          -  A positive test result for HIV or any hepatitis other than A at screening.
          -  Considered by the investigator to be unsuitable for participation in the study
        Patients in Group A who meet any of the following criteria will be excluded from
        participating in the study:
          -  Received FDA-approved chemotherapy within 3 weeks of Day 0, or bevacizumab (or
             similar drugs) within 4 weeks of Day 0, or radiation therapy at any site within 4
             weeks of Day 0
          -  Investigational anticancer therapy within 4 weeks of Day 0
          -  Positive reaction to the skin test for allergy to mouse antigen
          -  History of hypersensitivity reaction that, in the opinion of the investigator, poses
             an increased risk of an allergic reaction to the RENCA macrobeads, particularly any
             known allergy to murine antigens or body tissues.
          -  Ongoing or active infection, symptomatic congestive heart failure, unstable angina
             pectoris, serious cardiac arrhythmias (with the exception of well controlled atrial
             fibrillation), active bleeding, or psychiatric illness, or social situations that
             could interfere with the patient's ability to participate in the study.
      </t>
  </si>
  <si>
    <t>NCT02753127</t>
  </si>
  <si>
    <t>A Phase III Study of BBI-608 in Combination With 5-Fluorouracil, Leucovorin, Irinotecan (FOLFIRI) in Adult Patients With Previously Treated Metastatic Colorectal Cancer (CRC).</t>
  </si>
  <si>
    <t xml:space="preserve">
        Inclusion Criteria:
          1. Written, signed consent for trial participation must be obtained from the patient
             appropriately in accordance with applicable ICH guidelines and local and regulatory
             requirements prior to the performance of any study specific procedure.
          2. Must have histologically confirmed advanced CRC that is metastatic.
          3. Must have failed treatment with one regimen containing a fluoropyrimidine,
             oxaliplatin and bevacizumab for metastatic disease. All patients must have received a
             minimum of 6 weeks of the first-line regimen that included bevacizumab, oxaliplatin
             and a fluoropyrimidine in the same cycle. Treatment failure is defined as radiologic
             progression during or &lt; 6 months after the last dose of first-line therapy.
          4. FOLFIRI therapy is appropriate for the patient and is recommended by the
             Investigator.
          5. Imaging investigations including CT/MRI of chest/abdomen/pelvis or other scans as
             necessary to document all sites of disease performed within 21 days prior to
             randomization. Patients with either measurable disease or non-measurable evaluable
             disease are eligible.
          6. Must have an Eastern Cooperative Oncology Group (ECOG) Performance Status of 0 or 1.
          7. Must be â‰¥ 18 years of age.
          8. For male or female patient of child producing potential: Must agree to use
             contraception or take measures to avoid pregnancy during the study and for 180 days
             for female and male patients, of the final FOLFIRI dose. Patients who receive single
             agent napabucasin without FOLFIRI must agree to use contraception or take measures to
             avoid pregnancy during the study and for 30 days for female patients and 90 days for
             male patients, of the final napabucasin dose.
          9. Women of child bearing potential (WOCBP) must have a negative serum or urine
             pregnancy test within 5 days prior to randomization. The minimum sensitivity of the
             pregnancy test must be 25 IU/L or equivalent units of HCG.
         10. Must have alanine transaminase (ALT) â‰¤ 3 Ã— institutional upper limit of normal (ULN)
             [â‰¤ 5 Ã— ULN in presence of liver metastases] within 14 days prior to randomization.
         11. Must have hemoglobin (Hgb) â‰¥ 9.0 g/dL within 14 days prior to randomization. Must not
             have required transfusion of red blood cells within 1 week of baseline Hgb
             assessment.
         12. Must have total bilirubin â‰¤ 1.5 Ã— institutional ULN [â‰¤ 2.0 x ULN in presence of liver
             metastases] within 14 days prior to randomization.
         13. Must have creatinine â‰¤ 1.5 Ã— institutional ULN or Creatinine Clearance &gt; 50 ml/min
             (as calculated by the Cockcroft-Gault equation) within 14 days prior to
             randomization.
         14. Must have absolute neutrophil count â‰¥ 1.5 x 10^9/L within 14 days prior to
             randomization.
         15. Must have platelet count â‰¥ 100 x 10^9/L within 14 days prior to randomization. Must
             not have required transfusion of platelets within 1 week of baseline platelet
             assessment.
         16. Other baseline laboratory evaluations, listed in Section 6.0, must be done within 14
             days prior to randomization.
         17. Patient must consent to provision of, and Investigator(s) must confirm access to and
             agree to submit a representative formalin fixed paraffin block of tumor tissue in
             order that the specific correlative marker assays may be conducted. Submission of the
             tissue does not have to occur prior to randomization. Where local center regulations
             prohibit submission of blocks of tumor tissue, two 2 mm cores of tumor from the block
             and 10-30 unstained slides of whole sections of representative tumor tissue are
             preferred. Where two 2 mm cores of tumor from the block are unavailable, 10-30
             unstained slides of whole sections of representative tumor tissue alone are
             acceptable. Where no previously resected or biopsied tumor tissue exists or is
             available, on the approval of the Sponsor/designated CRO, the patient may still be
             considered eligible for the study.
         18. Patient must consent to provision of a sample of blood in order that the specific
             correlative marker assays may be conducted.
         19. Patients must be accessible for treatment and follow-up. Patients registered on this
             trial must receive protocol treatment and be followed at the participating center.
             This implies there must be reasonable geographical limits placed on patients being
             considered for this trial. Investigators must ensure that the patients randomized on
             this trial will be available for complete documentation of the treatment, response
             assessment, adverse events, and follow-up.
         20. Protocol treatment is to begin within 2 calendar days of patient randomization.
         21. The patient is not receiving therapy in a concurrent clinical study and the patient
             agrees not to participate in other interventional clinical studies during their
             participation in this trial while on study treatment. Patients participating in
             surveys or observational studies are eligible to participate in this study.
        Exclusion Criteria:
          1. Anti-cancer chemotherapy or biologic therapy if administered prior to the first
             planned dose of study medication (napabucasin or FOLFIRI) within period of time
             equivalent to the usual cycle length of the regimen. An exception is made for oral
             fluoropyrimidines (e.g. capecitabine, S-1), where a minimum of 10 days since last
             dose must be observed prior to the first planned dose of study medication. Standard
             dose of bevacizumab (5 mg/kg) may be administered prior to FOLFIRI infusion, per
             Investigator decision, for as long as permanent decision to include or exclude
             bevacizumab is made prior to patient randomization. Radiotherapy, immunotherapy
             (including immunotherapy administered for non-malignant disease neoplastic treatment
             purposes), or investigational agents within four weeks of first planned dose of
             napabucasin, with the exception of a single dose of radiation up to 8 Gy (equal to
             800 RAD) with palliative intent for pain control up to 14 days before randomization.
          2. More than one prior chemotherapy regimen administered in the metastatic setting.
          3. Major surgery within 4 weeks prior to randomization.
          4. Patients with any known brain or leptomeningeal metastases are excluded, even if
             treated.
          5. Women who are pregnant or breastfeeding. Women should not breastfeed while taking
             study treatment and for 4 weeks after the last dose of napabucasin or while
             undergoing treatment with FOLFIRI and for 180 days after the last dose of FOLFIRI.
          6. Gastrointestinal disorder(s) which, in the opinion of the Qualified/Principal
             Investigator, would significantly impede the absorption of an oral agent (e.g. active
             Crohn's disease, ulcerative colitis, extensive gastric and small intestine
             resection).
          7. Unable or unwilling to swallow napabucasin capsules daily.
          8. Prior treatment with napabucasin.
          9. Uncontrolled intercurrent illness including, but not limited to, ongoing or active
             infection, clinically significant non-healing or healing wounds, symptomatic
             congestive heart failure, unstable angina pectoris, clinically significant cardiac
             arrhythmia, significant pulmonary disease (shortness of breath at rest or mild
             exertion), uncontrolled infection or psychiatric illness/social situations that would
             limit compliance with study requirements.
         10. Known hypersensitivity to 5-fluorouracil/leucovorin
         11. Known dihydropyrimidine dehydrogenase (DPD) deficiency
         12. Known hypersensitivity to irinotecan
         13. Abnormal glucuronidation of bilirubin, known Gilbert's syndrome
         14. Patients with QTc interval &gt; 470 milliseconds
         15. For patients to be treated with a regimen containing bevacizumab:
               -  History of cardiac disease: congestive heart failure (CHF) &gt; New York Heart
                  Association (NYHA) Class II; active coronary artery disease, myocardial
                  infarction within 6 months prior to study entry; unevaluated new onset angina
                  within 3 months or unstable angina (angina symptoms at rest) or cardiac
                  arrhythmias requiring anti-arrhythmic therapy (beta blockers or digoxin are
                  permitted).
               -  Current uncontrolled hypertension (systolic blood pressure [BP] &gt; 150 mmHg or
                  diastolic pressure &gt; 90 mmHg despite optimal medical management) as well as
                  prior history of hypertensive crisis or hypertensive encephalopathy.
               -  History of arterial thrombotic or embolic events (within 6 months prior to study
                  entry)
               -  Significant vascular disease (e.g., aortic aneurysm, aortic dissection,
                  symptomatic peripheral vascular disease)
               -  Evidence of bleeding diathesis or clinically significant coagulopathy
               -  Major surgical procedure (including open biopsy, significant traumatic injury,
                  etc.) within 28 days, or anticipation of the need for major surgical procedure
                  during the course of the study as well as minor surgical procedure (excluding
                  placement of a vascular access device or bone marrow biopsy) within 7 days prior
                  to study enrollment
               -  Proteinuria at screening as demonstrated by urinalysis with proteinuria â‰¥ 2+
                  (patients discovered to have â‰¥2+ proteinuria on dipstick urinalysis at baseline
                  should undergo a 24 hour urine collection and must demonstrate â‰¤ 1g of protein
                  in 24 hours to be eligible).
               -  History of abdominal fistula, gastrointestinal perforation, peptic ulcer, or
                  intra-abdominal abscess within 6 months
               -  Ongoing serious, non-healing wound, ulcer, or bone fracture
               -  Known hypersensitivity to any component of bevacizumab
               -  History of reversible posterior leukoencephalopathy syndrome (RPLS)
         16. Patients with a history of other malignancies except: adequately treated non-melanoma
             skin cancer, curatively treated in-situ cancer of the cervix, or other solid tumors
             curatively treated with no evidence of disease for &gt; 3 years.
         17. Any active disease condition which would render the protocol treatment dangerous or
             impair the ability of the patient to receive protocol therapy.
         18. Any condition (e.g. psychological, geographical, etc.) that does not permit
             compliance with the protocol.
      </t>
  </si>
  <si>
    <t>NCT02928224</t>
  </si>
  <si>
    <t>Array BioPharma</t>
  </si>
  <si>
    <t>A Multicenter, Randomized, Open-label, 3-Arm Phase 3 Study of Encorafenib + Cetuximab Plus or Minus Binimetinib vs. Irinotecan/Cetuximab or Infusional 5- Fluorouracil (5-FU)/Folinic Acid (FA) /Irinotecan (FOLFIRI)/Cetuximab With a Safety Lead-in of Encorafenib + Binimetinib + Cetuximab in Patients With BRAF V600E-mutant Metastatic Colorectal Cancer</t>
  </si>
  <si>
    <t xml:space="preserve">
        Key Inclusion Criteria:
          -  Age â‰¥ 18 years at time of informed consent
          -  Histologically- or cytologically-confirmed CRC that is metastatic
          -  Presence of BRAFV600E in tumor tissue as previously determined by a local assay at
             any time prior to Screening or by the central laboratory
          -  Progression of disease after 1 or 2 prior regimens in the metastatic setting
          -  Evidence of measurable or evaluable non-measurable disease per RECIST, v1.1
          -  Adequate bone marrow, cardiac, kidney and liver function
          -  Able to take oral medications
          -  Female patients are either postmenopausal for at least 1 year, are surgically sterile
             for at least 6 weeks, or must agree to take appropriate precautions to avoid
             pregnancy from screening through follow-up if of childbearing potential
          -  Males must agree to take appropriate precautions to avoid fathering a child from
             screening through follow-up
        Key Exclusion Criteria:
          -  Prior treatment with any RAF inhibitor, MEK inhibitor, cetuximab, panitumumab or
             other EGFR inhibitors
          -  Prior irinotecan hypersensitivity or toxicity that would suggest an inability to
             tolerate irinotecan 180 mg/m2 every 2 weeks
          -  Symptomatic brain metastasis or leptomeningeal disease
          -  History or current evidence of retinal vein occlusion or current risk factors for
             retinal vein occlusion (e.g., uncontrolled glaucoma or ocular hypertension, history
             of hyperviscosity or hypercoagulability syndromes)
          -  Known history of acute or chronic pancreatitis
          -  History of chronic inflammatory bowel disease or Crohn's disease requiring medical
             intervention (immunomodulatory or immunosuppressive medications or surgery) â‰¤12
             months prior to randomization
          -  Uncontrolled blood pressure despite medical treatment
          -  Impaired GI function or disease that may significantly alter the absorption of
             encorafenib or binimetinib (e.g., ulcerative diseases, uncontrolled vomiting,
             malabsorption syndrome, small bowel resection with decreased intestinal absorption)
          -  Concurrent or previous other malignancy within 5 years of study entry, except cured
             basal or squamous cell skin cancer, superficial bladder cancer, prostate
             intraepithelial neoplasm, carcinoma in-situ of the cervix, or other noninvasive or
             indolent malignancy
          -  History of thromboembolic or cerebrovascular events â‰¤ 6 months prior to starting
             study treatment, including transient ischemic attacks, cerebrovascular accidents,
             deep vein thrombosis or pulmonary emboli
          -  Concurrent neuromuscular disorder that is associated with the potential of elevated
             CK (e.g., inflammatory myopathies, muscular dystrophy, amyotrophic lateral sclerosis,
             spinal muscular atrophy)
          -  Residual CTCAE â‰¥ Grade 2 toxicity from any prior anticancer therapy, with the
             exception of Grade 2 alopecia or Grade 2 neuropathy
          -  Known history of HIV infection
          -  Active hepatitis B or hepatitis C infection
          -  Known history of Gilbert's syndrome
          -  Known contraindication to receive cetuximab or irinotecan at the planned doses
      </t>
  </si>
  <si>
    <t>cohort</t>
  </si>
  <si>
    <t>Unique record identifier for sudies with multiple discrete cohorts</t>
  </si>
  <si>
    <t>require_alk_or_egfr</t>
  </si>
  <si>
    <t>marker_egfr_mutation</t>
  </si>
  <si>
    <t>marker_alk_oncogene</t>
  </si>
  <si>
    <t>Initial User Input for All Types of Cancer</t>
  </si>
  <si>
    <t>1) Type of Cancer</t>
  </si>
  <si>
    <t>Lung Cancer</t>
  </si>
  <si>
    <t>Leukemia</t>
  </si>
  <si>
    <t>Lymphoma</t>
  </si>
  <si>
    <t>2) Zip Code</t>
  </si>
  <si>
    <t>3) Search Radius</t>
  </si>
  <si>
    <t>Dropdown with no default:</t>
  </si>
  <si>
    <t>Dropdown with default 50 miles:</t>
  </si>
  <si>
    <t>User Input - Lung Cancer</t>
  </si>
  <si>
    <t>Add studies to query</t>
  </si>
  <si>
    <t>Remove studies from query</t>
  </si>
  <si>
    <t xml:space="preserve"> Database Column</t>
  </si>
  <si>
    <t>Colorectal Cancer (Colon, Rectal, or Mixed)</t>
  </si>
  <si>
    <t>Add studies to query with values</t>
  </si>
  <si>
    <t>Remove studies from query with values</t>
  </si>
  <si>
    <t>1) Sub-Type of Lung Cancer (select primary sub-type only)</t>
  </si>
  <si>
    <t>2) Lung Cancer Stage (select one)</t>
  </si>
  <si>
    <t>a) Non-Small Cell Lung Cancer (NSCLC) - Adenocarcinoma</t>
  </si>
  <si>
    <t>b) Non-Small Cell Lung Cancer (NSCLC) - Large Cell</t>
  </si>
  <si>
    <t>c) Non-Small Cell Lung Cancer (NSCLC) - Squamous Cell</t>
  </si>
  <si>
    <t>d) Small Cell Lung Cancer</t>
  </si>
  <si>
    <t>a) Stage I</t>
  </si>
  <si>
    <t>b) Stage II</t>
  </si>
  <si>
    <t>c) Stage III (A or B)</t>
  </si>
  <si>
    <t>d) Stage IV</t>
  </si>
  <si>
    <t>a) Limited Stage</t>
  </si>
  <si>
    <t>b) Extensive Stage</t>
  </si>
  <si>
    <t>a) Yes, systemic chemotherapy</t>
  </si>
  <si>
    <t>a) Yes</t>
  </si>
  <si>
    <t>b) No</t>
  </si>
  <si>
    <t>b) Adjuvant/Neo-adjuvant Chemotherapy</t>
  </si>
  <si>
    <t>a)  Systemic Chemotherapy (including chemoradiation)</t>
  </si>
  <si>
    <t>c) Radiotherapy (including chemoradiation)</t>
  </si>
  <si>
    <t>treatment_chemo_systemic</t>
  </si>
  <si>
    <t>Exclusive selection with no default:</t>
  </si>
  <si>
    <t>Non-exclusive selection with no default:</t>
  </si>
  <si>
    <t>Non-exclusive selection with no default ("No" selection is exclusive):</t>
  </si>
  <si>
    <t>Text input with numerical validation</t>
  </si>
  <si>
    <t>Text input for each relevant treatment with numerical validation:</t>
  </si>
  <si>
    <t>9) What is your age?</t>
  </si>
  <si>
    <t>If user selected 1a, 1b, or 1c {</t>
  </si>
  <si>
    <t>}</t>
  </si>
  <si>
    <t>3) Lung Cancer Stage (select one)</t>
  </si>
  <si>
    <t>5) Does the tumor have any of the following markers (REPHRASE)?</t>
  </si>
  <si>
    <t>6) Have you undergone chemotherapy (including chemoradiation) to treat this lung cancer?</t>
  </si>
  <si>
    <t>7) Have you undergone radiation (including chemoradiation) to treat this lung cancer? Select one</t>
  </si>
  <si>
    <t>8) Please enter number of months since most recent of the following treatments:</t>
  </si>
  <si>
    <t>10) What is your age?</t>
  </si>
  <si>
    <t>Else (i.e. if user selected 1d) {</t>
  </si>
  <si>
    <t>Colorectal cancer (adenocarcinoma type) patient inclusion</t>
  </si>
  <si>
    <t>Colorectal cancer (all other types than adenocarcinoma) patient inclusion</t>
  </si>
  <si>
    <t>NSCLC (adenocarcinoma) patient inclusion</t>
  </si>
  <si>
    <t>NSCLC (large cell) patient inclusion</t>
  </si>
  <si>
    <t>NSCLC (squamous cell) patient inclusion</t>
  </si>
  <si>
    <t>SCLC patient inclusion</t>
  </si>
  <si>
    <t>[unique value only repeated with multiple cohorts]</t>
  </si>
  <si>
    <t>treatment_tki</t>
  </si>
  <si>
    <t>treatment_tki_exclusion_period_mo</t>
  </si>
  <si>
    <t>marker_kras_mutation</t>
  </si>
  <si>
    <t>age_min</t>
  </si>
  <si>
    <t>age_max</t>
  </si>
  <si>
    <t>type_colorectal_adeno</t>
  </si>
  <si>
    <t>type_colorectal_nonadeno</t>
  </si>
  <si>
    <t>type_lung_nsclc_adeno</t>
  </si>
  <si>
    <t>type_lung_nsclc_large</t>
  </si>
  <si>
    <t>type_lung_nsclc_squamous</t>
  </si>
  <si>
    <t>type_lung_sclc</t>
  </si>
  <si>
    <t>stage_i</t>
  </si>
  <si>
    <t>stage_ii</t>
  </si>
  <si>
    <t>stage_iii</t>
  </si>
  <si>
    <t>stage_iv</t>
  </si>
  <si>
    <t>stage_sclc_ls</t>
  </si>
  <si>
    <t>stage_sclc_es</t>
  </si>
  <si>
    <t>status_relapse</t>
  </si>
  <si>
    <t>status_refractory</t>
  </si>
  <si>
    <t>type_lung_nsclc_adeno OR type_lung_nsclc_large OR type_lung_nsclc_squamous OR type_lung_sclc</t>
  </si>
  <si>
    <t>type_colorectal_adeno OR type_colorectal_nonadeno</t>
  </si>
  <si>
    <t>stage_iiii</t>
  </si>
  <si>
    <t>stage_ls</t>
  </si>
  <si>
    <t>stage_es</t>
  </si>
  <si>
    <t>age_min, age_max</t>
  </si>
  <si>
    <r>
      <t>Array (coded as string) of all trial site zip codes where study is conducted.</t>
    </r>
    <r>
      <rPr>
        <i/>
        <sz val="12"/>
        <color theme="1"/>
        <rFont val="Calibri"/>
        <scheme val="minor"/>
      </rPr>
      <t xml:space="preserve"> To be updated prior to launch</t>
    </r>
  </si>
  <si>
    <t>status_newly_diagnosed</t>
  </si>
  <si>
    <t xml:space="preserve"> </t>
  </si>
  <si>
    <t>[1,2,3,4]</t>
  </si>
  <si>
    <t>exclude: relapse/recurrent cancer status excludes patient from study | require: patient must have relapse/recurrent cancer status</t>
  </si>
  <si>
    <t>Newly diagnosed cancer</t>
  </si>
  <si>
    <t>Relapsed cancer (limited to type of cancer indicated on form)</t>
  </si>
  <si>
    <t>Refractory cancer (limited to type of cancer indicated on form)</t>
  </si>
  <si>
    <t>require: Patients must be newly diagnosed for trial eligibility</t>
  </si>
  <si>
    <t>exclude: refractory cancer status excludes patient from study | require: patient must have refractory cancer status</t>
  </si>
  <si>
    <t>Patient diagnosed with ALK Oncogene</t>
  </si>
  <si>
    <t>Patient's tumor diagnosed with EGFR Mutation</t>
  </si>
  <si>
    <t>Patient diagnosed with KRAS Gene Mutation</t>
  </si>
  <si>
    <t>exclude: ALK positive patients excluded from trial | require: ALK+ required | require_alk_or_egfr: Either ALK+ or EGFRm required for inclusion</t>
  </si>
  <si>
    <t>exclude: Patients with EGFR mutation tumors excluded from trial | require: EGFRm required | require_alk_or_egfr: Either ALK+ or EGFRm required for inclusion</t>
  </si>
  <si>
    <t>exclude: Patients with KRAS mutation excluded from trial | require: KRASm required</t>
  </si>
  <si>
    <t>A Study to Investigate Efficacy and Safety of Cobimetinib Plus Atezolizumab and Atezolizumab Monotherapy Versus Regorafenib in Participants With Metastatic Colorectal Adenocarcinoma</t>
  </si>
  <si>
    <t>CTDOTGOV_UPLOAD_1477087708 (%q[https://clinicaltrials.gov/ct2/results?term=&amp;recr=Recruiting&amp;cntry1=NA%3AUS&amp;cond="colon cancer"+OR+"rectal cancer"+OR+"colorectal cancer"+OR+"rectum cancer"&amp;phase=1&amp;phase=2&amp;studyxml=true])</t>
  </si>
  <si>
    <r>
      <rPr>
        <sz val="12"/>
        <color theme="1"/>
        <rFont val="Calibri"/>
        <family val="2"/>
        <scheme val="minor"/>
      </rPr>
      <t xml:space="preserve">Time stamp and search query for information in this table. </t>
    </r>
    <r>
      <rPr>
        <i/>
        <sz val="12"/>
        <color theme="1"/>
        <rFont val="Calibri"/>
        <scheme val="minor"/>
      </rPr>
      <t>Reference this column for update prior to website launch</t>
    </r>
  </si>
  <si>
    <t>[Phase 1/Phase 2, Phase 2, Phase 2/Phase 3, Phase 3]</t>
  </si>
  <si>
    <t>[Industry, NIH, Other]</t>
  </si>
  <si>
    <t>exclude: patients who have undergone indicated therapy within # months in adjacent column excluded from trial | require: patients must have undergone indicated therapy</t>
  </si>
  <si>
    <t>[# indicating # of months within which patient undergoing indicated therapy is excluded from trial]</t>
  </si>
  <si>
    <t>Tyrosine Kinase Inhibitor treatment inclusion</t>
  </si>
  <si>
    <t>Patients treated with Tyrosine Kinase Inhibitor within number of months in this column are excluded from study</t>
  </si>
  <si>
    <t>Full text of trial eligibility criteria</t>
  </si>
  <si>
    <t>If user selects column A parameter</t>
  </si>
  <si>
    <t>If user does not select column A parameter</t>
  </si>
  <si>
    <t>8) Have you taken a Tyrosine Kinase Inhibitor (EXAMPLES?) to treat this lung cancer? Select one</t>
  </si>
  <si>
    <t>4) What is the current status of the lung cancer indicated?</t>
  </si>
  <si>
    <t>b) Currently Undergoing Treatment Regiment</t>
  </si>
  <si>
    <t>a) Newly Diagnosed - Cancer has not undergone any systemic treatments (SYSTEMIC ONLY?)</t>
  </si>
  <si>
    <t>If user selected 4b, 4c, or 4d {</t>
  </si>
  <si>
    <t>c) Relapsed - Cancer could not be detected after undergoing therapy, but recurred after a period of time</t>
  </si>
  <si>
    <t>d) Refractory - Cancer did not respond to treatment regiment</t>
  </si>
  <si>
    <t>a) ALK Oncogene</t>
  </si>
  <si>
    <t>b) EGFR Mutation</t>
  </si>
  <si>
    <t>c) KRAS Mutation</t>
  </si>
  <si>
    <t>9) Please enter number of months since most recent of the following treatments:</t>
  </si>
  <si>
    <t xml:space="preserve">   If user selected 6a, 7a, or 8a {</t>
  </si>
  <si>
    <t xml:space="preserve">    }</t>
  </si>
  <si>
    <t>d) Tyrosine Kinase Inhibitor</t>
  </si>
  <si>
    <t>See 6a</t>
  </si>
  <si>
    <t>See 6b</t>
  </si>
  <si>
    <t>See 7a</t>
  </si>
  <si>
    <t>See 8a</t>
  </si>
  <si>
    <t>User Input - Colorectal Cancer</t>
  </si>
  <si>
    <t>1) Sub-Type of Colorectal Cancer (select primary sub-type only)</t>
  </si>
  <si>
    <t>a) Adenocarcinoma</t>
  </si>
  <si>
    <t>b) All Other Types</t>
  </si>
  <si>
    <t>2) Colorectal Cancer Stage (select one)</t>
  </si>
  <si>
    <t>Red italicized text indicates programming logic &amp; parameters</t>
  </si>
  <si>
    <t>3) What is the current status of the colorectal cancer indicated?</t>
  </si>
  <si>
    <t>4) Does the patient have the KRAS mutation (REPHRASE)?</t>
  </si>
  <si>
    <t>5) Have you undergone chemotherapy (including chemoradiation) to treat this colorectal cancer?</t>
  </si>
  <si>
    <t>6) Have you undergone radiation (including chemoradiation) to treat this colorectal cancer? Select one</t>
  </si>
  <si>
    <t>7) Have you taken a Tyrosine Kinase Inhibitor (EXAMPLES?) to treat this colorectal cancer? Select one</t>
  </si>
  <si>
    <t>If user selected 3b, 3c, or 3d {</t>
  </si>
  <si>
    <t xml:space="preserve">   If user selected 5a, 6a, or 7a {</t>
  </si>
  <si>
    <t>See 5a</t>
  </si>
  <si>
    <t>See 5b</t>
  </si>
  <si>
    <t>a) 25 miles</t>
  </si>
  <si>
    <t>b) 50 miles</t>
  </si>
  <si>
    <t>c) 100 miles</t>
  </si>
  <si>
    <t>c) 200 miles</t>
  </si>
  <si>
    <t>[zip codes within search radius of user indicated in #3]</t>
  </si>
  <si>
    <t>See #2</t>
  </si>
  <si>
    <t>Text input with 5 digit numerical validation</t>
  </si>
  <si>
    <t>CRC Master Clinical Trial Database</t>
  </si>
  <si>
    <t>d) Unknown</t>
  </si>
  <si>
    <t>c) Unknown</t>
  </si>
  <si>
    <t>a) Yes, Systemic chemotherapy</t>
  </si>
  <si>
    <t>c) Yes, but unsure what type</t>
  </si>
  <si>
    <t>b) Yes, Adjuvant/neo-adjuvant chemotherapy (typically in conjunction with surgery)</t>
  </si>
  <si>
    <t>d) No</t>
  </si>
  <si>
    <t>exclude if treatment_chemo_systemic_mo == 1800 AND exclude if treatment_chemo_adjuvant_mo == 1800</t>
  </si>
  <si>
    <t>treatment_chemo_systemic &amp; treatment_chemo_adjuvant</t>
  </si>
  <si>
    <t xml:space="preserve">    If user selected 5b {</t>
  </si>
  <si>
    <t>exclude if treatment_chemo_systemic_mo &lt; (9a_mo + 2)</t>
  </si>
  <si>
    <t>exclude if treatment_chemo_adjuvant_mo &lt; (9b_mo + 2)</t>
  </si>
  <si>
    <t>exclude if treatment_radiation_mo &lt; (9c_mo + 2)</t>
  </si>
  <si>
    <t>exclude if treatment_tki_mo &lt; (9d_mo + 2)</t>
  </si>
  <si>
    <t>include: include patients with indicated type of cancer in trial</t>
  </si>
  <si>
    <t>include: include patients with indicated stage of cancer in trial</t>
  </si>
  <si>
    <t>Acute Lymphoblastic Leukemia (ALL) patient inclusion</t>
  </si>
  <si>
    <t>Acute Myelogenous Leukemia (AML) patient inclusion</t>
  </si>
  <si>
    <t>Chronic Lymphoblastic Leukemia (CLL) patient inclusion</t>
  </si>
  <si>
    <t>Chronic Myelogenous Leukemia (CML) patient inclusion</t>
  </si>
  <si>
    <t>Chronic Myelomonocytic Leukemia (CMML) patient inclusion</t>
  </si>
  <si>
    <t>ALL lymphocyte type B-Cell patient inclusion</t>
  </si>
  <si>
    <t>ALL lymphocyte type T-Cell patient inclusion</t>
  </si>
  <si>
    <t>AML arising De Novo patient inclusion</t>
  </si>
  <si>
    <t>AML secondary to Myelodysplastic Syndromes (MDS) patient inclusion</t>
  </si>
  <si>
    <t>AML secondary to CML patient inclusion</t>
  </si>
  <si>
    <t>AML sub-type Acute Promyelocytic Leukemia (APL) patient inclusion</t>
  </si>
  <si>
    <t>AML sub-type Juvenile Myelomonocytic Leukemia (JMML) patient inclusion</t>
  </si>
  <si>
    <t>Hodgkin Lymphoma patient inclusion</t>
  </si>
  <si>
    <t>HL sub-type Nodular lymphocyte-predominant patient inclusion</t>
  </si>
  <si>
    <r>
      <t xml:space="preserve">Aggressive B-Cell NHL: Diffuse Large B-Cell Lymphoma (DLBCL) patient inclusion </t>
    </r>
    <r>
      <rPr>
        <i/>
        <sz val="12"/>
        <color theme="1"/>
        <rFont val="Calibri"/>
        <scheme val="minor"/>
      </rPr>
      <t>*excludes Primary CNS Lymphoma*</t>
    </r>
  </si>
  <si>
    <t>DLBCL sub-type Primary Mediastinal patient inclusion</t>
  </si>
  <si>
    <t>DLBCL arising De Novo patient inclusion</t>
  </si>
  <si>
    <t>Aggressive B-Cell NHL: Mantle Cell Lymphoma (MCL) patient inclusion</t>
  </si>
  <si>
    <t>Aggressive B-Cell NHL: Primary central nervous system lymphoma (PCNSL) inclusion</t>
  </si>
  <si>
    <t>Aggressive and Indolent T-Cell NHL: Peripheral T-Cell Lymphomas (including Cutaneous and Extranodal NK/T-cell Lymphoma (ENKTCL) and others) patient inclusion</t>
  </si>
  <si>
    <t>Indolent B-Cell NHL: Follicular Lymphoma (FL) patient inclusion</t>
  </si>
  <si>
    <t>FL grade 3b patient inclusion</t>
  </si>
  <si>
    <t>Indolent B-Cell NHL: Small Lymphocytic Lymphoma patient inclusion</t>
  </si>
  <si>
    <t>Indolent B-Cell NHL: Marginal zone b-cell lymphomas (including mucosa-associated lymphoid tissue (MALT) patient inclusion</t>
  </si>
  <si>
    <t>Indolent B-Cell NHL: Lymphoplasmacytic Lymphoma (Waldenstrom macroglobulinemia) patient inclusion</t>
  </si>
  <si>
    <t>Indolent T-Cell NHL: Anaplastic Large Cell Lymphoma (ALCL) patient inclusion</t>
  </si>
  <si>
    <t>exclude: exclude patients with indicated lymphocyte sub-type from trial</t>
  </si>
  <si>
    <t>require: patient must have AML arising De Novo (not secondary) for trial inclusion | exclude: AML must be secondary</t>
  </si>
  <si>
    <t>require: secondary AML must have arisen from MDS for inclsion</t>
  </si>
  <si>
    <t>exclude: AML secondary to CML excluded from study</t>
  </si>
  <si>
    <t>exclude: APL patients excluded from trial</t>
  </si>
  <si>
    <t>exclude: JMML patients excluded from trial</t>
  </si>
  <si>
    <t>exclude: exclude paitents with indicated sub-type from trial</t>
  </si>
  <si>
    <t>exclude: exclude paitents with indicated sub-type from trial | require: require patients to have indicated sub-type for trial inclusion</t>
  </si>
  <si>
    <t>require: patient must have DLBCL arising De Novo (not transformed) for trial inclusion</t>
  </si>
  <si>
    <t>exclude: FL grade 3b patients excluded from trial | require: FL grade 3b required</t>
  </si>
  <si>
    <t>type_leukemia_all</t>
  </si>
  <si>
    <t>type_leukemia_aml</t>
  </si>
  <si>
    <t>type_leukemia_cll</t>
  </si>
  <si>
    <t>type_leukemia_cml</t>
  </si>
  <si>
    <t>type_leukemia_cmml</t>
  </si>
  <si>
    <t>type_leukemia_all_bcell</t>
  </si>
  <si>
    <t>type_leukemia_all_tcell</t>
  </si>
  <si>
    <t>type_leukemia_aml_denovo</t>
  </si>
  <si>
    <t>type_leukemia_aml_secondary_mds</t>
  </si>
  <si>
    <t>type_leukemia_aml_secondary_cml</t>
  </si>
  <si>
    <t>type_leukemia_aml_apl</t>
  </si>
  <si>
    <t>type_leukemia_aml_jmml</t>
  </si>
  <si>
    <t>type_lymphoma_hl</t>
  </si>
  <si>
    <t>type_lymphoma_hl_nlpredominant</t>
  </si>
  <si>
    <t>type_lymphoma_nhl_dlbcl</t>
  </si>
  <si>
    <t>type_lymphoma_nhl_dlbcl_pmbcl</t>
  </si>
  <si>
    <t>type_lymphoma_nhl_dlbcl_denovo</t>
  </si>
  <si>
    <t>type_lymphoma_nhl_mcl</t>
  </si>
  <si>
    <t>type_lymphoma_nhl_pcsnl</t>
  </si>
  <si>
    <t>type_lymphoma_nhl_ptcl</t>
  </si>
  <si>
    <t>type_lymphoma_nhl_fl</t>
  </si>
  <si>
    <t>type_lymphoma_nhl_fl_grade3b</t>
  </si>
  <si>
    <t>type_lymphoma_nhl_sll</t>
  </si>
  <si>
    <t>type_lymphoma_nhl_mzl</t>
  </si>
  <si>
    <t>type_lymphoma_nhl_lpl</t>
  </si>
  <si>
    <t>type_lymphoma_nhl_alcl</t>
  </si>
  <si>
    <t>Stage I cancer patient inclusion (NSCLC, Colorectal, Lymphoma/Ann Arbor Staging)</t>
  </si>
  <si>
    <t>Stage II cancer patient inclusion (NSCLC, Colorectal, Lymphoma/Ann Arbor Staging)</t>
  </si>
  <si>
    <t>Stage III cancer patient inclusion (NSCLC, Colorectal, Lymphoma/Ann Arbor Staging)</t>
  </si>
  <si>
    <t>Stage IV cancer patient inclusion (NSCLC, Colorectal, Lymphoma/Ann Arbor Staging)</t>
  </si>
  <si>
    <t>Burkitt Leukemia maturity patient inclusion (ALL)</t>
  </si>
  <si>
    <t>Accelerated phase leukemia patient inclusion (CML)</t>
  </si>
  <si>
    <t>Blast phase leukemia patient inclusion (CML)</t>
  </si>
  <si>
    <t>exclude: exclude patients in indicated phase from trial</t>
  </si>
  <si>
    <t>stage_all_burkitt</t>
  </si>
  <si>
    <t>stage_cml_accelerated</t>
  </si>
  <si>
    <t>stage_cml_blast</t>
  </si>
  <si>
    <t>Patient with Philadelphia transformation/BCR-ABL</t>
  </si>
  <si>
    <t>Patient with FLT3 mutation</t>
  </si>
  <si>
    <t>Patient with Cluster of Differentiation 20 (CD20)</t>
  </si>
  <si>
    <t>exclude: exclude patients with BCRABL from trial | require: require patietns with BCRABL</t>
  </si>
  <si>
    <t>require: require patients with FLT3 mutation for trial inclusion</t>
  </si>
  <si>
    <t>require: require patients with CD20+ for trial inclusion</t>
  </si>
  <si>
    <t>marker_philadelphia_bcrabl_positive</t>
  </si>
  <si>
    <t>marker_flt3_positive</t>
  </si>
  <si>
    <t>marker_cd20pos</t>
  </si>
  <si>
    <t>Patients having undergone an allogeneic stem cell transplant</t>
  </si>
  <si>
    <t>Patients having undergone an allogeneic stem cell transplant within number of months in this column are excluded from study</t>
  </si>
  <si>
    <t>Patients having undergone an autologous stem cell transplant</t>
  </si>
  <si>
    <t>Patients having undergone an autologous stem cell transplant within number of months in this column are excluded from study</t>
  </si>
  <si>
    <t>treatment_stemcell_allogeneic</t>
  </si>
  <si>
    <t>treatment_stemcell_allogeneic_exclusion_period_mo</t>
  </si>
  <si>
    <t>treatment_stemcell_autologous</t>
  </si>
  <si>
    <t>treatment_stemcell_autologous_exclusion_period_mo</t>
  </si>
  <si>
    <t>NCT02003222</t>
  </si>
  <si>
    <t>A Phase III Randomized Trial of Blinatumomab for Newly Diagnosed BCR-ABL-Negative B Lineage Acute Lymphoblastic Leukemia in Adults</t>
  </si>
  <si>
    <t/>
  </si>
  <si>
    <t xml:space="preserve">
        Inclusion Criteria:
          -  PRE-REGISTRATION
          -  Diagnostic bone marrow and peripheral blood specimens must be submitted for
             immunophenotyping and selected molecular testing, and the establishment of BCR/ABL
             status; testing will be performed by the Eastern Cooperative Oncology Group
             (ECOG)-American College of Radiation Imaging Network (ACRIN) Leukemia Translational
             Research Laboratory (LTRL) and reported to the institution
               -  NOTE: IT IS ESSENTIAL THAT A SAMPLE CONTAINING SUFFICIENT BLAST CELLS BE
                  SUBMITTED TO THE ECOG-ACRIN LTRL AT BASELINE SO THAT SUBSEQUENT BONE MARROW
                  ASSESSMENTS OF MRD CAN BE DONE; IN ADDITION TO ALLOWING THE LTRL TO CONFIRM
                  ELIGIBILITY BASED ON BLAST CELL IMMUNOPHENOTYPE AND BCR/ABL STATUS, IT IS ALSO
                  IMPERATIVE THAT AN ADEQUATE NUMBER OF BLASTS BE BANKED FOR ANALYSIS BY DRS
                  MULLIGHAN/WILLMAN. WITHOUT ADEQUATE BASELINE SAMPLES, PATIENTS WILL NOT BE ABLE
                  TO BE TREATED AND RANDOMIZED ON THIS PROTOCOL; IF A BONE MARROW ASPIRATE IS NOT
                  AVAILABLE FOR LTRL SUBMISSION AT BASELINE, IT IS IMPERATIVE THAT DR PAIETTA FROM
                  THE LTRL IS CALLED TO DISCUSS THE PERIPHERAL BLOOD WBC AND BLAST COUNT BEFORE
                  BLOOD ONLY IS SUBMITTED
          -  INDUCTION ELIGIBILITY CRITERIA-STEP 1
          -  New diagnosis of B lineage ALL must be made upon bone marrow or peripheral blood
             immunophenotyping; cases with myeloid antigen expression, but unequivocal lymphoid
             immunophenotype, are eligible
          -  Mature B ALL (Burkitt's-like leukemia) is excluded from enrollment in this trial
          -  Negativity for the Philadelphia chromosome must be established by conventional
             cytogenetics, fluorescence in situ hybridization (FISH) and/or polymerase chain
             reaction (PCR); patients who are negative for the Philadelphia chromosome by
             conventional cytogenetics must have FISH or PCR performed for BCR/ABL to exclude
             occult translocations
          -  Cytogenetic analysis must be performed from diagnostic bone marrow (preferred) or if
             adequate number of circulating blasts from peripheral blood; FISH testing for common
             B-lineage ALL abnormalities including t(9;22) (BCR/ABL1), t(12;21) (ETS-variant gene
             6 [ETV6]/runt-related transcription factor 1 [RUNX1]), t(1;19) (pre-B-cell leukemia
             homeobox 1 [PBX1]/transcription factor 3 [TCF3]), +4,+10,+17, (centromeric
             [Cen]4/Cen10/Cen17), t(11q23;var), (myeloid/lymphoid or mixed lineage leukemia
             [MLL]), deletion (del)(9p) (cyclin-dependent kinase inhibitor 2A [CDKN2A]/Cen9), and
             t(14;var) (immunoglobulin heavy chain [IGH] is encouraged); if there are few or no
             circulating blasts and an adequate marrow sample cannot be obtained for cytogenetic
             analysis, the patient may still enroll on the trial
          -  Patient must not have a concurrent active malignancy for which they are receiving
             treatment
          -  Serum direct bilirubin &lt; 2 mg/dl or serum total bilirubin =&lt; 3; NOTE: the above
             stipulation for normal hepatic function does not apply if liver dysfunction is due to
             leukemia infiltration
          -  Serum creatinine &lt; 2 mg/dl; NOTE: the above stipulation for normal hepatic function
             does not apply if liver dysfunction is due to leukemia infiltration
          -  Patient should be human leukocyte antigen (HLA) typed (A, B, C, DR and DQ) during
             induction therapy phase or a written explanation for not undergoing HLA typing on the
             flow sheet
          -  Patient must not have intercurrent organ damage or medical problems that will
             jeopardize the outcome of therapy (i.e., psychiatric disorder, drug abuse, pregnancy)
          -  Patients with known human immunodeficiency virus (HIV) infections are not eligible
          -  Patient must not have an antecedent hematologic disorder
          -  Patient must have no history of recent myocardial infarction (within three months),
             uncontrolled congestive heart failure, or uncontrolled cardiac arrhythmia
          -  Patient must not have a history or presence of clinically relevant central nervous
             system (CNS) pathology such as epilepsy, seizure, paresis, aphasia, stroke, severe
             brain injuries, dementia; Parkinson's disease, cerebellar disease, organic brain
             syndrome, psychosis, or other significant CNS abnormalities
          -  Patient must have a normal cardiac ejection fraction by pretreatment multigated
             acquisition scan (MUGA) or echocardiogram within 4 weeks prior to registration
             (resting ejection fraction &gt;= 40% or &gt;= 5% increase with exercise), shortening
             fraction by echocardiogram &gt;= 24%, or to within the normal range of values for the
             institution
          -  Patient must not have an active uncontrolled infection
          -  Women must not be pregnant or breast-feeding and must not become pregnant or
             breastfeed during protocol therapy and for at least 3 months after protocol therapy;
             woman of childbearing potential must abstain from sexual activity or be willing to
             use 2 highly effective forms of contraception throughout protocol therapy and for at
             least an additional 3 months after the last dose of protocol-specified therapy; all
             females of childbearing potential must have a blood test or urine study within 2
             weeks prior to registration to rule out pregnancy; a female of childbearing potential
             is any woman, regardless of sexual orientation or whether they have undergone tubal
             ligation, who meets the following criteria: has not undergone a hysterectomy or
             bilateral oophorectomy; or has not been naturally postmenopausal for at least 24
             consecutive months (i.e., has had menses at any time in the preceding 24 consecutive
             months)
          -  Men who have a female partner of childbearing potential must be willing to use 2
             highly effective forms of contraception throughout protocol therapy and for at least
             an additional 3 months after the last dose of protocol-specified therapy; men who
             have a pregnant partner must be willing to use a condom during sexual activity
             throughout protocol therapy and for 3 months after the last dose of
             protocol-specified therapy
          -  ECOG performance score 0-3
          -  Patient must have given written informed consent
          -  POST-INDUCTION THERAPY ELIGIBILITY CRITERIA (PRIOR TO INTENSIFICATION-STEP 2)
          -  ECOG performance status 0-2
          -  Patients must have achieved a CR or CRi
          -  Patients who have achieved a CR or CRi must have maintained peripheral blood evidence
             of a CR or CRi
          -  Patient must be CNS (cerebrospinal fluid [CSF]) negative for leukemia
          -  Patients must have resolved any serious infectious complications related to induction
          -  Any significant medical complications related to induction must have resolved
          -  Serum creatinine =&lt; 2.0 mg/dl
          -  Serum direct bilirubin &lt; 2 mg/dL or serum total bilirubin =&lt; 3
          -  Aspartate aminotransferase (AST) and alanine aminotransferase (ALT) &lt; 3 x upper limit
             of normal (ULN)
          -  RANDOMIZATION TO BLINATUMOMAB OR NO BLINATUMOMAB-STEP 3
          -  Patients must have an ECOG performance status of 0-2
          -  Patients must have maintained peripheral blood evidence of a remission and must have
             a CR or CRi, confirmed on restaging bone marrow (BM) aspirate and biopsy and
             cytogenetic analysis
          -  Patients must have resolved any serious infectious complications related to therapy
          -  Any significant medical complications related to therapy must have resolved
          -  Direct or total bilirubin &lt; 1.5 x ULN (unless related to Gilbert's or Meulengracht's
             syndrome); the values must be obtained within 48 hours prior to randomization
          -  Serum creatinine &lt; 1.5 x ULN; the values must be obtained within 48 hours prior to
             randomization
          -  Bone marrow aspirates must be submitted for centralized minimal residual disease
             (MRD) assessment performed by the ECOG-ACRIN Leukemia Translational Research
             Laboratory
          -  MRD results will be reported to the submitting institution
               -  NOTE: FOR MRD ASSESSMENTS, AN ASPIRATE FROM A SEPARATE BONE MARROW ASPIRATION
                  SITE MUST BE SUBMITTED (THE NEEDLE CAN BE RE-DIRECTED THROUGH THE SAME SKIN
                  PUNCTURE SITE); ONLY SUBMIT ASPIRATES FROM THE FIRST PULL OF AN ASPIRATION SITE
                  FOR MRD TESTING; DO NOT SUBMIT SAMPLES FROM THE SECOND OR THIRD PULL OF THE SAME
                  ASPIRATION SITE
               -  In B-lineage ALL, MRD levels in peripheral blood or from a dilute marrow
                  aspiration can be 300% lower, on average, than those in bone marrow at a given
                  time point; submitting a first pull from a separate aspiration site will ensure
                  that MRD determinations used in randomization and trial interpretation are
                  accurate
                    -  NOTE: failure to submit bone marrow aspirates will result in a major
                       violation at the time of an audit
          -  CRITERIA FOR ALLOGENEIC TRANSPLANTATION
          -  A suitable donor must be identified; there are no restrictions on donor type and can
             include a matched sibling, a matched or mismatched unrelated donor, a family
             haplotype matched donor or a cord blood donor (single or double)
          -  Patients should meet the eligibility criteria for RANDOMIZATION TO BLINATUMOMAB OR NO
             BLINATUMOMAB-STEP 3
          -  Patients must be considered reliable enough to comply with the medication regimen and
             follow-up, and have social support necessary to allow this compliance
          -  CRITERIA FOR MAINTENANCE THERAPY-STEP 4: Patients must have an ECOG performance
             status of 0-3
          -  CRITERIA FOR MAINTENANCE THERAPY-STEP 4: Patients must have maintained peripheral
             blood evidence of a remission and must have a CR or CRi, confirmed on restaging BM
             aspirate and biopsy and cytogenetic analysis
          -  CRITERIA FOR MAINTENANCE THERAPY-STEP 4: Patients must have resolved any serious
             infectious complications related to therapy
          -  CRITERIA FOR MAINTENANCE THERAPY-STEP 4: Any significant medical complications
             related to therapy must have resolved
      </t>
  </si>
  <si>
    <t>NCT01371981</t>
  </si>
  <si>
    <t>A Phase III Randomized Trial for Patients With De Novo AML Using Bortezomib and Sorafenib (NSC# 681239, NSC# 724772) for Patients With High Allelic Ratio FLT3/ITD</t>
  </si>
  <si>
    <t xml:space="preserve">
        Inclusion Criteria:
          -  Patients must be newly diagnosed with de novo acute myelogenous leukemia
          -  Patients with previously untreated primary AML who meet the customary criteria for
             AML with &gt;= 20% bone marrow blasts as set out in the 2008 World Health Organization
             (WHO) Myeloid Neoplasm Classification are eligible
               -  Attempts to obtain bone marrow either by aspirate or biopsy must be made unless
                  clinically prohibitive; in cases where it is clinically prohibitive, peripheral
                  blood with an excess of 20% blasts and in which adequate flow cytometric and
                  cytogenetics/fluorescent in situ hybridization (FISH) testing is feasible can be
                  substituted for the marrow exam at diagnosis
          -  Patients with &lt; 20% bone marrow blasts are eligible if they have:
               -  A karyotypic abnormality characteristic of de novo AML (t(8;21)(q22;q22),
                  inv(16)(p13q22) or t(16;16)(p13;q22) or 11q23 abnormalities
               -  The unequivocal presence of megakaryoblasts, or
               -  Biopsy proven isolated myeloid sarcoma (myeloblastoma; chloroma, including
                  leukemia cutis)
          -  Patients with any performance status are eligible for enrollment
          -  Prior therapy with hydroxyurea, all-trans retinoic acid (ATRA), corticosteroids (any
             route), and IT cytarabine given at diagnosis is allowed; hydroxyurea and ATRA must be
             discontinued prior to initiation of protocol therapy; patients who have previously
             received any other chemotherapy, radiation therapy or any other antileukemic therapy
             are not eligible for this protocol
        Exclusion Criteria:
          -  Patients with any of the following constitutional conditions are not eligible:
               -  Fanconi anemia
               -  Shwachman syndrome
               -  Any other known bone marrow failure syndrome
               -  Patients with constitutional trisomy 21 or with constitutional mosaicism of
                  trisomy 21 Note: enrollment may occur pending results of clinically indicated
                  studies to exclude these conditions
          -  Patients with any of the following oncologic diagnoses are not eligible:
               -  Any concurrent malignancy
               -  Juvenile myelomonocytic leukemia (JMML)
               -  Philadelphia chromosome positive AML
               -  Biphenotypic or bilineal acute leukemia
               -  Acute promyelocytic leukemia
               -  Acute myeloid leukemia arising from myelodysplasia
               -  Therapy-related myeloid neoplasms Note: enrollment may occur pending results of
                  clinically indicated studies to exclude these conditions
          -  Pregnancy and breast feeding
          -  Female patients who are pregnant are ineligible
          -  Lactating females are not eligible unless they have agreed not to breastfeed their
             infants
          -  Female patients of childbearing potential are not eligible unless a negative
             pregnancy test result has been obtained
          -  Sexually active patients of reproductive potential are not eligible unless they have
             agreed to use an effective contraceptive method for the duration of their study
             participation
      </t>
  </si>
  <si>
    <t>NCT02301156</t>
  </si>
  <si>
    <t>TG Therapeutics, Inc.</t>
  </si>
  <si>
    <t>A Phase 3, Randomized, Study to Assess the Efficacy and Safety of Ublituximab in Combination With Ibrutinib Compared to Ibrutinib Alone, in Patients With Previously Treated High-Risk Chronic Lymphocytic Leukemia (CLL)</t>
  </si>
  <si>
    <t>require_relapse_or_refractory</t>
  </si>
  <si>
    <t xml:space="preserve">
        Inclusion Criteria:
          -  Previously treated Chronic Lymphocytic Leukemia (CLL) requiring treatment
          -  At least one high-risk cytogenetic feature defined by the presence of 17p deletion,
             11q deletion and/or p53 mutation
          -  Eastern Cooperative Oncology Group (ECOG) score of 0 to 2
        Exclusion Criteria:
          -  Any major surgery, chemotherapy or immunotherapy within the last 21 days
          -  Evidence of hepatitis B virus, hepatitis C virus or known HIV infection
          -  Autologous hematologic stem cell transplant within 3 months of study entry. Prior
             Allogeneic hematologic stem cell transplant is excluded
          -  Transformation of CLL to aggressive Non-Hodgkin's Lymphoma (NHL) (Richter's
             transformation)
          -  Previous therapy with ibrutinib, or any drug that specifically inhibits Bruton's
             tyrosine kinase (BTK)
      </t>
  </si>
  <si>
    <t>NCT01307579</t>
  </si>
  <si>
    <t>Children's Oncology Group</t>
  </si>
  <si>
    <t>A Randomized Open-Label Trial of Caspofungin Versus Fluconazole to Prevent Invasive Fungal Infections in Children Undergoing Chemotherapy for Acute Myeloid Leukemia (AML)</t>
  </si>
  <si>
    <t xml:space="preserve">
        Inclusion Criteria:
          -  Patients must have one of the following diagnoses and/or treatment plans:
               -  Newly diagnosed de novo AML
               -  First or subsequent relapse of AML
               -  Secondary AML
               -  Treatment with institutional standard AML therapy in those without AML (for
                  example, myelodysplastic syndrome, bone marrow blasts &gt; 5% or biphenotypia)
               -  Note: Patients with a history of prolonged antifungal therapy (example, relapsed
                  AML) are eligible
          -  Creatinine clearance or radioisotope glomerular filtration rate (GFR) &gt;= 70
             mL/min/1.73 m^2 OR a serum creatinine based on age/gender as follows:
               -  =&lt; 0.4 mg/dL (age 1 month to &lt; 6 months)
               -  =&lt; 0.5 mg/dL (age 6 months to &lt; 1 year)
               -  =&lt; 0.6 mg/dL (age 1 to &lt; 2 years)
               -  =&lt; 0.8 mg/dL (age 2 to &lt; 6 years)
               -  =&lt; 1 mg/dL (age 6 to &lt; 10 years)
               -  =&lt; 1.2 mg/dL (age 10 to &lt; 13 years)
               -  =&lt; 1.4 mg/dL (females age &gt;= 13 years)
               -  =&lt; 1.5 mg/dL (males age 13 to &lt; 16 years)
               -  =&lt; 1.7 mg/dL (males age &gt;= 16 years)
          -  Total bilirubin =&lt; 1.5 x upper limit of normal (ULN) for age
          -  Serum glutamic oxaloacetic transaminase (SGOT) (aspartate aminotransferase [AST]) or
             serum glutamate pyruvate transaminase (SGPT) (alanine aminotransferase [ALT]) &lt; 2.5 x
             ULN for age
          -  All patients and/or their parents or legal guardians must sign a written informed
             consent
        Exclusion Criteria:
          -  Patients with the following diagnoses are not eligible:
               -  Acute promyelocytic leukemia (APL)
               -  Down syndrome
               -  Juvenile myelomonocytic leukemia (JMML)
          -  Patients with a documented history of invasive fungal infection (IFI) within the
             previous 30 days are not eligible
          -  Patients with a history of echinocandin or fluconazole hypersensitivity are not
             eligible
          -  Patients receiving treatment for an IFI are not eligible
          -  Female patients of childbearing age must have a negative pregnancy test
          -  Patients must agree to use an effective birth control method
          -  Lactating patients must agree not to nurse a child while on this trial
      </t>
  </si>
  <si>
    <t>NCT02101853</t>
  </si>
  <si>
    <t>Risk-Stratified Randomized Phase III Testing of Blinatumomab (NSC#765986) in First Relapse of Childhood B-Lymphoblastic Leukemia (B-ALL)</t>
  </si>
  <si>
    <t xml:space="preserve">
        Inclusion Criteria:
          -  First relapse of B-ALL, allowable sites of disease include isolated bone marrow,
             combined bone marrow and CNS and/or testicular, and isolated CNS and/or testicular;
             extramedullary sites are limited to the CNS and testicles
          -  No waiting period for patients who relapse while receiving standard maintenance
             therapy
          -  Patients who relapse on frontline therapy in phases other than maintenance must have
             fully recovered from the acute toxic effects of all prior chemotherapy,
             immunotherapy, or radiotherapy prior to entering this study
          -  Cytotoxic therapy: at least 14 days since the completion of cytotoxic therapy with
             the exception of hydroxyurea, which is permitted up to 24 hours prior to the start of
             protocol therapy, or maintenance chemotherapy, or intrathecal chemotherapy
             (methotrexate strongly preferred) administered at the time of the required diagnostic
             lumbar puncture to establish baseline CNS status
          -  Biologic (anti-neoplastic) agent: at least 7 days since the completion of therapy
             with a biologic agent; for agents that have known adverse events occurring beyond 7
             days after administration, this period must be extended beyond the time during which
             adverse events are known to occur
          -  Stem cell transplant or rescue: patient has not had a prior stem cell transplant or
             rescue
          -  Patient has not had prior treatment with blinatumomab
          -  With the exception of intrathecal chemotherapy (methotrexate strongly preferred)
             administered at the time of the required diagnostic lumbar puncture to establish
             baseline CNS status, patient has not received prior relapse-directed therapy (i.e.,
             this protocol is intended as the INITIAL treatment of first relapse)
          -  Patients must have a performance status corresponding to Eastern Cooperative Oncology
             Group (ECOG) scores of 0, 1, or 2; use Karnofsky for patients &gt; 16 years of age and
             Lansky for patients =&lt; 16 years of age
          -  Creatinine clearance or radioisotope glomerular filtration rate (GFR) &gt;= 70
             mL/min/1.73 m^2 or a serum creatinine based on age/gender as follows:
               -  1 to &lt; 2 years: =&lt; 0.6 mg/dL
               -  2 to &lt; 6 years: =&lt; 0.8 mg/dL
               -  6 to &lt; 10 years: =&lt; 1 mg/dL
               -  10 to &lt; 13 years: =&lt; 1.2 mg/dL
               -  13 to &lt; 16 years: =&lt; 1.5 mg/dL (males) and =&lt; 1.4 mg/dL (females)
               -  &gt;= 16 years: =&lt; 1.7 mg/dL (males) and =&lt; 1.4 mg/dL (females)
          -  Direct bilirubin &lt; 3.0 mg/dL
          -  Shortening fraction of &gt;= 27% by echocardiogram, or
          -  Ejection fraction of &gt;= 50% by radionuclide angiogram
          -  All patients and/or their parent or legal guardian must sign a written informed
             consent
          -  All institutional, Food and Drug Administration (FDA), and National Cancer Institute
             (NCI) requirements for human studies must be met
        Exclusion Criteria:
          -  Patients with Philadelphia chromosome positive/breakpoint cluster region protein
             (BCR)-Abelson murine leukemia viral oncogene homolog 1 (ABL1)+ ALL are not eligible
          -  Patients with Burkitt leukemia/lymphoma or mature B-cell leukemia are not eligible
          -  Patients with T-lymphoblastic leukemia (T-ALL)/lymphoblastic lymphoma (T-LL) are not
             eligible
          -  Patients with B-lymphoblastic lymphoma (B-LL) are not eligible
          -  Patients with known optic nerve and/or retinal involvement are not eligible; patients
             who are presenting with visual disturbances should have an ophthalmologic exam and,
             if indicated, a magnetic resonance imaging (MRI) to determine optic nerve or retinal
             involvement
          -  Patients known to have one of the following concomitant genetic syndromes: Down
             syndrome, Bloom syndrome, ataxia-telangiectasia, Fanconi anemia, Kostmann syndrome,
             Shwachman syndrome or any other known bone marrow failure syndrome
          -  Patients with known human immunodeficiency virus (HIV) infection
          -  Patients with known allergy to mitoxantrone, cytarabine, or both etoposide and
             etoposide phosphate (Etopophos)
          -  Lactating females who plan to breastfeed
          -  Patients who are pregnant; pregnancy test is required for female patients of
             childbearing potential
          -  Sexually active patients of reproductive potential who have not agreed to use an
             effective contraceptive method for the duration of their study participation
          -  Patients with pre-existing significant central nervous system pathology that would
             preclude treatment with blinatumomab, including: history of severe brain injury,
             dementia, cerebellar disease, organic brain syndrome, psychosis,
             coordination/movement disorder, or autoimmune disease with CNS involvement are not
             eligible; patients with a history of cerebrovascular ischemia/hemorrhage with
             residual deficits are not eligible; (patients with a history of cerebrovascular
             ischemia/hemorrhage remain eligible provided all neurologic deficits have resolved)
          -  Patients with uncontrolled seizure disorder are not eligible; (patients with seizure
             disorders that do not require antiepileptic drugs, or are well controlled with stable
             doses of antiepileptic drugs remain eligible)
      </t>
  </si>
  <si>
    <t>NCT00074282</t>
  </si>
  <si>
    <t>Phase II Trial of Pentostatin, Cyclophosphamide and Rituximab (PCR) Followed by Lenalidomide for Previously Treated Relapsed or Refractory Patients With Chronic Lymphocytic Leukemia</t>
  </si>
  <si>
    <t xml:space="preserve">
        DISEASE CHARACTERISTICS:
          -  Diagnosis of B-cell chronic lymphocytic leukemia (CLL) meeting the following
             criteria:
               -  Peripheral blood absolute lymphocyte count greater than 5,000/mm^3
               -  Lymphocytosis must comprise small to moderate size lymphocytes with no greater
                  than 55% prolymphocytes, atypical lymphocytes, or lymphoblasts morphologically
               -  Phenotypically characterized CLL defined by the following:
                    -  Predominant population of cells share B-cell antigens with CD5 in the
                       absence of other pan-T-cell markers (CD3 or CD2)
                    -  B cell expresses either kappa or lambda light chains
                    -  Surface immunoglobulin with low cell surface density expression
          -  Requires chemotherapy, as indicated by any of the following:
               -  Disease-related symptoms
                    -  Weight loss of 10% or more within the past 6 months
                    -  Extreme fatigue
                    -  Fevers greater than 100.5Â°F for 2 weeks without evidence of infection
                    -  Night sweats without evidence of infection
               -  Evidence of progressive marrow failure manifested by the development of or
                  worsening anemia (hemoglobin no greater than 10 g/dL) and/or thrombocytopenia
                  (platelet count no greater than 100,000/mm^3)
               -  Massive (i.e., greater than 6 cm below left costal margin) or progressive
                  splenomegaly
               -  Massive nodes or clusters (i.e., greater than 10 cm in longest diameter) or
                  progressive adenopathy
               -  Progressive lymphocytosis with an increase of greater than 50% over a 2-month
                  period OR an anticipated doubling time of less than 6 months
          -  Demonstrated progression after at least 1 course of either an alkylating agent-based
             or purine nucleoside-based (e.g., fludarabine) regimen OR failed to achieve a
             meaningful response OR relapsed after prior therapy
               -  Patients who have relapsed after a pentostatin-based regimen are eligible
                  provided the response was greater than 12 months prior to study entry
          -  No bone marrow dysplasia related to prior therapy
        PATIENT CHARACTERISTICS:
        Age
          -  18 and over
        Performance status
          -  ECOG 0-2
        Life expectancy
          -  Not specified
        Hematopoietic
          -  See Disease Characteristics
        Hepatic
          -  Bilirubin no greater than 2 mg/dL (unless secondary to tumor, hemolysis, or Gilbert
             syndrome)
        Renal
          -  Creatinine no greater than 2.0 mg/dL OR
          -  Creatinine clearance â‰¥ 30 mL/min
        Cardiovascular
          -  No New York Heart Association class III or IV heart failure
        Other
          -  Not pregnant or nursing
          -  Negative pregnancy test
          -  Fertile patients must use 2 methods of effective contraception (including 1 barrier
             method) for at least 28 days before starting lenalidomide, while participating in the
             study, and for at least 28 days after discontinuation/stopping lenalidomide
          -  No other malignancy within the past 2 years except squamous cell or basal cell skin
             cancer or carcinoma in situ of the cervix
        PRIOR CONCURRENT THERAPY:
        Biologic therapy
          -  See Chemotherapy
          -  At least 8 weeks since prior rituximab
        Chemotherapy
          -  See Disease Characteristics
          -  At least 6 weeks since prior chemotherapy
          -  At least 1 year since prior pentostatin, cyclophosphamide, and rituximab (PCR)
             therapy
               -  PCR therapy at least 1 year prior to study entry allowed
          -  No prior lenalidomide
        Endocrine therapy
          -  Not specified
        Radiotherapy
          -  Not specified
        Surgery
          -  Not specified
        Other
          -  No concurrent oral or IV antibiotics for active infection
      </t>
  </si>
  <si>
    <t>NCT02039726</t>
  </si>
  <si>
    <t>Daiichi Sankyo Inc.</t>
  </si>
  <si>
    <t>A Phase 3 Open-label Randomized Study of Quizartinib (AC220) Monotherapy Versus Salvage Chemotherapy in Subjects With Tyrosine Kinase 3 - Internal Tandem Duplication (FLT3-ITD) Positive Acute Myeloid Leukemia (AML) Refractory to or Relapsed After First-line Treatment With or Without Hematopoietic Stem Cell Transplantation (HSCT) Consolidation</t>
  </si>
  <si>
    <t xml:space="preserve">
        Inclusion Criteria:
          1. Provision of written informed consent approved by the Institutional Review Board
             (IRB) or Independent Ethics Committee (IEC) with privacy language in accordance with
             national regulations (e.g., Health Insurance Portability and Accountability Act
             [HIPAA] authorization for United States [US] sites) prior to any study related
             procedures, including withdrawal of prohibited medications if applicable.
          2. Age â‰¥ 18 years or the minimum legal adult age (whichever is greater) at the time of
             Informed consent.
          3. Morphologically documented primary Acute Myeloid Leukemia (AML) or AML secondary to
             Myelodysplastic Syndrome (MDS), as defined by World Health Organization (WHO)
             criteria, as determined by pathology review at the study site.
          4. In first relapse (with duration of remission of 6 months or less) or refractory after
             prior therapy, with or without HSCT. Induction therapy must have included at least 1
             cycle of an anthracycline/mitoxantrone-containing induction block at a standard dose.
          5. Presence of the FLT3-ITD activating mutation in bone marrow or peripheral blood
             (allelic ratio as determined by a central laboratory with a cutoff of &gt;3%
             FLT3-ITD/total FLT3). If a specimen has been sent for FLT3-ITD testing at the central
             laboratory but the subject requires treatment for AML before the central FLT3_ITD
             test result is available, a local test result may be acceptable for randomization
             after consultation with the Medical Monitor.
          6. Eligibility for pre-selected salvage chemotherapy, according to the Investigator's
             assessment.
          7. Eastern Cooperative Oncology Group (ECOG) performance score 0-2.
          8. Discontinuation of prior AML treatment before the start of study treatment (except
             hydroxyurea or other treatment to control leukocytosis) for at least 2 weeks for
             cytotoxic agents, or for at least 5 half-lives for non cytotoxic agents.
          9. Serum creatinine â‰¤1.5Ã—upper limit of normal (ULN), or glomerular filtration rate &gt;25
             mL/min, as calculated with the Cockcroft-Gault formula.
         10. Serum potassium, magnesium, and calcium (serum calcium corrected for hypoalbuminemia)
             within institutional normal limits. Subjects with electrolytes outside the normal
             range will be eligible if these values are corrected upon retesting following any
             necessary supplementation.
         11. Total serum bilirubin â‰¤1.5Ã—ULN.
         12. Serum aspartate transaminase (AST) and/or alanine transaminase (ALT) â‰¤2.5Ã—ULN.
        Exclusion Criteria:
          1. Acute Promyelocytic Leukemia (AML subtype M3).
          2. AML secondary to prior chemotherapy for other neoplasms, except AML secondary to
             prior Myelodysplastic Syndrome (MDS).
          3. History of another malignancy, unless the candidate has been disease-free for at
             least 5 years.
          4. Persistent, clinically significant &gt; Grade 1 non-hematologic toxicity from prior AML
             therapy.
          5. Clinically significant graft versus host disease (GVHD) or GVHD requiring initiation
             of treatment or treatment escalation within 21 days, and/or &gt; Grade 1 persistent or
             clinically significant non hematologic toxicity related to HSCT.
          6. History of or current, central nervous system involvement with AML.
          7. Clinically significant coagulation abnormality, such as disseminated intravascular
             coagulation.
          8. Prior treatment with quizartinib or participated in a prior quizartinib study.
          9. Prior treatment with a FLT3 targeted therapy including sorafenib or investigational
             FLT3 inhibitors (not including the multi-kinase inhibitor, midostaurin).
         10. Major surgery within 4 weeks prior to screening.
         11. Radiation therapy within 4 weeks prior to screening.
         12. Uncontrolled or significant cardiovascular disease
         13. Active infection not well controlled by antibacterial or antiviral therapy.
         14. Known infection with human immunodeficiency virus, or active hepatitis B or C, or
             other active clinically relevant liver disease.
         15. Unwillingness to receive infusion of blood products according to the protocol.
         16. In a man whose sexual partner is a woman of childbearing potential, unwillingness or
             inability of the man or woman to use a highly effective contraceptive method for the
             entire study treatment period for at least 3 months after study completion. Male
             subjects must not freeze or donate sperm starting at Screening and throughout the
             study period, and 105 days after the final study drug administration.
         17. In a heterosexually active woman of childbearing potential, unwillingness or
             inability to use a highly effective contraceptive method for the entire study
             treatment period and for at least 3 months after study treatment completion.
             Additionally, for women randomized to chemotherapy, unwillingness to adhere to the
             restrictions in the respective locally established guidelines and local approved
             label (prescribing information, Summary of Product Characteristics, or US product
             insert) from the manufacturer and the Patient Information Leaflet (package insert) as
             instructed by the Investigator.
         18. Pregnancy.
         19. Female Subjects must agree to not breastfeed from the time of Screening and
             throughout the study period, and for 25 days after the final study drug
             administration.
         20. Medical condition, serious intercurrent illness, or other circumstance that, in the
             Investigator's judgment, could jeopardize the candidate's safety as a study subject,
             or that could interfere with study objectives.
         21. For subjects in the UK only: Refusal of permission to allow the subject's General
             Practitioner to be notified of their participation in the study.
      </t>
  </si>
  <si>
    <t>NCT02577406</t>
  </si>
  <si>
    <t>A Phase 3, Multicenter, Open-label, Randomized Study Comparing the Efficacy and Safety of AG-221 (CC-90007) Versus Conventional Care Regimens in Older Subjects With Late Stage Acute Myeloid Leukemia Harboring an Isocitrate Dehydrogenase 2 Mutation</t>
  </si>
  <si>
    <t xml:space="preserve">
        Inclusion Criteria:
        Subjects must satisfy the following criteria to be enrolled in the study:
          1. Subject is â‰¥ 60 years of age at the time of signing the Informed Consent Form (ICF)
          2. Subject has primary (ie, de novo) or secondary (progression of Myelodysplastic
             syndromes (MDS) or myeloproliferative neoplasms ([MPN], or therapy-related) Acute
             myeloid leukemia (AML) according to World Health Organization (WHO) classification
          3. Subject has received second- or third-line/regimen of AML therapy
          4. Subject has the following disease status:
               1. Refractory to or relapsed after second- or third-line/regimen of intensive
                  therapy for AML (eg, the "7 + 3" regimen):
                  at least 5% leukemic blasts in bone marrow; or
               2. Refractory to or relapsed after second- or third-line low-intensity AML therapy
                  (eg, LDAC, azacitidine or decitabine):
        at least 5% leukemic blasts in bone marrow after at least 2 treatment cycles
        Exclusion Criteria:
        The presence of any of the following will exclude a subject from enrollment:
          1. Subject is suspected or proven to have acute promyelocytic leukemia based on
             morphology, immunophenotype, molecular assay, or karyotype
          2. Subject has Acute myeloid leukemia (AML) secondary to chronic myelogenous leukemia
             (CML)
          3. Subject has received a targeted agent against an IDH2 mutation
          4. Subject has received systemic anticancer therapy or radiotherapy &lt; 14 days prior to
             the start of study treatment. Note that hydroxyurea is allowed prior to the start of
             study treatment for the control of leukocytosis in subjects with white blood cell
             (WBC) counts &gt; 30 x 109/L (however, hydroxyurea should not be given within 72 hours
             prior to and after administration of azacitidine).
          5. Subject has received non-cytotoxic or investigational agents &lt; 14 days or 5
             half-lives, whichever is longer, prior to the start of study treatment
          6. Subject has undergone HSCT within 60 days prior to the start of study treatment, or
             on immunosuppressive therapy post Hematopoietic stem cell transplantation (HSCT) at
             the time of screening, or with clinically significant graft-versus-host disease
             (GVHD). The use of a stable dose of oral steroid post-HSCT and/or topical steroids
             for ongoing skin Graft-versus-host disease (GVHD) is permitted.
      </t>
  </si>
  <si>
    <t>NCT00840177</t>
  </si>
  <si>
    <t>S0919, A Phase II Study of Idarubicin and Ara-C in Combination With Pravastatin for Relapsed Acute Myelogenous Leukemia (AML)</t>
  </si>
  <si>
    <t xml:space="preserve">
        Cohort 1 (MDS transformed to AML) is open to accrual
        Cohort 2 (relapsed/refractory AML) is permanently closed to accrual
        DISEASE CHARACTERISTICS:
          -  For patients registered to relapsed/refractory (Cohort 2), morphologically confirmed
             diagnosis of acute myeloid leukemia (AML)
          -  Patient registered to the MDS transformed to AML cohort (Cohort 1) patients must have
             a previous morphologically confirmed diagnosis of MDS/CMML. Patients may have
             received previous non-intensive therapy (such as: azacitadine, decitabine, low-dose
             cytarabine, lenalidomide) given treatment of MDS/CMML (with up to 20% blasts). At
             time of registration, patient must have morphologically confirmed diagnosis of AML.
          -  Patients with acute promyelocytic leukemia (i.e., APL, FAB M3) or blastic
             transformation of chronic myelogenous leukemia are not eligible
          -  Patients mus not have received autologous or allogeneic stem cell transplant.
          -  Patients in the relapsed/refractory AML cohort (Cohort 2) must:
               -  Have received â‰¥ 1 prior chemotherapy regimen for AML
                    -  Any type of prior chemotherapy allowed
                    -  Administration of hydroxyurea to control high WBC prior to, during, and
                       after registration is permitted
               -  Relapse must be documented by a bone marrow examination demonstrating &gt; 5%
                  blasts in the bone marrow not attributable to another cause
               -  Patient must not have received chemo within 14 days prior to registration
          -  Primary refractory patients eligible if, on Day 14 of previous chemo regimen, they
             have significant residual disease. Patients who received only hypomethylating agent
             or low dose therapy for Induction are not considered primary refractory for this
             study and are not eligible.
          -  Relapsed patients must have achieved a complete remission (CR) or CR with incomplete
             blood count recovery that lasted &lt; 6 months after the last induction regimen
          -  No clinical evidence of leptomeningeal disease
          -  Pretreatment (collected within 28 days of registration) cytogenetics must be
             performed on all patients.
          -  Patients must have complete history and physical exam within 28 days prior to
             registration.
        PATIENT CHARACTERISTICS:
          -  No symptomatic congestive heart failure, coronary artery disease, cardiomyopathy, or
             uncontrolled arrhythmias
               -  Ejection fraction â‰¥ 45% by echocardiogram or MUGA scan within 28 days prior to
                  registration (or within 14 days prior to registration if the patient has
                  received anthracycline in the 28 day window)
          -  Zubrod performance status 0-2
          -  Serum creatinine â‰¤ 2.0 times upper limit of normal (ULN)
          -  Total bilirubin â‰¤ 2.0 times ULN (unless elevation is primarily due to elevated
             unconjugated hyperbilirubinemia secondary to Gilbert's syndrome or hemolysis AND not
             due to liver dysfunction)
          -  AST and ALT â‰¤ 3.0 times ULN
          -  Not pregnant or nursing and negative pregnancy test within 14 days prior to
             registration. Females of child-bearing potential must agree to use effective
             contraception
          -  No HIV positivity unless the following criteria are met:
               -  No history of AIDS-defining events
               -  CD4 count â‰¥ 500/mmÂ³
               -  Viral load &lt; 25,000 copies (&lt; 50 copies if on combination antiretroviral
                  therapy)
               -  Not receiving zidovudine or stavudine as part of combination antiretroviral
                  therapy
          -  No uncontrolled systemic fungal, bacterial, viral, or other infection, defined as
             exhibiting ongoing signs/symptoms related to the infection with no improvement
             despite appropriate antibiotics or other treatment
          -  Patients with prior malignancy (other than AML and MDS/CMML) eligible provided
             patient is in remission from that malignancy at least 6 months prior to registration.
             Except for AML and MDS treatment, all treatment related toxicities must have been
             resolved.
      </t>
  </si>
  <si>
    <t>NCT01593254</t>
  </si>
  <si>
    <t>An Open Label, Randomized (2:1) Phase IIb Study of Dasatinib Versus Imatinib in Patients With Chronic Phase Chronic Myeloid Leukemia Who Have Not Achieved an Optimal Response to 3 Months of Therapy With 400 mg Imatinib</t>
  </si>
  <si>
    <t xml:space="preserve">
        For more information regarding BMS clinical trial participation, please visit
        www.BMSStudyConnect.com.
        Inclusion Criteria:
          -  Chronic Phase (CP)-CML Ph+ patients with complete hematologic response (CHR) but with
             one log BCR-ABL reduction (BCR-ABL level &gt;10% IS) 3 months of imatinib 400mg
             treatment. (Imatinib transient dose adjustments due to Adverse Event (AEs) are
             allowed with a maximum of 2 weeks interruption of treatment with imatinib
             (cumulative) within the 3 month period before randomization). Imatinib monotherapy
             must have been started within 6 months of CP-CML diagnosis (Ph + /BCR-ABL detection)
          -  Currently tolerating imatinib 400mg QD. Patients with prior imatinib treatment
             interruption or dose reductions are required to be on treatment with 400 mg imatinib
             for two weeks immediately prior to randomization to ensure tolerance to imatinib
          -  Eastern Co-Operative Group (ECOG) performance status = 0 - 2
          -  Adequate renal function defined as serum creatinine â‰¤3 times the institutional upper
             limit of normal (ULN)
          -  Adequate hepatic function defined as: total bilirubin â‰¤2.0 times the institutional
             ULN; alanine aminotransferase (ALT) and aspartate aminotransferase (AST) â‰¤2.5 times
             the institutional ULN
        Exclusion Criteria:
          -  Previous diagnosis of accelerated phase or blast crisis
          -  Subjects with clonal evolution in Ph+ cells observed in â‰¥2 metaphases at baseline
             bone marrow cytogenetic test, unless the same abnormalities were present at
             diagnosis. Patients with no evidence of clonal evolution, including those patients
             whose cytogenetic testing fails or bone marrow aspiration is a dry tap at 3 months,
             are eligible for the study
          -  Subjects with less than CHR after 3 months of imatinib treatment or lost CHR after
             initial achievement
          -  Documented T315I/A, F317L, or V299L mutations (if already available - not required
             for screening)
          -  A serious uncontrolled medical disorder or active infection that would impair the
             ability of the subject to receive protocol therapy
      </t>
  </si>
  <si>
    <t>NCT02467270</t>
  </si>
  <si>
    <t>Ariad Pharmaceuticals</t>
  </si>
  <si>
    <t>A Randomized, Open-label, Phase 2 Trial of Ponatinib in Patients With Resistant Chronic Phase Chronic Myeloid Leukemia to Characterize the Efficacy and Safety of a Range of Doses</t>
  </si>
  <si>
    <t xml:space="preserve">
        Inclusion Criteria:
          1. Have CP-CML and are resistant to at least two prior TKIs
          2. Be male or female patients â‰¥18 years old
          3. Have an Eastern Cooperative Oncology Group (ECOG) performance status of 0, 1, or 2
          4. Have adequate renal function as defined by the following criterion:
               -  Serum creatinine â‰¤1.5 Ã— upper limit of normal (ULN) for institution
          5. Have adequate hepatic function as defined by the following criteria:
               -  Total serum bilirubin â‰¤1.5 Ã— ULN, unless due to Gilbert's syndrome
               -  Alanine transaminase (ALT) â‰¤2.5 Ã— ULN, or â‰¤5 Ã— ULN if leukemic involvement of
                  the liver is present
               -  Aspartate transaminase (AST) â‰¤2.5 Ã— ULN, or â‰¤5 Ã— ULN if leukemic involvement of
                  the liver is present
        Exclusion Criteria:
          1. Have used any approved TKIs or investigational agents within 2 weeks or 6 half-lives
             of the agent, whichever is longer, prior to receiving study drug
          2. Received interferon, cytarabine, or immunotherapy within 14 days, or any other
             cytotoxic chemotherapy, radiotherapy, or investigational therapy within 28 days prior
             to receiving the first dose of ponatinib, or have not recovered (&gt; grade 1 by NCI
             Common Toxicity Criteria for Adverse Effects (CTCAE), version 4.0) from AEs (except
             alopecia), due to agents previously administered
          3. Have undergone autologous or allogeneic stem cell transplant &lt;60 days prior to
             receiving the first dose of ponatinib; have any evidence of ongoing graft-versus-host
             disease (GVHD) or GVHD requiring immunosuppressive therapy or are being considered
             for stem cell transplant within 6-12 months of enrollment (note: ponatinib is not to
             be used as a bridge to stem cell transplant in this trial)
          4. Are taking medications with a known risk of Torsades de Pointes
          5. Have clinically significant, uncontrolled, or active cardiovascular disease,
             specifically including, but not restricted to:
               -  Any history of myocardial infarction (MI), unstable angina, cerebrovascular
                  accident, or Transient Ischemic Attack (TIA)
               -  Any history of peripheral vascular infarction, including visceral infarction
               -  Any revascularization procedure, including the placement of a stent
               -  Congestive heart failure (NYHA class III or IV) within 6 months prior to
                  enrollment, or left ventricular ejection fraction (LVEF) less than lower limit
                  of normal, per local institutional standards, within 6 months prior to
                  enrollment
               -  History of clinically significant (as determined by the treating physician)
                  atrial arrhythmia or any history of ventricular arrhythmia
               -  Venous thromboembolism, including deep venous thrombosis or pulmonary embolism,
                  within 6 months prior to enrollment
      </t>
  </si>
  <si>
    <t>NCT02143414</t>
  </si>
  <si>
    <t>A PHASE II STUDY OF BLINATUMOMAB AND POMP (PREDNISONE, VINCRISTINE, METHOTREXATE, 6-MERCAPTOPURINE) FOR PATIENTS &amp;gt;/=65 YEARS OF AGE WITH NEWLY DIAGNOSED PHILADELPHIA-CHROMOSOME NEGATIVE (PH-) ACUTE LYMPHOBLASTIC LEUKEMIA (ALL) AND OF DASATINIB, PREDNISONE AND BLINATUMOMAB FOR PATIENTS &amp;#8805; 65 YEARS OF AGE WITH NEWLY DIAGNOSED PHILADELPHIA-CHROMOSOME POSITIVE (PH+) ALL, RELAPSED/REFRACTORY PHILADELPHIA-CHROMOSOME POSITIVE (PH+) ALL, AND PHILADELPHIA-CHROMOSOME-LIKE SIGNATURE (PH-LIKE) ALL WITH KNOWN OR PRESUMED ACTIVATING DASATINIB-SENSITIVE MUTATIONS OR KINASE FUSIONS (DSMKF)</t>
  </si>
  <si>
    <t xml:space="preserve">
        Inclusion Criteria:
          -  Registration Step 1 - Induction/Re-Induction:
          -  Patients must have a new morphologic diagnosis of precursor B cell acute
             lymphoblastic leukemia (ALL) (non T cell) based on World Health Organization (WHO)
             criteria; patients with Burkitt's (L3) are excluded; patients with Ph-positive or
             Ph-like ALL with dasatinib-sensitive mutations or kinase fusions may have relapsed or
             refractory diagnoses
               -  NOTE: Relapsed/refractory Ph-positive patients or Ph-like patients with
                  dasatinib-sensitive mutations or kinase fusions who have previous exposure to
                  either dasatinib or another 2nd or 3rd generation TKI will begin protocol
                  therapy with Cohort 2: re-induction cycle 1
          -  Patients must have a diagnosis of Philadelphia chromosome negative ALL or Ph
             chromosome positive ALL by cytogenetics, fluorescence in situ hybridization (FISH) or
             polymerase chain reaction (PCR); patients will be registered to receive treatment in
             either Cohort 1 (ph-) or Cohort 2 (Ph+ or Ph-like DSMKF) based on these results;
             diagnostic specimens must be submitted to the site's local Clinical Laboratory
             Improvement Amendments (CLIA)-approved cytogenetics laboratory and results of tests
             (cytogenetics, FISH or PCR) must confirm Ph status prior to registration; if not
             already known, breakpoint cluster region- abelson murine leukemia viral oncogene
             homolog 1 (BCR-ABL) status (p190 or p210) must be evaluated in Ph-positive patients
             by PCR
               -  For Cohort 2, Ph-like testing is not required specifically for this study;
                  however, to be registered to Cohort 2 under the Ph-like DSMKF criterion, the
                  patient must have a known or presumed activating Ph-like signature and
                  dasatinib-sensitive mutation or kinase fusion, such as: ABL1, ABL2, colony
                  stimulating factor 1 receptor (CSF1R), platelet derived growth factor receptor
                  beta (PDGFRB), platelet derived growth factor receptor alpha (PDGFRA), or
                  fibroblast growth factor receptor (FGFR)s that was otherwise identified as part
                  of normal standard of care; prior to registering any patients with a known or
                  presumed activating Ph-like signature and dasatinib-sensitive mutations or
                  kinase fusions (DSMKF) treating physicians must confirm eligibility with the
                  study chairs via email; the study chairs must respond via email with
                  confirmation of patient eligibility prior to patient registration
          -  All newly diagnosed patients must have evidence of ALL in their marrow or peripheral
             blood with at least 20% lymphoblasts present in blood or bone marrow collected within
             14 days prior to registration; all relapsed/refractory patients (Cohort 2) must have
             at least 5% lymphoblasts present in blood or bone marrow collected within 14 days
             prior to registration; for relapsed/refractory patients, pathology and cytogenetics
             reports (both from time of original diagnosis) must be submitted at time of
             registration; for ALL in marrow or peripheral blood, immunophenotyping of the blood
             or marrow lymphoblasts must be performed to determine lineage (B cell, T cell or
             mixed B/T cell); appropriate marker studies including cluster of differentiation
             (CD)19 (B cell), must be performed; co-expression of myeloid antigens (CD13 and CD33)
             will not exclude patients; if possible, the lineage specific markers (myeloid cells)
             should be determined; the blood/bone marrow sample for these assays must be obtained
             within 14 days prior to registration; patients with only extramedullary disease in
             the absence of bone marrow or blood involvement are not eligible
          -  Patients must not have received any prior chemotherapy, radiation therapy, or other
             therapy for the treatment of ALL (other than those noted below) and must not be
             receiving any immunosuppressive therapy; patients may not have received any prior
             investigational therapy within 28 days prior to registration; patients must not have
             received any monoclonal antibody therapy within 42 days of registration; patients may
             have received the following within any time prior to registration: low dose
             chemotherapy-including: cyclophosphamide 1 g/m^2, oral 6-mercaptopurine, or oral
             methotrexate (other low dose chemotherapy may be allowable, however any other options
             not listed here should be confirmed with the study chairs), tyrosine kinase inhibitor
             (TKI) therapy, steroids, hydroxyurea, leukapheresis, intrathecal chemotherapy or
             vincristine
          -  Patients must have a lumbar puncture to determine CNS involvement of ALL within 14
             days prior to registration; patients with CNS3 are excluded from the trial; patients
             with CNS1 or CNS2 will be eligible, but will be monitored for CNS involvement; note
             that intrathecal methotrexate administered during the pre-study lumbar puncture may
             count as the first dose of intrathecal therapy required as part of the study
          -  Cohort I, Ph-negative Patients Only
          -  Patients must not have received any prior chemotherapy, radiation therapy, or other
             therapy for the treatment of ALL (other than those noted below) and must not be
             receiving any immunosuppressive therapy; patients may not have received any prior
             investigational therapy within 28 days prior to registration; patients may have
             received the following within any time prior to registration: low dose chemotherapy,
             tyrosine kinase inhibitor (TKI) therapy, steroids, hydroxyurea, leukapheresis,
             intrathecal chemotherapy or vincristine (vincristine sulfate); patients must not have
             received any monoclonal antibody therapy within 42 days of registration
          -  In the event that the patient's bone marrow blast count is &gt;= 50% blasts, patients
             may be registered but should receive steroids for 3-5 days in order to reduce tumor
             burden prior to blinatumomab administration, as follows
               -  Prephase treatment with dexamethasone (10-20 mg/m^2) for 3-5 days is required
                  for patients with bone marrow blasts &gt;= 50%, peripheral blood blasts 15,000/uL
                  or higher, or elevated lactate dehydrogenase (LDH) suggesting rapidly
                  progressive disease per investigator opinion
                    -  Pre-treatment should conclude at least 24 hours prior to the first dose of
                       blinatumomab (although additional dexamethasone is automatically given as a
                       pre-med prior to the first dose); at the time of first infusion of
                       blinatumomab, the absolute peripheral blast count should be &lt; 25,000/uL
                    -  Note: For the purposes of the study, day 1 of the cycle will be the first
                       day of blinatumomab administration
          -  It is preferred, but not required, that corticosteroids and hydroxyurea should start
             only after all diagnostic samples have been obtained; however, if the patient was
             previously on corticosteroids and/or hydroxyurea, this is allowable provided that the
             patient still has measurable disease at time of the bone marrow aspirate
               -  Corticosteroids and/or hydroxyurea, as well as any of the other therapies
                  mentioned (with the exception of IV cyclophosphamide), may continue to be
                  administered, at physician discretion, until 1 day prior to blinatumomab
                  administration
                    -  IV cyclophosphamide must be discontinued at least 7 days prior to
                       blinatumomab administration
          -  Patients must not be candidates for allogeneic hematopoietic stem cell transplant;
             Note: subjects up to age 70 years who are considered fit for allogeneic hematopoietic
             stem cell transplant, should be considered for enrollment on E1910, in order to avoid
             competing with that study; if a patient is considered unfit for intensive
             chemotherapy at the time of initial diagnosis, but subsequently achieves a CR, then
             it will be left to the treating physician's discretion to consider hematopoietic stem
             cell transplantation (HSCT)
          -  Patients must have complete history and physical examination within 28 days prior to
             registration
          -  Patients must have a Zubrod performance status of 0-2
          -  Patients must have serum creatinine =&lt; 1.5 mg/dl within 14 days prior to registration
          -  Patients must have aspartate aminotransferase (AST) and alanine aminotransferase
             (ALT) =&lt; 3.0 x institutional upper limit of normal (IULN)
          -  Patients must have total bilirubin =&lt; 2.0 x IULN within 14 days prior to registration
          -  Patients must have alkaline phosphatase =&lt; 2.5 x IULN within 14 days prior to
             registration
          -  Patients must not have systemic fungal, bacterial, viral or other infection that is
             not controlled (defined as exhibiting ongoing signs/symptoms related to the infection
             and without improvement, despite appropriate antibiotics or other treatment)
          -  Patients must not have Common Terminology Criteria for Adverse Events (CTCAE) &gt;=
             grade 2 neuropathy (cranial, motor or sensory) within 14 days prior to registration
          -  Patients known to be positive for HIV (the human immunodeficiency virus) may be
             eligible, providing they meet the following additional criteria within 28 days prior
             to registration:
               -  No history of acquired immune deficiency syndrome (AIDS)-defining conditions
               -  CD4 cells &gt; 350 cells/mm^3
               -  If on antiretroviral agents, must not include zidovudine or stavudine
               -  Viral load =&lt; 50 copies HIV messenger ribonucleic acid (mRNA)/mm^3 if on
                  combination antiretroviral therapy (cART) or =&lt; 25,000 copies HIV mRNA/mm^3 if
                  not on cART
               -  Highly active antiretroviral therapy (HAART) regimens are acceptable providing
                  they have only weak P450A4 interactions
          -  Patients must not have any known autoimmune disease
          -  Patients must not have testicular involvement; if clinical or ultrasound findings are
             equivocal, biopsy must be performed; all tests for establishing testicular
             involvement must be completed within 14 days prior to registration
          -  Patients with evidence of extramedullary disease at diagnosis will have computed
             tomography (CT) scan or magnetic resonance imaging (MRI) of the chest, abdomen and
             pelvis to obtain baseline values within 28 days prior to registration
          -  No other prior malignancy is allowed except for the following: adequately treated
             basal cell or squamous cell skin cancer, in situ cervical cancer, adequately treated
             stage I or II cancer from which the patient is currently in complete remission, or
             any other cancer from which the patient has been disease free for five years
          -  Patients must have the following tests within 28 days prior to registration to obtain
             baseline measurements:
               -  Prothrombin time (PT)/partial thromboplastin time (PTT)/international normalized
                  ratio (INR)/fibrinogen (all patients)
               -  Neurologic assessment
          -  Patients must have specimens submitted for blinatumomab immunogenicity assessment;
             collection of pretreatment specimens must be completed within 28 days prior to
             registration to S1318; specimens must be submitted to LabConnect
          -  Cohort 2, Ph-positive and Ph-like DSMKF Patients Only
          -  Patients must NOT have received a prior autologous or allogeneic hematopoietic stem
             cell transplant at any time. Patients must NOT have received any chemotherapy,
             investigational agents, or undergone major surgery within 14 days prior to
             registration, with the following exceptions:
               -  Monoclonal antibodies must not have been received for 1 week prior to
                  registration
               -  Chimeric antigen receptor (CAR) T-cells must not have been received for 28 days
                  prior to registration
               -  Steroids, hydroxyurea, vincristine, 6-mercaptopurine, methotrexate, thioguanine
                  and intrathecal chemotherapy are permitted within any timeframe prior to
                  registration; Food and Drug Administration (FDA)-approved TKIs may also be
                  administered until 1 day prior to start of study therapy (C1, D1); IV
                  cyclophosphamide may be administered at doses of 1 g/m^2 or less until up to 7
                  days prior to registration
          -  For patients 65-69 years of age, patient must be deemed not suitable for standard
             intensive induction chemotherapy at the discretion of the local investigator, or must
             have refused standard intensive chemotherapy
          -  Patients must not have active pericardial effusion, ascites or pleural effusion of
             any grade based on chest x-ray and echocardiogram within 28 days prior to
             registration; exception: if the effusion is suspected to be related to the leukemia,
             the patient may have pericardial effusion =&lt; grade 2 or pleural effusion =&lt; grade 1
          -  Patients must have ejection fraction &gt;= 45% based on echocardiogram performed within
             28 days prior to registration
          -  Patients must have QTcF (by Fridericia calculation) &lt; 480/msec based on
             electrocardiogram (EKG) performed within 28 days prior to registration
          -  Patients must not be receiving any proton pump inhibitors at the time of registration
          -  Patients must agree to have specimens submitted for blinatumomab immunogenicity
             testing if subsequently moved to a blinatumomab containing treatment regimen on
             protocol
          -  Pretreatment cytogenetics must be performed on all patients; collection of
             pretreatment specimens must be completed within 28 days prior to registration to
             S1318; specimens must be submitted to the site's preferred CLIA-approved cytogenetics
             laboratory; BCR-ABL status must be verified in Ph-positive patients by FISH,
             cytogenetics, and/or PCR prior to enrollment; if a patient is Ph-positive, PCR for
             both p190 and p210 must be sent
          -  Patients must be offered participation in specimen submission for future research;
             with patient's consent, specimens must be submitted as outlined
          -  ALL PATIENTS: Patients or their legally authorized representative must be informed of
             the investigational nature of this study and must sign and give written informed
             consent in accordance with institutional and federal guidelines
          -  ALL PATIENTS: As a part of the Oncology Patient Enrollment Network (OPEN)
             registration process the treating institution's identity is provided in order to
             ensure that the current (within 365 days) date of institutional review board approval
             for this study has been entered in the system
          -  Registration Step 2 - Post-Remission Therapy:
          -  COHORT 1 PH-NEGATIVE PATIENTS ONLY: Patients must have achieved CR or CRi within 2
             cycles of induction/re-induction with blinatumomab
          -  COHORT 2 PH-POSITIVE AND PH-LIKE DSMKF PATIENTS ONLY: Newly diagnosed Ph+,
             newly-diagnosed Ph-like DSMKF, and relapsed/refractory Ph+ patients without prior
             dasatinib or other 2nd or 3rd generation TKI therapy, must have achieved CR or CRi
             within 1 cycle of Induction with dasatinib/prednisone, or within 2 cycles of
             re-induction with blinatumomab; relapsed/refractory Ph+ or Ph-like DSMKF patients
             with prior dasatinib or other 2nd or 3rd generation TKI therapy must have achieved CR
             or CRi within 2 cycles of re-induction therapy with blinatumomab
               -  NOTE: day 1 of post-remission = day 43 of the preceding cycle (+/- 3 days)
          -  Serum creatinine =&lt; 1.5 mg/dl within 14 days prior to registration
          -  AST and ALT =&lt; 3.0 x institutional upper limit of normal (IULN) within 14 days prior
             to registration
          -  Total bilirubin =&lt; 2.0 x IULN within 14 days prior to registration
          -  Absolute neutrophil count (ANC) &gt;= 750/mcl within 28 days prior to registration
          -  Platelets &gt;= 50,000/mcl within 28 days prior to registration
          -  Patients must be registered to Step 2 within 28 days af
      </t>
  </si>
  <si>
    <t>NCT02612311</t>
  </si>
  <si>
    <t>A Phase 3, Randomized Study to Assess the Efficacy and Safety of Ublituximab in Combination With TGR-1202 Compared to Obinutuzumab in Combination With Chlorambucil in Patients With Chronic Lymphocytic Leukemia (CLL)</t>
  </si>
  <si>
    <t xml:space="preserve">
        Inclusion Criteria:
          -  Treatment naÃ¯ve or previously treated Chronic Lymphocytic Leukemia (CLL) requiring
             treatment
          -  Eastern Cooperative Oncology Group (ECOG) score of 0 to 2
        Exclusion Criteria:
          -  Any major surgery, chemotherapy or immunotherapy within the last 21 days
          -  Evidence of hepatitis B virus, hepatitis C virus or known HIV infection
          -  Autologous hematologic stem cell transplant within 3 months of study entry. Prior
             Allogeneic hematologic stem cell transplant is excluded
          -  Transformation of CLL to aggressive Non-Hodgkin's Lymphoma (NHL) (Richter's
             transformation)
          -  Prior therapy with obinutuzumab and/or chlorambucil or a PI3K delta inhibitor
      </t>
  </si>
  <si>
    <t>NCT01371656</t>
  </si>
  <si>
    <t>A Randomized Trial of Levofloxacin to Prevent Bacteremia in Children Being Treated for Acute Leukemia (AL) or Undergoing Hematopoietic Stem Cell Transplantation (HSCT)</t>
  </si>
  <si>
    <t xml:space="preserve">
        Inclusion Criteria:
          -  Patient must fit 1 of the following 2 categories:
               -  Chemotherapy patients
                    -  Planned to receive at least 2 consecutive cycles (not required to be the
                       first 2 cycles) of intensive chemotherapy for either:
                         -  De novo, relapsed or secondary acute myeloid leukemia (AML), or acute
                            leukemia of ambiguous lineage treated with standard AML therapy
                         -  Relapsed acute lymphoblastic leukemia (ALL)
                         -  For the purposes of this study, "intensive chemotherapy" is defined as
                            regimens that are predicted by the local investigator to cause
                            neutropenia for &gt; 7 days; examples include, but are not limited to,
                            treatment with "4-drug induction" (anthracycline, vincristine,
                            asparaginase, and steroid), high dose cytarabine,
                            anthracycline/cytarabine, ifosfamide/etoposide, and
                            clofarabine-containing regimens
               -  Stem cell transplantation patients
                    -  Planned to receive at least 1 myeloablative autologous or allogeneic HSCT
                    -  For the purposes of this study, myeloablative autologous and allogeneic
                       HSCT are those in which the conditioning regimen is predicted by the local
                       Investigator to cause neutropenia for &gt; 7 days
          -  Creatinine clearance or radioisotope glomerular filtration rate (GFR) &gt; 70
             mL/min/1.73 m^2 OR serum creatinine based on age/gender as follows:
               -  0.5 mg/dL (6 months to &lt; 1 year of age)
               -  0.6 mg/dL (1 to &lt; 2 years of age)
               -  0.8 mg/dL (2 to &lt; 6 years of age)
               -  1.0 mg/dL (6 to &lt; 10 years of age)
               -  1.2 mg/dL (10 to &lt; 13 years of age)
               -  1.5 mg/dL (male)/1.4 mg/dL (female) (13 to &lt; 16 years of age)
               -  1.7 mg/dL (male)/1.4 mg/dL (female) (&gt;= 16 years of age)
          -  Patients must have a performance status corresponding to Eastern Cooperative Oncology
             Group (ECOG) scores of 0, 1, or 2; use Karnofsky for patients &gt; 16 years of age and
             Lansky for patients =&lt; 16 years of age
          -  All patients and/or their parents or legal guardians must sign a written informed
             consent
          -  All institutional, Food and Drug Administration (FDA), and National Cancer Institute
             (NCI) requirements for human studies must be met
        Exclusion Criteria:
          -  Patients previously enrolled on the trial are not eligible; therefore, patients with
             AL who were on study during intensive chemotherapy are not eligible to be enrolled
             during the HSCT
          -  Patients with an allergy to quinolones
          -  Patients with chronic active arthritis
          -  Patients with a known pathologic prolongation of the corrected QT (QTc)
          -  Females who are pregnant or breast feeding
          -  Patients being treated with antibacterial agents, other than any of the following:
               -  Cotrimoxazole or other agents including dapsone, atovaquone, and pentamidine
                  administered for Pneumocystitis jiroveci (PCP) prophylaxis
               -  Topical antibiotics
               -  Central venous catheter antibiotic lock therapy
               -  Note: prophylactic antifungal therapy is NOT an exclusion criterion
          -  Patients currently enrolled on the ACCL1034 study are not eligible until they have
             completed the 90 day observation period of that study
      </t>
  </si>
  <si>
    <t>NCT00718263</t>
  </si>
  <si>
    <t>Extension Study to a Phase III Multi-center, Open-label, Randomized Study of Imatinib Versus Nilotinib in Adult Patients With Newly Diagnosed Philadelphia Chromosome Positive (Ph+) Chronic Myelogenous Leukemia in Chronic Phase (CML-CP)</t>
  </si>
  <si>
    <t xml:space="preserve">
        Inclusion criteria:
          1. Male or female patients â‰¥ 18 years of age.
          2. ECOG 0, 1, or 2.
          3. Patients with Ph+ CML who have failed treatment in the core protocol.
          4. Diagnosis of chronic myelogenous leukemia with cytogenetic confirmation of
             Philadelphia chromosome of (9;22) translocations (presence of BCR-ABL a review of a
             minimum 20 metaphases is required).
          5. Adequate end organ function as defined by:
               -  Total bilirubin &lt; 1.5 x ULN,
               -  SGOT and SGPT &lt; 2.5 x ULN,
               -  Creatinine &lt; 1.5 x ULN,
               -  Serum amylase and lipase â‰¤ 1.5 x ULN,
               -  Alkaline phosphatase â‰¤ 2.5 x ULN unless considered tumor related.
          6. Patients must have the following laboratory values (â‰¥ LLN (lower limit of normal) or
             corrected to within normal limits with supplements prior to the first dose of study
             medication.):
               -  Potassium â‰¥ LLN,
               -  Magnesium â‰¥ LLN,
               -  Phosphorus â‰¥ LLN,
               -  Total calcium (corrected for serum albumin) â‰¥ LLN.
        Exclusion criteria:
          1. Previously documented T315I mutations.
          2. Impaired cardiac function including any one of the following:
               -  LVEF &lt; 45% or below the institutional lower limit of the normal range (whichever
                  is higher) as determined by locally read echocardiogram.
               -  Inability to determine the QT interval on ECG.
               -  Complete left bundle branch block.
               -  Use of a ventricular-paced pacemaker.
               -  Congenital long QT syndrome or a known family history of long QT syndrome.
               -  History of or presence of clinically significant ventricular or atrial
                  tachyarrhythmias.
      </t>
  </si>
  <si>
    <t>NCT02538965</t>
  </si>
  <si>
    <t>A Phase 2, Multicenter, Single-arm, Open-label Study to Evaluate the Activity, Safety and Pharmacokinetics of Lenalidomide (RevlimidÂ®) in Pediatric Subjects From 1 to = 18 Years of Age With Relapsed or Refractory Acute Myeloid Leukemia.</t>
  </si>
  <si>
    <t xml:space="preserve">
        Inclusion Criteria:
        - Subjects must satisfy the following criteria to be enrolled in the study:
          1. Male or female is 1 to â‰¤ 18 years of age at the time of signing the Informed Consent
             Form / Informed Assent Form (ICF/IAF).
          2. Subject (when applicable, parental/legal representative) must understand and
             voluntarily provide permission to the ICF/IAF prior to conducting any study-related
             assessments/procedures.
          3. Subject has Relapsed or Refractory Acute Myeloid Leukemia (rrAML) after at least 2
             prior induction attempts:
               -  Bone marrow aspirate or biopsy must have â‰¥ 5% blasts by morphology and/or flow
                  cytometry.
               -  Each block of chemotherapy is a separate reinduction attempt.
               -  Donor lymphocyte infusion (DLI) is considered a reinduction attempt.
          4. Subject is willing and able to adhere to the study visit schedule and other protocol
             requirements.
          5. Subject has a Karnofsky score of â‰¥ 50% (subjects â‰¥ 16 years of age) or a Lansky score
             â‰¥ 50% (subjects &lt; 16 years of age).
          6. Subject has a resting left ventricular ejection fraction (LVEF) of â‰¥ 40% obtained by
             echocardiography.
          7. Subject has recovered from the acute toxic effects of all prior chemotherapy,
             immunotherapy, or radiotherapy prior to first dose. All prior treatment-related
             toxicities must have resolved to â‰¤ Grade 2 prior to enrollment.
          8. Regarding radiation therapy, time elapsed prior to first dose of lenalidomide:
             - 2 weeks for local palliative radiation therapy (XRT).
             - 8 weeks if prior craniospinal chemoradiation therapy (CRT) or if â‰¥ 50% radiation of
             pelvis.
             - 6 weeks if other bone marrow radiation has been administered.
          9. Graft-versus-host disease criteria:
               -  Subject must be at least 2 months (from first dose of lenalidomide) from stem
                  cell infusion.
               -  Subject must have no evidence of active acute or chronic GVHD (Grade 0) for 4
                  weeks prior to the first dose of lenalidomide.
               -  If the subject has a history of maximum Grade 1 or 2 GVHD that was treated with
                  systemic steroid (â‰¥ 0.5 mg/kg/day prednisone equivalents) or other non-steroid
                  systemic IST, the subject must be off all IST for at least 2 weeks, and must
                  have ceased treatment doses of steroids for GVHD (â‰¥ 0.5 mg/kg/day prednisone
                  equivalents) for at least 4 weeks.
                  o If the subject has a history of Grade 3 or greater GVHD, the subject must be
                  off all systemic IST for 4 weeks
                  o Topical therapy is permitted and does not imply the subject has active acute
                  or chronic GVHD.
               -  Physiologic dosing of hydrocortisone is permitted.
         10. At least 4 weeks (from first dose) elapsed from donor lymphocyte infusion (DLI)
             without conditioning.
         11. Subject has adequate renal function, which is defined as:
             - Creatinine clearance calculated using the Schwartz formula, or radioisotope
             glomerular filtration rate (GFR) &gt; 70 mL/min/1.73 m2.
         12. Subject has adequate liver function, which is defined as:
               -  Total bilirubin is â‰¤ 2 mg/dL unless the increase in bilirubin is attributable to
                  Gilbert's Syndrome
               -  Asparate Transaminase/ Alanine Transaminase (AST/ALT) is â‰¤ 3.0 x upper normal
                  limit (ULN) for age
         13. Female Children of Childbearing Potential (FCCBP), Female of Childbearing Potential
             (FCBP) and male subjects that have reached puberty must agree to undergo
             physician-approved reproductive education and discuss the side effects of the study
             therapy on reproduction with parent(s) and/or guardian(s).
         14. All subjects and/or parents/guardians must have an understanding that lenalidomide
             could have a potential teratogenic risk. Female Children of Childbearing Potential,
             defined as females who have achieved menarche and/or breast development in Tanner
             Stage 2 or greater and have not undergone a hysterectomy or bilateral oophorectomy
             and FCBP defined as a sexually mature woman who has not undergone a hysterectomy or
             bilateral oophorectomy and has not been naturally postmenopausal for at least 24
             consecutive months (ie, has had menses at any time in the preceding 24 consecutive
             months) must meet the following conditions below (Note: Amenorrhea following cancer
             therapy does not rule out childbearing potential):
               -  Medically supervised serum pregnancy tests with a sensitivity of at least 25
                  mIU/mL must be conducted in FCCBP/FCBP, including those who commit to complete
                  abstinence*. FCCBP/FCBP must have two pregnancy tests (with a minimum
                  sensitivity of 25 mIU/mL) prior to starting treatment with lenalidomide. The
                  first pregnancy test must be performed within 10 - 14 days prior to the start of
                  lenalidomide treatment and the second pregnancy test must be performed within 24
                  hours prior to starting treatment with lenalidomide.
        NOTE: The pregnancy test 10 to 14 days prior to initiation of lenalidomide may be omitted,
        at the discretion of the investigator, for any FCCBP/FCBP who has high acuity disease
        requiring immediate treatment with lenalidomide. The pregnancy test within 24 hours prior
        to the first dose of lenalidomide is required to be performed.
        The subject may not receive Investigational Product (IP) until the Investigator has
        verified that the results of these pregnancy tests performed on Cycle 1 Day 1 are
        negative. FCCBP/FCBP with regular or no menstrual cycles must agree to have pregnancy
        tests weekly for the first 28 days of study participation and then every 28 days while on
        study, at study Treatment Discontinuation Visit, and at Day 28 following IP
        discontinuation. If menstrual cycles are irregular, the pregnancy testing must occur
        weekly for the first 28 days and then every 14 days while on study, at study Treatment
        Discontinuation Visit, and at Days 14 and 28 following IP discontinuation.
          -  Female subjects must, as appropriate to age and at the discretion of the study
             Investigator, either commit to true abstinence* from heterosexual contact (which must
             be reviewed on a monthly basis) and/or agree to the use of two reliable forms of
             approved and effective contraceptive methods simultaneously. The two methods of
             reliable contraception must include one highly effective method and one additional
             effective (barrier) method (oral, injectable, or implantable hormonal contraceptive;
             tubal ligation; intra-uterine device; barrier contraceptive with spermicide; or
             vasectomized partner) without interruption, 28 days prior to starting lenalidomide
             treatment, throughout the entire duration of study treatment including dose
             interruptions and 28 days after the end of study treatment.
          -  All male and female subjects must follow all requirements defined in the Pregnancy
             Prevention Program.
             16. Male subjects, as appropriate to age and the discretion of the study physician:
          -  Must practice true abstinence* or agree to use a condom during sexual contact with a
             pregnant female or a female of childbearing potential while participating in the
             study, during dose interruptions and for at least 28 days following lenalidomide
             discontinuation, even if he has undergone a successful vasectomy or practices
             complete abstinence.
        Exclusion Criteria:
          1. Subject has Down syndrome.
          2. Subject has French-American-British classification (FAB) type M3 leukemia (acute
             promyelocytic leukemia) or identification of t(15;17).
          3. Subject has isolated Central Nervous System (CNS) involvement or extramedullary
             relapse. (Subjects with combined CNS/marrow relapse may be Subject has had prior
             treatment with cytotoxic chemotherapy within 2 weeks of the first dose of
             lenalidomide with the exception of hydroxyurea (allowed prior to the first dose of
             lenalidomide and through Day 14 of Cycle 1) and intrathecal (IT) cytarabine will be
             administered within 2 weeks prior to administration of lenalidomide.
        5. Subject has had prior treatment with biologic antineoplastic agents less than 7 days
        before the first dose of lenalidomide. For agents that have known Adverse Events (AEs)
        occurring beyond 7 days after administration (ie, monoclonal antibodies), this period must
        be extended beyond the time during which acute AEs are known to occur.
        6. Subject has had prior treatment with lenalidomide. 7. Subject is pregnant or lactating.
        8. Subject has an uncontrolled systemic fungal, bacterial, or viral infection (defined as
        ongoing signs/symptoms related to the infection without improvement despite appropriate
        antibiotics, antiviral therapy, and/or other treatment).
        9. Subject has known Human Immunodeficiency Virus (HIV) positivity (subjects who are
        receiving antiretroviral therapy for HIV disease).
        10. Subject has a prior history of malignancies other than AML unless the subject has been
        free of the disease for â‰¥ 5 years from first dose of lenalidomide.
        11. The presence of any of the following will exclude a subject from enrollment:
          -  Subject has any significant medical condition, laboratory abnormality, or psychiatric
             illness that would prevent the subject from participating in the study.
          -  Subject has any condition including the presence of laboratory abnormalities, which
             places the subject at unacceptable risk if he/she were to participate in the study.
          -  Subject has any condition that confounds the ability to interpret data from the
             study.
             12. Subject has cardiac disorders (Common Terminology Criteria for Adverse Events
             [CTCAE] version 4.03 Grade 3 or 4).
             13. Subject has a history of well-documented prior veno-occlusive disease (VOD).
             14. Subject has any other organ dysfunction (CTCAE version 4.03 Grade 4) that will
             interfere with the administration of the therapy according to this protocol.
      </t>
  </si>
  <si>
    <t>NCT02088541</t>
  </si>
  <si>
    <t>Karyopharm Therapeutics, Inc</t>
  </si>
  <si>
    <t>A Randomized, Open Label, Phase 2 Study of the Selective Inhibitor of Nuclear Export (Sine) Selinexor (KPT-330) Versus Specified Physician's Choice in Patients â‰¥ 60 Years Old With Relapsed/Refractory Acute Myeloid Leukemia (AML) Who Are Ineligible for Intensive Chemotherapy and/or Transplantation</t>
  </si>
  <si>
    <t xml:space="preserve">
        Inclusion Criteria:
          -  Age â‰¥ 60 years with relapsed/refractory AML of any type except for acute
             promyelocytic leukemia (APL; AML M3), after at least 1 prior AML therapy , who have
             never undergone, and who are not currently eligible for, stem cell transplantation,
             and are currently deemed unfit for intensive chemotherapy.
          -  ECOG â‰¤ 2.
          -  Must have available archival or recently acquired bone marrow biopsy/aspiration or
             tumor tissue for central review to be eligible.
          -  Relapsed or refractory AML, defined as either: recurrence of disease after a complete
             remission (CR), or failure to achieve CR with initial therapy.
          -  Must have received at least 1 prior line of AML therapy given at standard doses and
             must have progressed after their most recent therapy. Prior therapy must have
             included: a hypomethylating agent with at least 2 cycles.
          -  At least 2 weeks must have elapsed since the last anti-leukemia treatment (with the
             exception of hydroxyurea) before first dose in this study.
        Exclusion Criteria:
          -  Treatment with any investigational agent within 3 weeks prior to first dose in this
             study.
          -  Presence of central nervous system (CNS) leukemia.
          -  In blast transformation of chronic myeloid leukemia (CML). Prior myelodysplastic
             syndrome (MDS) is acceptable; prior treatment for MDS does not count as an AML
             therapy.
          -  Major surgery within 2 weeks of first dose of study drug. Patients must have
             recovered from the effects of any surgery performed greater than 2 weeks previously.
          -  Concurrent active malignancy under treatment.
          -  Known active hepatitis B virus (HBV) or C virus (HCV) infection; or known to be
             positive for HCV ribonucleic acid (RNA) or HBsAg (HBV surface antigen).
          -  Known HIV infection.
          -  Unable to swallow tablets, or patients with malabsorption syndrome, or any other
             disease significantly affecting gastrointestinal function.
          -  Patients whose AML is classified as favorable according to the European LeukemiaNet
             (ELN) disease risk assessment.
      </t>
  </si>
  <si>
    <t>NCT02775903</t>
  </si>
  <si>
    <t>A Randomized, Multicenter, Open-label, Phase 2 Study Evaluating the Efficacy and Safety of Azacitidine Subcutaneous in Combination With Durvalumab (MEDI4736) in Previously Untreated Subjects With Higher-Risk Myelodysplastic Syndromes (MDS) or in Elderly (&gt;= 65 Years) Acute Myeloid Leukemia (AML) Subjects Not Eligible for Hematopoietic Stem Cell Transplantation (HSCT)</t>
  </si>
  <si>
    <t xml:space="preserve">
        Inclusion Criteria:
          -  For both cohorts:
               1. Subject must understand and voluntarily sign an informed consent form (ICF)
                  prior to any study-related assessments/procedures being conducted.
               2. Have an Eastern Cooperative Oncology Group (ECOG) performance status of 0, 1, or
                  2.
               3. Female subjects of childbearing potential1 may participate, providing they meet
                  the following conditions:
                    1. Have 2 negative pregnancy tests as verified by the investigator prior to
                       starting any investigational product (IP) therapy: serum pregnancy test at
                       screening and negative serum or urine pregnancy test (investigator's
                       discretion) within 72 hours prior to starting treatment with IP (Cycle 1,
                       Day 1). They must agree to ongoing pregnancy testing during the course of
                       the study (before beginning each subsequent cycle of treatment), and after
                       the last dose of any IP. This applies even if the subject practices
                       complete abstinence2 from heterosexual contact.
                    2. Agree to practice true abstinence2 (which must be reviewed on a monthly
                       basis and source documented) or agree to use at least two effective methods
                       of contraception (eg, oral, injectable, or implantable hormonal
                       contraceptive; tubal ligation; intra- uterine device; barrier contraceptive
                       with spermicide; true abstinence; or vasectomized partner) from 28 days
                       prior to starting durvalumab or azacitidine, and must agree to continue
                       using such precautions while taking durvalumab or azacitidine (including
                       dose interruptions) and for 90 days after the last dose of durvalumab or
                       azacitidine. Cessation of contraception after this point should be
                       discussed with a responsible physician.
                    3. Agree to abstain from breastfeeding during study participation and for at
                       least 90 days after the last dose of IP.
                    4. Refrain from egg cell donation while taking durvalumab and for at least 90
                       days after the last dose of durvalumab.
                       A female subject of childbearing potential (FCBP) is a female who:
                       1) has achieved menarche at some point 2) has not undergone a hysterectomy
                       or bilateral oophorectomy or 3) has not been naturally postmenopausal
                       (amenorrhea following cancer therapy does not rule out childbearing
                       potential) for at least 24 consecutive months (ie, has had menses at any
                       time in the preceding 24 consecutive months).
                       True abstinence is acceptable when this is in line with the preferred and
                       usual lifestyle of the subject. Periodic abstinence (eg, calendar,
                       ovulation, symptothermal, postovulation methods) and withdrawal are not
                       acceptable methods of contraception.
               4. Male subject must:
                    1. Either practice true abstinence3 from heterosexual contact (which must be
                       reviewed on a monthly basis) or agree to use male condom plus spermicide
                       during sexual contact with a pregnant female or a female of childbearing
                       potential (even if he has undergone a successful vasectomy) from starting
                       dose of IP (Cycle 1 Day 1), including dose interruptions through 90 days
                       after receipt of the last dose of durvalumab or azacitidine.
                    2. Refrain from semen or sperm donation while taking IP and for at least 90
                       days after the last dose of IP.
                  True abstinence is acceptable when this is in line with the preferred and usual
                  lifestyle of the subject. Periodic abstinence (eg, calendar, ovulation,
                  symptothermal, postovulation methods) and withdrawal are not acceptable methods
                  of contraception.
               5. Understand and voluntarily sign a biomarker-specific component of the informed
                  consent form prior to any study-related procedures conducted.
               6. Willing and able to adhere to the study visit schedule and other protocol
                  requirements.
                  MDS Cohort:
               7. Age â‰¥ 18 years at the time of signing the informed consent form.
               8. Central confirmation of diagnosis of previously untreated primary or secondary
                  Myelodysplastic syndromes (MDS) as per World Health Organization (WHO)
                  classification. Results of central pathology review are required prior to
                  receiving the first dose of IP.
               9. Central confirmation of the categorization of the MDS risk classification, as
                  per the Revised - International prognostic scoring system (IPSS-R) Intermediate
                  risk with &gt;10% blasts or poor or very poor cytogenetics, or IPSS-R High or Very
                  High risk (Results of central pathology review required prior to receiving the
                  first dose of IP).
                  Acute myeloid leukemia (AML) Cohort:
              10. Age â‰¥ 65 years at the time of signing the informed consent form (ICF).
              11. Central confirmation of diagnosis of one of the following untreated AML as per
                  WHO classification (Appendix I):
                    -  Newly diagnosed, histologically confirmed de novo AML (bone marrow blasts â‰¥
                       20%), or
                    -  AML secondary to prior MDS, or
                    -  AML secondary to exposure to potentially leukemogenic therapies or agents
                       (eg, radiation therapy, alkylating agents, topoisomerase II inhibitors)
                       with the primary malignancy in remission for at least 2 years.
              12. Central confirmation of intermediate or poor risk status, based on Cytogenetics
                  for Acute Myeloid Leukemia.
        Exclusion Criteria:
          -  For both cohorts:
               1. Prior hematopoietic stem cell transplant.
               2. Considered eligible for hematopoietic stem cell transplant (allogeneic or
                  autologous) at the time of signing the ICF.
               3. Prior exposure to azacitidine, decitabine or prior exposure to the
                  investigational oral formulation of decitabine, or other oral azacitidine
                  derivative.
               4. Inaspirable bone marrow.
               5. Use of any of the following within 28 days prior to the first dose of IP:
                    -  Thrombopoiesis-stimulating agents (eg, romiplostim, eltrombopag,
                       Interleukin-11)
                    -  Any hematopoietic growth factors (Erythropoietin-stimulating agent (ESAs)
                       and other Red blood cell (RBC) hematopoietic growth factors (eg,
                       Interleukin-3)
                    -  Any investigational agents within 28 days or 5 half-lives (whichever is
                       longer) of initiating study treatment
               6. Prior history of malignancies, (except MDS for AML subjects), unless the subject
                  has been free of the disease for â‰¥ 2 years. However, subjects with the following
                  history/concurrent conditions are allowed:
                  â€¢ Basal or squamous cell carcinoma of the skin
                    -  Carcinoma in situ of the cervix
                    -  Carcinoma in situ of the breast
                    -  Incidental histologic finding of prostate cancer (T1a or T1b using the
                       tumor, nodes, metastasis [Tumor, node, metastases (TNM)] clinical staging
                       system).
               7. Pregnant or breast-feeding females or females who intend to become pregnant
                  during study participation.
               8. Subject has active or prior documented autoimmune or inflammatory disorders
                  (including inflammatory bowel disease [eg, colitis, Crohn's disease],
                  diverticulitis with the exception of a prior episode that has resolved or
                  diverticulosis, celiac disease, irritable bowel disease [exclude only if active
                  within the last 6 months prior to signing the ICF], or other serious
                  gastrointestinal chronic conditions associated with diarrhea; systemic lupus
                  erythematosus; Wegener's syndrome [granulomatosis with polyangiitis]; myasthenia
                  gravis; Graves' disease; rheumatoid arthritis; hypophysitis, uveitis; etc)
                  within the past 3 years prior to the start of treatment. The following are
                  exceptions to this criterion:
                  â€¢ Subjects with vitiligo or alopecia;
                  â€¢ Subjects with hypothyroidism (eg, following Hashimoto syndrome) stable on
                  hormone replacement for â‰¥ 3 months prior to signing the ICF; or
                  â€¢ Subjects with psoriasis not requiring systemic treatment
               9. Significant active cardiac disease within the previous 6 months prior to signing
                  the ICF, including:
                  â€¢ New York Heart Association (NYHA) Class III or IV congestive heart failure;
                  â€¢ Unstable angina or angina requiring surgical or medical intervention; and/or
                  â€¢ Significant cardiac arrhythmia
                    -  Myocardial infarction
              10. Uncontrolled intercurrent illness including, but not limited to, ongoing or
                  active systemic fungal, bacterial, or viral infection (defined as ongoing
                  signs/symptoms related to the infection without improvement despite appropriate
                  antibiotics or other treatment), uncontrolled hypertension, cardiac arrhythmia,
                  pneumonitis, interstitial lung disease, active peptic ulcer disease or gastritis
                  that would limit compliance with study requirement.
              11. Known Human Immunodeficiency Virus (HIV) or Hepatitis C (HCV) infection, or
                  evidence of active Hepatitis B Virus (HBV) infection.
              12. Known or suspected hypersensitivity to azacitidine, mannitol, or durvalumab, its
                  constituents, or to any other humanized monoclonal antibody.
              13. Any significant medical condition, laboratory abnormality, or psychiatric
                  illness that would prevent the subject from participating in the study.
              14. Any condition including the presence of laboratory abnormalities, which places
                  the subject at unacceptable risk if he/she were to participate in the study.
              15. Prior anti- Cytotoxic T-lymphocyte-associated antigen 4 (CTLA-4), Programmed
                  death-1 (PD-1), or Programmed death ligand-1 (PD-L1) or other immune checkpoint
                  mAb exposure.
              16. Other investigational mAbs within 6 months prior to first dose of IP.
              17. Current or prior use of immunosuppressive medication within 14 days prior to the
                  first dose of IP. The following are exceptions to this criterion:
                  â€¢ Intranasal, inhaled, topical, or local steroid injections (eg, intra-articular
                  injection)
                  â€¢ Systemic corticosteroids at physiologic doses not to exceed 10 mg/day of
                  prednisone or equivalent
                    -  Steroids as premedication for hypersensitivity reactions (eg, computed
                       tomography [CT] scan premedication)
              18. History of primary immunodeficiency.
              19. Receipt of live, attenuated vaccine within 30 days prior to the first dose of IP
                  (NOTE: Subjects, if enrolled, should not receive live vaccine during the study
                  and for 30 days after the last dose of durvalumab).
              20. Unwilling or unable to complete subject reported outcome assessments without
                  assistance or with minimal assistance from trained site personnel and/or
                  caregiver.
              21. Subjects who have had clinical evidence of central nervous system (CNS) or
                  pulmonary leukostasis, disseminated intravascular coagulation, or CNS leukemia.
              22. Presence of advanced malignant hepatic tumors.
              23. Any of the following laboratory abnormalities:
                    -  Serum aspartate aminotransferase (AST/SGOT) or alanine aminotransferase
                       (ALT/SGPT) &gt; 2.5 Ã— upper limit of normal (ULN)
                    -  Serum total bilirubin &gt; 1.5 Ã— ULN. Higher levels are acceptable if these
                       can be attributed to active red blood cell precursor destruction within the
                       bone marrow (ie, ineffective erythropoiesis). Subjects are excluded if
                       there is evidence of autoimmune hemolytic anemia manifested as a corrected
                       reticulocyte count of &gt; 2% with either a positive Coombs' test or over 50%
                       of indirect bilirubin
                    -  Serum creatinine &gt; 2.5 Ã— ULN.
                  MDS Cohort:
              24. Any previous cytotoxic, cytostatic, hormonal, biological or immunological
                  treatment for MDS (Erythropoietin-stimulating agent (ESA) with or without
                  granulocyte colony stimulating factor (Granulocyte-colony-stimulating factor
                  (G-CSF)) are allowed under certain conditions, see exclusion criterion # 5).
              25. Any investigational therapy within 28 days prior to the first dose of IP.
              26. Use of hydroxyurea within 2 weeks prior to obtaining the screening hematology
                  sample.
              27. Absolute WBC count â‰¥ 15 Ã— 109/L.
                  AML Cohort:
              28. Previous cytotoxic, cytostatic, hormonal, biological or immunological treatment
                  (ESA with or without G-CSF and iron chelating therapy and hydroxyurea are
                  allowed under certain conditions, see exclusion criterion #5) or biologic
                  treatment for AML.
              29. Any investigational therapy within 28 days prior to the first dose of IP.
              30. Use of hydroxyurea within 2 weeks prior to obtaining the screening hematology
                  sample.
              31. Prior use of targeted therapy agents (eg, FLT3 inhibitors, other kinase
                  inhibitors).
              32. Suspected or proven acute promyelocytic leukemia (French-American-British (FAB)
                  M3) based on morphology, immunophenotype, molecular assay, or karyotype; AML
                  associated with t(9;22) karyotype, biphenotypic acute leukemia or AML with
                  previous hematologic disorder such as chronic myelogenous leukemia or
                  myeloproliferative neoplasms.
              33. Acute myeloid leukemia associated with inv(16), t(8;21), t(16;16), t(15;17)
                  karyotypes or molecular evidence of such translocations if not associated with
                  mutation defining intermediate or poor risk cytogenetics.
              34. Absolute White blood cell (WBC) count â‰¥ 15 Ã— 109/L (NOTE: Hydroxyurea is not
                  allowed to attain a WBC count â‰¤ 15 x 109/L).
      </t>
  </si>
  <si>
    <t>NCT01546038</t>
  </si>
  <si>
    <t>A Phase 1b/2 Study To Evaluate The Safety And Efficacy Of Pf-04449913, An Oral Hedgehog Inhibitor, In Combination With Intensive Chemotherapy, Low Dose Ara-c Or Decitabine In Patients With Acute Myeloid Leukemia Or High-risk Myelodysplastic Syndrome</t>
  </si>
  <si>
    <t xml:space="preserve">
        Inclusion Criteria:
          -  Patients with AML or RAEB 2 High Risk MDS who are newly diagnosed according to the
             WHO 2008 Classification and previously untreated.
          -  Patients with AML (arising from an antecedent hematologic disease [AHD]) or MDS who
             may have had one prior regimen with commercially available agents for the treatment
             of their prior hematologic disease. The patients may not have had a prior therapy for
             their AML.
          -  AML patients include de novo AML, AML evolving from MDS or other AHD and AML after
             previous cytotoxic therapy or radiation (secondary AML)
          -  For a diagnosis of AML, a bone marrow blast count of 20% or more is required.
          -  For a diagnosis of high-risk Myelodysplastic Syndrome RAEB 2 the patient must have
             10-19% bone marrow blasts
          -  Adequate Organ Function
          -  ECOG Performance Status 0, 1, or 2
        Exclusion Criteria:
          -  AML M3 Acute Promyelocytic Leukemia (APL) or patients with a t(9:22) cytogenetic
             translocation.
          -  Patients with known active uncontrolled central nervous system (CNS) leukemia.
      </t>
  </si>
  <si>
    <t>NCT02472145</t>
  </si>
  <si>
    <t>Janssen Research &amp; Development, LLC</t>
  </si>
  <si>
    <t>A Randomized Phase 2/3 Study of DACOGENÂ® (Decitabine) Plus JNJ-56022473 (Anti CD123) Versus DACOGEN (Decitabine) Alone in Patients With AML Who Are Not Candidates for Intensive Chemotherapy</t>
  </si>
  <si>
    <t xml:space="preserve">
        Inclusion Criteria:
          -  De novo or secondary acute myeloid leukemia (AML) (post myelodysplastic syndrome
             [MDS] or myeloproliferative neoplasm [MPN] or after leukemogenic chemotherapy)
             according to WHO 2008 criteria
        For Part A:
        - Participants With AML: treatment naive or relapsed for whom experimental therapy is
        appropriate (as assessed by their treating physician)
        For Part B:
          -  Greater than or equal to (&gt;=) 75 years of age or &gt;= 65 up to 75 years of age and have
             at least one of the following: congestive heart failure or ejection fraction less
             than or equal to (&lt;=) 50 percent; creatinine greater than (&gt;) 2 milligram per
             deciliter (mg/dL); dialysis or prior renal transplant; documented pulmonary disease
             with lung diffusing capacity for carbon monoxide (DLCO) &lt;= 65 percent of expected, or
             forced expiratory volume in 1 second (FEV1) &lt;= 65 percent of expected or dyspnea at
             rest requiring oxygen; eastern cooperative oncology group (ECOG) performance status
             of 2; prior or current malignancy that does not require concurrent treatment;
             unresolved infection; comorbidity that, in the Investigator's opinion, makes the
             participant unsuitable for intensive chemotherapy and must be documented and approved
             by the Sponsor before randomization
          -  Previously untreated AML (except: emergency leukapheresis and/or hydroxyurea during
             the screening phase to control hyperleukocytosis but must be discontinued at least
             one day prior to start of study therapy)
          -  Not eligible for an allogeneic hematopoietic stem cell transplantation
          -  ECOG Performance Status score of 0, 1 or 2
          -  A woman must be either: Not of childbearing potential: postmenopausal (more than [&gt;]
             45 years of age with amenorrhea for at least 12 months; If, of childbearing potential
             must be practicing a highly effective method of birth control
          -  A woman of childbearing potential must have a negative serum (beta-human chorionic
             gonadotropin [beta-hCG]) or urine pregnancy test at screening
          -  A man who is sexually active with a woman of childbearing potential and has not had a
             vasectomy must agree to use a barrier method of birth control eg, either condom with
             spermicidal foam/gel/film/cream/suppository or partner with occlusive cap (diaphragm
             or cervical/vault caps) with spermicidal foam/gel/film/cream/suppository for at least
             3 months after last study treatment
        Exclusion Criteria:
          -  Acute promyelocytic leukemia with t(15;17), or its molecular equivalent
             (PML-RARalpha)
          -  For Part B only: Known leukemic involvement or clinical symptoms of leukemic
             involvement of the central nervous system
          -  Participants who received prior treatment with a hypomethylating agent
          -  For Part A only: Participants who did not recover from all clinically significant
             toxicities (excluding alopecia and hematologic toxicities) of any previous surgery,
             radiotherapy, targeted therapy, or chemotherapy to less than or equal to Grade 1
          -  Any uncontrolled active systemic infection that requires treatment with intravenous
             (IV) antibiotics
          -  A history of human immunodeficiency virus (HIV) antibody positive or tests positive
             for HIV if tested at screening
          -  Active systemic hepatitis infection requiring treatment or other clinically active
             liver disease
      </t>
  </si>
  <si>
    <t>NCT02521493</t>
  </si>
  <si>
    <t>Risk-Stratified Therapy for Acute Myeloid Leukemia in Down Syndrome</t>
  </si>
  <si>
    <t xml:space="preserve">
        Inclusion Criteria:
          -  Patients must have constitutional trisomy 21 (Down syndrome) or trisomy 21 mosaicism
             (by karyotype or fluorescence in situ hybridization [FISH])
          -  Patients with previously untreated de novo AML who meet the criteria for AML with &gt;=
             20% bone marrow blasts as set out in the World Health Organization (WHO) Myeloid
             Neoplasm classification
          -  Patients with cytopenias and/or bone marrow blasts who do not meet the criteria for
             the diagnosis of AML (WHO Myeloid Neoplasm classification) because of &lt; 20% marrow
             blasts are eligible if they meet the criteria for a diagnosis of myelodysplastic
             syndrome (MDS)
          -  Patients with a history of transient myeloproliferative disorder (which may or may
             not have required chemotherapy intervention), who:
               -  Are &gt; 8 weeks since resolution of transient myeloproliferative disease (TMD)
                  with &gt;= 5% blasts, OR
               -  Patients sho have an increasing blast count (&gt;= 5%) in serial bone marrow
                  aspirates performed at least 4 weeks apart
          -  Children who have previously received chemotherapy, radiation therapy or any
             anti-leukemic therapy are not eligible for this protocol, with the exception of
             cytarabine for the treatment of TMD
          -  There are no minimal organ function requirements for enrollment on this study
               -  Note: Previous cardiac repair with sufficient cardiac function is not an
                  exclusion criteria
          -  Each patient's parents or legal guardians must sign a written informed consent
          -  All institutional, Food and Drug Administration (FDA), and National Cancer Institute
             (NCI) requirements for human subjects research must be met
        Exclusion Criteria:
          -  Patients with promyelocytic leukemia (French-American-British [FAB] M3)
          -  Prior therapy
               -  Patients =&lt; 30 days from the last dose of cytarabine used for treatment of TMD
      </t>
  </si>
  <si>
    <t>NCT02717611</t>
  </si>
  <si>
    <t>Acerta Pharma BV</t>
  </si>
  <si>
    <t>A Phase 2 Study of the Efficacy and Safety of ACP-196 in Subjects With Relapsed/Refractory CLL and Intolerant of Ibrutinib Therapy</t>
  </si>
  <si>
    <t xml:space="preserve">
        Inclusion Criteria:
          1. Men and women â‰¥ 18 years of age.
          2. Prior diagnosis of CLL
          3. Must have received â‰¥ 1 prior therapy for CLL
          4. Intolerant of ibrutinib
          5. Willing and able to participate in all required evaluations and procedures in this
             study protocol including swallowing capsules without difficulty.
          6. ECOG performance status of â‰¤ 2.
        Exclusion Criteria:
          1. Ongoing AE attributed to ibrutinib therapy
          2. Treatment with systemic anticancer therapy for CLL is prohibited between
             discontinuation of ibrutinib and enrollment on this trial.
          3. Prior exposure to a BCL-2 inhibitor (eg, venetoclax/ABT-199)
          4. Prior malignancy (other than CLL), except for adequately treated basal cell or
             squamous cell skin cancer, in situ cancer, or other cancer from which the subject has
             been disease free for â‰¥ 2 years.
          5. Significant cardiovascular disease such as uncontrolled or symptomatic untreated
             arrhythmias, congestive heart failure, or myocardial infarction within 6 months of
             screening, or any Class 3 or 4 cardiac disease as defined by the New York Heart
             Association Functional Classification, or QTc &gt; 480 msec at screening. Exception:
             Subjects with controlled, asymptomatic atrial fibrillation during screening are
             allowed to enroll on study.
      </t>
  </si>
  <si>
    <t>NCT02421939</t>
  </si>
  <si>
    <t>A Phase 3 Open-Label, Multicenter, Randomized Study of ASP2215 Versus Salvage Chemotherapy in Patients With Relapsed or Refractory Acute Myeloid Leukemia (AML) With FLT3 Mutation</t>
  </si>
  <si>
    <t xml:space="preserve">
        Inclusion Criteria:
          -  Subject has a diagnosis of primary acute myeloid leukemia (AML) or AML secondary to
             myelodysplastic syndrome (MDS) according to WHO classification (2008) as determined
             by pathology review at the treating institute.
          -  Subject is refractory to or relapsed after first-line AML therapy (with or without
             hematopoietic stem cell transplant (HSCT)).
               -  Refractory to first-line AML therapy is defined as:
                  1. Subject did not achieve complete remission/complete remission with incomplete
                  hematologic recovery/complete remission with incomplete platelet recovery
                  (CR/CRi/CRp) under initial therapy. A subject eligible for standard therapy must
                  receive at least one cycle of an anthracycline containing induction block in
                  standard dose for the selected induction regimen. A subject not eligible for
                  standard therapy must have received at least one complete block of induction
                  therapy seen as the optimum choice of therapy to induce remission for this
                  subject.
               -  Untreated first hematologic relapse is defined as:
                    1. Subject must have achieved a CR/CRi/CRp (criteria as defined by [Cheson et
                       al, 2003], see Section 5.3) with first line treatment and has hematologic
                       relapse.
          -  Subject is positive for FMS-like tyrosine kinase (FLT3) activating mutation in bone
             marrow or whole blood as determined by central lab.
          -  Subject has an Eastern Cooperative Oncology Group (ECOG) performance status â‰¤ 2.
          -  Subject is eligible for pre-selected salvage chemotherapy.
          -  Subject must meet the following criteria as indicated on the clinical laboratory
             tests:
               -  Serum aspartate aminotransferase and alanine aminotransferase â‰¤ 2.5 x upper
                  limit of normal (ULN)
               -  Serum total bilirubin â‰¤ 1.5 x ULN
               -  Serum creatinine â‰¤ 1.5 x ULN or an estimated glomerular filtration rate of &gt; 50
                  mL/min as calculated by the Modification of Diet in Renal Disease equation.
          -  Subject is suitable for oral administration of study drug.
          -  Female subject must either:
               -  Be of non-child bearing potential:
                    1. post-menopausal (defined as at least 1 year without any menses) prior to
                       Screening, or
                    2. documented surgically sterile (at least 1 month prior to Screening)
               -  Or, if of childbearing potential,
                    1. Agree not to try to become pregnant during the study and for 45 days after
                       the final study administration
                    2. And have a negative urine pregnancy test at Screening
                    3. And, if heterosexually active, agree to consistently use two forms of
                       effective contraception per locally accepted standards (one of which must
                       be a barrier method) starting at Screening and throughout the study period
                       and for 45 days after the final study drug administration.
          -  Female subject must agree not to breastfeed at Screening and throughout the study
             period, and for 45 days after the final study drug administration.
          -  Female subject must not donate ova starting at Screening and throughout the study
             period, and for 45 days after the final study drug administration.
          -  Male subject and their female partners who are of childbearing potential must be
             using two forms of effective contraception per locally accepted standards (one of
             which must be a barrier method) starting at Screening and continue throughout the
             study period, and for 105 days after the final study drug administration
          -  Male subject must not donate sperm starting at Screening and throughout the study
             period and 105 days after the final study drug administration.
          -  Subject agrees not to participate in another interventional study while on treatment.
        Exclusion Criteria:
          -  Subject was diagnosed as acute promyelocytic leukemia (APL).
          -  Subject has BCR-ABL-positive leukemia (chronic myelogenous leukemia in blast crisis).
          -  Subject has AML secondary to prior chemotherapy for other neoplasms (except for MDS).
          -  Subject is in second or later hematologic relapse or has received salvage therapy for
             refractory disease
          -  Subject has clinically active central nervous system leukemia.
          -  Subject has been diagnosed with another malignancy, unless disease-free for at least
             5 years. Subjects with treated nonmelanoma skin cancer, in situ carcinoma or cervical
             intraepithelial neoplasia, regardless of the disease-free duration, are eligible for
             this study if definitive treatment for the condition has been completed. Subjects
             with organ-confined prostate cancer with no evidence of recurrent or progressive
             disease are eligible if hormonal therapy has been initiated or the malignancy has
             been surgically removed or treated with definitive radiotherapy.
          -  Subject has received prior treatment with ASP2215 or other FLT3 inhibitors (with the
             exception of sorafenib used in first-line therapy regimen as part of induction,
             consolidation, and/or maintenance).
          -  Subject has clinically significant abnormality of coagulation profile, such as
             disseminated intravascular coagulation (DIC).
          -  Subject has had major surgery within 4 weeks prior to the first study dose.
          -  Subject has radiation therapy within 4 weeks prior to the first study dose.
          -  Subject has congestive heart failure New York Heart Association (NYHA) class 3 or 4,
             or subject with a history of congestive heart failure NYHA class 3 or 4 in the past,
             unless a screening echocardiogram performed within 3 months prior to study entry
             results in a left ventricular ejection fraction that is â‰¥ 45%.
          -  Subject requires treatment with concomitant drugs that are strong inducers of
             cytochrome P450 (CYP)3A.
          -  Subjects with mean of triplicate Fridericia-corrected QT interval (QTcF) &gt; 450 ms at
             Screening based on central reading.
          -  Subjects with Long QT Syndrome at Screening.
          -  Subjects with hypokalemia and hypomagnesemia at Screening (defined as values below
             lower limit of normal [LLN]).
          -  Subject requires treatment with concomitant drugs that are strong inhibitors or
             inducers of P glycoprotein (P-gp) or substrates of multidrug and toxin extrusion
             protein 1 (MATE1) with the exception of drugs that are considered absolutely
             essential for the care of the subject
          -  Subject requires treatment with concomitant drugs that target serotonin
             5-hydroxytryptamine receptor 1 (5HT1R) or 5-hydroxytryptamine receptor 2B (5HT2BR) or
             sigma nonspecific receptor with the exception of drugs that are considered absolutely
             essential for the care of the subject.
          -  Subject has an active uncontrolled infection.
          -  Subject is known to have human immunodeficiency virus infection.
          -  Subject has active hepatitis B or C, or other active hepatic disorder.
          -  Subject has any condition which makes the subject unsuitable for study participation.
          -  Subject has active clinically significant GVHD or is on treatment with systemic
             corticosteroids for GVHD.
      </t>
  </si>
  <si>
    <t>NCT02320487</t>
  </si>
  <si>
    <t>Genentech, Inc.</t>
  </si>
  <si>
    <t>A Study of Obinutuzumab + Bendamustine in Patients With Previously Untreated Chronic Lymphocytic Leukemia</t>
  </si>
  <si>
    <t xml:space="preserve">
        Inclusion Criteria:
        Patients must satisfy one of the criteria for treatment initiation, as outlined in the
        International Workshop on Chronic Lymphocytic Leukemia National Cancer Institute-Working
        Group (iwCLL NCI-WG) guidelines. The criteria include:
          -  Evidence of progressive marrow failure as manifested by the development of, or
             worsening of, anemia and/or thrombocytopenia
          -  Massive (i.e., &gt;/= 6 cm below the left costal margin) or progressive or symptomatic
             splenomegaly
          -  Massive nodes (i.e., &gt;/= 10 cm in longest diameter) or progressive or symptomatic
             lymphadenopathy
          -  Progressive lymphocytosis with an increase of &gt; 50% over a 2-month period or
             lymphocyte doubling time (LDT) of &lt; 6 months
          -  Autoimmune anemia and/or thrombocytopenia that is poorly responsive to
             corticosteroids or other standard therapy
          -  Constitutional symptoms, defined as any one or more of the following disease-related
             symptoms or signs: unintentional weight loss of &gt;/= 10% within the previous 6 months,
             significant fatigue (i.e., Eastern Cooperative Oncology Group Performance Status
             [ECOG PS] of 2 or worse or the inability to work or perform usual activities), fevers
             higher than 100.5Â°F/38.0Â°C for &gt;/= 2 weeks without other evidence of infection, or
             night sweats for &gt; 1 month without evidence of infection
          -  Absolute neutrophil count (ANC) &gt;/= 1.5 Ã— 10^9/L and platelets &gt;/= 75 Ã— 10^9/L unless
             cytopenia is caused by the underlying disease, i.e., no evidence of additional bone
             marrow dysfunction (e.g., myelodysplastic syndrome, hypoplastic bone marrow)
          -  Life expectancy &gt; 6 months
          -  ECOG PS of 0, 1, or 2
          -  Willing to use acceptable contraceptive measures as defined by the protocol during
             and at least for 6 months (male patients) or 12 months (female patients) after the
             last dose of study drug
        Exclusion Criteria:
          -  Pregnant or lactating, or intending to become pregnant during the study
          -  Women who are not postmenopausal (&gt;/= 12 months of non-therapy-induced amenorrhea) or
             surgically sterile must have a negative serum pregnancy test result within 14 days
             prior to initiation of study drug
          -  Patients who have received previous CLL therapy, including investigational therapies
          -  Transformation of CLL to aggressive non-Hodgkin's lymphoma (Richter's transformation)
          -  Inadequate renal function
          -  Inadequate liver function: National Cancer Institute Common Terminology Criteria for
             Adverse Events (NCI CTCAE) Grade 3 liver function tests (aspartate aminotransferase
             [AST] or alanine aminotransferase [ALT] &gt; 5Ã— upper limit of normal [ULN] for &gt; 2
             weeks; bilirubin &gt; 3Ã— ULN) unless due to underlying disease
          -  History of other malignancy, which could affect compliance with the protocol or
             interpretation of results
          -  Patients with active bacterial, viral, or fungal infection requiring systemic
             treatment
          -  Patients with known infection with HIV or human T-cell leukemia virus 1 (HTLV-1)
        Positive hepatitis serology:
          -  Patients with positive serology for hepatitis B, defined as positivity for hepatitis
             B surface antigen (HBsAg), or patients who are HBsAg negative but are hepatitis B
             core antibody (anti-HBc) positive
          -  Patients positive for anti-HBc, but with negative hepatitis B Virus (HBV) DNA, will
             be considered for inclusion by the Medical Monitor on a case-by-case basis in order
             to ensure feasibility of monthly DNA testing and availability of appropriate care in
             case of hepatitis B reactivation
          -  Patients with positive serology for hepatitis C (HCV) unless HCV (by RNA) is
             confirmed negative
          -  History of severe allergic or anaphylactic reactions to monoclonal antibodies
          -  Evidence of significant, uncontrolled concomitant diseases that could affect
             compliance with the protocol or interpretation of results, including significant
             cardiovascular disease (such as New York Heart Association Class III or IV cardiac
             disease, myocardial infarction within the previous 6 months, unstable arrhythmias, or
             unstable angina) or pulmonary disease (including obstructive pulmonary disease and
             history of symptomatic bronchospasm)
          -  Vaccination with a live vaccine a minimum of 28 days prior to randomization
          -  Use of investigational agents of any kind within 30 days before study randomization
      </t>
  </si>
  <si>
    <t>NCT02348489</t>
  </si>
  <si>
    <t>Astex Pharmaceuticals</t>
  </si>
  <si>
    <t>A Phase 3, Multicenter, Open-label, Randomized Study of SGI-110 Versus Treatment Choice (TC) in Adults With Previously Untreated Acute Myeloid Leukemia (AML) Who Are Not Considered Candidates for Intensive Remission Induction Chemotherapy</t>
  </si>
  <si>
    <t xml:space="preserve">
        Inclusion Criteria:
        Cytologically or histologically confirmed diagnosis of AML (except M3 acute promyelocytic
        leukemia) according to WHO classification.
        Performance status (ECOG) of 0-3. Adults with previously untreated AML except for
        hydroxyurea or corticosteroids. Prior hydroxyurea or lenalidomide treatment for
        myelodysplastic syndrome (MDS) is allowed.
        Not considered candidates for intensive remission induction chemotherapy at time of
        enrollment based on EITHER:
          1. â‰¥75 years of age OR
          2. &lt;75 years of age with at least 1 of the following:
        i. Poor performance status (ECOG) score of 2-3.
        ii. Clinically significant heart or lung comorbidities, as reflected by at least 1 of:
          1. Left ventricular ejection fraction (LVEF) â‰¤50%.
          2. Lung diffusing capacity for carbon monoxide (DLCO) â‰¤65% of expected.
          3. Forced expiratory volume in 1 second (FEV1) â‰¤65% of expected.
          4. Chronic stable angina or congestive heart failure controlled with medication.
        iii. Liver transaminases &gt;3 Ã— upper limit of normal (ULN).
        iv. Other contraindication(s) to anthracycline therapy (must be documented).
        v. Other comorbidity the investigator judges incompatible with intensive remission
        induction chemotherapy, which must be documented and approved by the study medical monitor
        before randomization.
        Creatinine clearance as estimated by the Cockroft-Gault (C-G) or other medically
        acceptable formulas â‰¥30 mL/min.
        Exclusion Criteria:
        Candidate for intensive remission induction chemotherapy at the time of enrollment.
        Candidate for best supportive care only, ie, not a candidate for any active therapy with
        the TC comparators.
        Known extramedullary central nervous system (CNS) AML.
        Second malignancy currently requiring active therapy except breast or prostate cancer
        stable on or responding to endocrine therapy.
        Prior treatment with decitabine or azacitidine.
        Hypersensitivity to decitabine, SGI-110, or SGI-110 excipients.
        Known active human immunodeficiency virus (HIV), hepatitis B virus (HBV), or hepatitis C
        virus (HCV) infection. Inactive hepatitis carrier status or low viral hepatitis titer on
        antivirals is allowed.
        Known significant mental illness or other condition such as active alcohol or other
        substance abuse or addiction that, in the opinion of the investigator, predisposes the
        subject to high risk of noncompliance with the protocol.
        Refractory congestive heart failure unresponsive to medical treatment; active infection
        resistant to all antibiotics; or advanced pulmonary disease requiring &gt;2 liters per minute
        (LPM) oxygen.
      </t>
  </si>
  <si>
    <t>NCT01850004</t>
  </si>
  <si>
    <t>Open-Label Single Arm Phase 2 Study Evaluating Dasatinib Therapy Discontinuation In Patients With Chronic Phase Chronic Myeloid Leukemia (CP-CML) With Stable Complete Molecular Response (CMR) DASFREE</t>
  </si>
  <si>
    <t xml:space="preserve">
        For more information regarding BMS clinical trial participation, please visit
        www.BMSStudyConnect.com
          -  Signed Written Informed Consent
          -  Target Population
               1. Men and women diagnosed with CP-CML, on treatment with dasatinib for a minimum
                  of 2 years at the time of enrollment and in dasatinib-induced complete molecular
                  remission ongoing for at least 1 year prior to study entry.
               2. Patients are eligible if they have been in stable dasatinib induced CMR for a
                  minimum of nine months, documented by at least three assessments, conducted 2 -
                  6.5 months apart, at a local lab.
               3. Subjects who have received dasatinib beyond first or second line treatment and
                  meet other enrollment criteria are eligible for the study provided prior
                  Tyrosine-kinase inhibitors (TKI) were discontinued due to intolerance or lack
                  efficacy, although only one instance of lack of efficacy to TKI is allowed.
               4. Eastern Co-Operative Group (ECOG) Performance Status (PS) of 0-1
          -  Age and Reproductive Status
               1. Men and women, ages â‰¥18
               2. Women of childbearing potential (WOCBP) must have a negative serum or urine
                  pregnancy test within 24 hours prior to the restart of study drug
               3. Women must not be breastfeeding
               4. WOCBP must agree to follow instructions for method(s) of contraception at the
                  restart of treatment with study drug (dasatinib) and for the duration treatment
                  plus 30 days (duration of ovulatory cycle) for a total of 30 days post-treatment
                  completion
               5. Men who are sexually active with WOCBP must agree to follow instructions for
                  method(s) of contraception for 90 days after study entry (withdrawal of
                  dasatinib), at restart of study drug (dasatinib) and for the duration of
                  treatment with study drug (dasatinib) plus 90 days (duration of sperm turnover)
                  for a total of 90 days post-treatment completion
        Exclusion Criteria:
          -  Target Disease Exceptions
               1. Patients who have not achieved a 1-log reduction in BCR-ABL transcript levels
                  compared with baseline as determined by local standards or &gt; 10% IS
                  [International Standard]) documented at 3.0-6.5 months since the initial start
                  of dasatinib therapy.
               2. Patients who have previously undergone hematopoietic stem cell transplantation
                  (SCT) or who are scheduled for SCT
               3. Previous diagnosis of CML accelerated phase or blast crisis
          -  Medical History and Concurrent Diseases
               1. Prior or concurrent malignancy, except the following:
                    -  Curatively treated basal cell or squamous cell skin cancer
                    -  Cervical carcinoma in situ
                    -  Adequately treated Stage I or II cancer from which the subject is currently
                       in complete remission
                    -  Any other cancer from which the subject has been disease free for 3 years
               2. A serious uncontrolled medical disorder or active infection that would impair
                  the ability of the subject to receive protocol therapy in case re-initiation of
                  dasatinib is needed.
               3. Uncontrolled or significant cardiovascular disease
               4. Subjects with prior history of pericardial effusion or pleural effusion that
                  required thoracentesis are excluded. Subjects with prior history of pericardial
                  or pleural effusion that was clinically manageable and a maintained CMR for â‰¥ 1
                  year on a stable dose of dasatinib are allowed.
               5. History of significant bleeding disorder unrelated to CML
          -  Allergies and Adverse Drug Reaction
             a. Subjects with known hypersensitivity to excipients of Dasatinib tablets
          -  Sex and Reproductive Status
               1. Patients who are pregnant or breastfeeding or likely to become pregnant
               2. Men whose partner is unwilling or unable to avoid pregnancy
          -  Other Exclusion Criteria
               1. Patients with a history of non-compliance to CML treatment and monitoring
                  requirements
               2. Prisoners or subjects who are involuntarily incarcerated
          -  Additional Criteria for Patients Eligible to Restart Dasatinib
               -  Any patient who has lost MMR and is eligible for re-starting dasatinib therapy
                  must not have developed a condition that precludes dasatinib use.
        Other protocol defined inclusion/exclusion criteria could apply
      </t>
  </si>
  <si>
    <t>NCT01883362</t>
  </si>
  <si>
    <t>A Phase II, Randomized Trial of Standard of Care, With or Without Midostaruin to Prevent Relapse Following Allogeneic Hematopoietic Stem Cell Transplantation in Patients With FLT3-ITD Mutated Acute Myeloid Leukemia</t>
  </si>
  <si>
    <t xml:space="preserve">
        Inclusion Criteria:
          -  Patients must be between 18 and 60 years of age
          -  Patients must have an ECOG Performance Status of &lt; 2
          -  Patients must have a documented Unequivocal diagnosis of AML according to WHO 2008
             classification (&gt;20% blasts in the bone marrow), excluding M3 (acute promyelocytic
             leukemia).
          -  Patients must have a documented FLT3 ITD mutation, determined by local laboratory for
             eligibility (historical tissue will be requested for central analysis confirmation)
          -  Patients who have undergone allogeneic HSCT in CR1 from a matched related or matched
             unrelated donor. All of the following criteria must also be met:
        HLA typing to include available 8/8 or 7/8 allele HLA matched donor (at A,B,C, DRB1)
        Single allelic mismatch allowed â€¢ Patients who received a conditioning regimen which
        included one of the following: Busulfan/Fludarabine (Bu/Flu) Busulfan (16 mg/kg PO or 12.8
        mg/kg IV) Fludarabine (120-180 mg/m2) Fludarabine / Melphalan (Flu/Mel) Fludarabine
        (120-180 mg/m2) Melphalan (â‰¤ 150 mg/m2) Busulfan/Cyclophosphamide (Bu/Cy) Busulfan (16
        mg/kg PO or 12.8 mg/kg IV) Cyclophosphamide (120 mg/kg) Cyclophosphamide/Total Body
        Irradiation (Cy/TBI) Cyclophosphamide (120 mg/kg) TBI (1200-1420 cGy)
        â€¢ Recovery of counts by day 42 and able to start midostaurin by day 60 post-HSCT (first
        dose of midostaurin to start no earlier than 28 days post-HSCT); ANC &gt;1000ÂµL, platelets
        â‰¥20,000 without platelet transfusion
        Exclusion Criteria:
          -  Patients whom have failed prior attempts at allogeneic HSCT
          -  Patients who have received an autologous transplant
          -  Patients with Acute GVHD Grade III-IV
          -  Patients with a known confirmed diagnosis of HIV infection or active viral hepatitis.
          -  Impaired cardiac function including any of the following:
               -  Screening ECG with a QTc &gt; 450 msec. If QTc &gt; 450 and electrolytes are not
                  within normal ranges, electrolytes should be corrected and then the patient
                  rescreened for QTc.
               -  Patients with congenital long QT syndrome
               -  History or presence of sustained ventricular tachycardia
               -  Any history of ventricular fibrillation or torsades de pointes
               -  Bradycardia defined as HR. &lt; 50 bpm
               -  Right bundle branch block + left anterior hemiblock (bifascicular block)
               -  Patients with myocardial infarction or unstable angina &lt; 6 months prior to
                  starting study
               -  Congestive Heart Failure NY Heart Association class III or IV
               -  Patients with an ejection fraction &lt; 45% assessed by MUGA or ---ECHO within 28
                  days prior to starting study cycle 1 (of midostaurin or control group)
          -  Patients with any pulmonary infiltrate including those suspected to be of infectious
             origin (unless resolves to â‰¤ Grade 1 within screening timeframe)
          -  Patient requires treatment with strong CYP3A4 inhibitors or moderate or strong CYP3A4
             inducers other than those required for GVH or infection prophylaxis or treatment
        Pregnant or nursing (lactating) women, or women of child-bearing potential, must use
        highly effective methods of contraception during dosing and for 30 days after treatment
        completion
        Other protocol-defined inclusion/exclusion criteria may apply
      </t>
  </si>
  <si>
    <t>NCT02282215</t>
  </si>
  <si>
    <t>Cellerant Therapeutics</t>
  </si>
  <si>
    <t>An Open-Label Phase 2 Prospective, Randomized, Controlled Study of CLT-008 Myeloid Progenitor Cells as a Supportive Care Measure During Induction Chemotherapy for Acute Myeloid Leukemia</t>
  </si>
  <si>
    <t xml:space="preserve">
        Inclusion Criteria:
          1. Acute myeloid leukemia arising de novo (per European LeukemiaNet)
          2. Treated with any established chemotherapy regimen based on either:
               1. 7+3: Standard-dose cytarabine 100-200 mg per meter squared continuous infusion
                  for 7 days with idarubicin 12 mg per meter squared or daunarubicin 45-90 mg per
                  meter squared for 3 days
               2. High-dose cytarabine-based (HIDAC) chemotherapy administering a total cytarabine
                  dose of â‰¥ 4 g per meter squared alone or in combination with other anti-leukemic
                  agents (for example, anthracyclines, purine nucleoside inhibitors, etoposide,
                  etc.)
          3. Eastern Cooperative Oncology Group (ECOG) performance status of 0-2 at Screening or
             by the day chemotherapy is initiated
          4. Adequate respiratory function with a room air oxygen saturation of at least 92%
          5. Adequate cardiac function defined as an ejection fraction of at least 45%
          6. Serum bilirubin â‰¤ 1.5 times the upper limits of normal. Subjects with a history of
             Gilbert's syndrome may be enrolled if the total bilirubin is &lt; 3 mg/dL with an
             indirect bilirubin of &gt; 1.5 mg/dL
          7. Serum alanine aminotransferase (ALT) and aspartate aminotransferase (AST) â‰¤ 2.5 times
             upper limits of normal prior to chemotherapy
          8. Serum creatinine â‰¤ 2 times upper limits of normal or estimated glomerular filtration
             rate â‰¥ 60 mL/min/1.73 meter squared per Modification of Diet in Renal Disease
             equation (MDRD)
          9. All subjects, except post-menopausal women, must be willing to utilize a highly
             effective method of contraception throughout the study
         10. Adequately informed of the nature and risks of the study with written informed
             consent
        Exclusion Criteria:
          1. Pregnant or breast feeding
          2. Overt central nervous system manifestations of leukemia at diagnosis
          3. Specifically diagnosed and uncontrolled fungal, bacterial, viral, or other infection
             (e.g. confirmed sepsis, pneumonia, abscess, cellulitis, etc.) at the day chemotherapy
             is initiated. "Uncontrolled" is defined as exhibiting ongoing signs and symptoms of
             infection without improvement despite antimicrobial or other treatment.
          4. AML subtype M3 (promyelocytic leukemia)
          5. Previous chemotherapy for AML
          6. History of or current human immunodeficiency virus (HIV) or hepatitis C virus
             infection
          7. History of or current clinically significant immunodeficiency
          8. Known contraindication to receiving G-CSF
          9. History of or current clinically significant alloimmunization to leukocyte antigens
         10. Participation in another clinical study within 28 days of the day chemotherapy is
             initiated, in which the study drug or device may influence hematopoiesis.
             Co-enrollment in another study is allowed in cases where the investigational therapy
             under study is a version of an acceptable chemotherapy regimen for this study per the
             inclusion criteria.
         11. Receiving any agent concurrently with CLT-008 infusion which inhibits cell division
             (e.g., methotrexate or hydroxyurea)
         12. Acute or chronic medical disorder that, in the opinion of the investigator or medical
             monitor, may prevent the subject from completing participation in the study
      </t>
  </si>
  <si>
    <t>NCT02345850</t>
  </si>
  <si>
    <t>National Heart, Lung, and Blood Institute (NHLBI)</t>
  </si>
  <si>
    <t>A Randomized, Multi-Center, Phase III Trial of Calcineurin Inhibitor-Free Interventions for Prevention of Graft-versus-Host Disease (BMT CTN #1301; Progress II)</t>
  </si>
  <si>
    <t xml:space="preserve">
        Inclusion Criteria:
          1. Males and females aged &gt; 1.0 year and &lt; 66.0 years
          2. Patients with acute leukemia in morphologic complete remission or with myelodysplasia
             (MDS) with no circulating blasts and with less than 5% blasts in the bone marrow.
             Patients with Chronic Myelomonocytic Leukemia (CMML) must have a white blood cell
             count â‰¤10,000 cells/ÂµL and &lt;5% blasts in the marrow.
          3. Planned myeloablative conditioning regimen
          4. Patients must have a related or unrelated donor as follows:
               1. Related donor must be an 8/8 match for human leukocyte antigen (HLA)-A, -B, and
                  -C at intermediate (or higher) resolution, and -DRB1 at high resolution using
                  DNA-based typing. Pediatric related donors must weigh â‰¥ 25.0 kg., must have
                  adequate peripheral venous catheter access for leukapheresis or must agree to
                  placement of a central catheter, must be willing to (1) donate bone marrow and
                  (2) receive G-CSF followed by donation of peripheral blood stem cells (product
                  to be determined by randomization post enrollment) and must meet institutional
                  criteria for donation.
               2. Unrelated donor must be an 8/8 match at HLA-A, -B, -C and -DRB1 at high
                  resolution using DNA-based typing. Unrelated donor must be medically eligible to
                  donate according to National Marrow Donor Program (NMDP) (or equivalent donor
                  search organization) criteria. At time of enrollment, the donor should not have
                  any known preferences or contraindications to donate bone marrow or peripheral
                  blood stem cells. (Selection of unrelated donors is to be performed according to
                  institutional practice. It is recommended that the time from collection to
                  initiation of the cell processing be considered when prioritizing donors, as
                  data shows better results for CD34 selection when cell processing begins within
                  36 hours of the end of collection)
          5. Cardiac function: Ejection fraction at rest â‰¥ 45.0% or shortening fraction of â‰¥ 27.0%
             by echocardiogram or radionuclide scan (MUGA).
          6. Estimated creatinine clearance (for patients &gt; 12 years) greater than 50.0 mL/minute
             (using the Cockcroft-Gault formula and actual body weight); for pediatric patients (&gt;
             1 year to 12 years), Glomerular Filtration Rate (GFR) estimated by the updated
             Schwartz formula â‰¥ 90.0 mL/min/1.73 m^2. If the estimated creatinine clearance is &lt;
             90 mL/min/1.73 m^2, then renal function must be measured by 24-hour creatinine
             clearance or nuclear GFR, and must be &gt; 70.0 mL/min/1.73 m^2.
          7. Pulmonary function: Diffusing capacity of the lung for carbon monoxide (DLCO) â‰¥ 50%
             (adjusted for hemoglobin), and forced expiratory volume in one second (FEV1) or
             forced vital capacity (FVC) â‰¥ 50%; for children who are unable to perform for
             Pulmonary Function Tests (PFTs) due to age or developmental ability, there must be no
             evidence of dyspnea and no need for supplemental oxygen, as evidenced by O2
             saturation â‰¥ 92% on room air.
          8. Liver function: total bilirubin &lt; 2x the upper limit of normal (unless elevated
             bilirubin is attributed to Gilbert's Syndrome) and alanine aminotransferase (ALT) /
             aspartate aminotransferase (AST) &lt; 2.5x the upper limit of normal.
          9. Signed informed consent.
        Exclusion Criteria:
          1. Prior autologous or allogeneic hematopoietic stem cell transplant
          2. Karnofsky or Lansky Performance Score &lt; 70%
          3. Active central nervous system (CNS) involvement by malignant cells
          4. Patients with uncontrolled bacterial, viral or fungal infections (currently taking
             medication and with progression or no clinical improvement) at time of enrollment
          5. Presence of fluid collection (ascites, pleural or pericardial effusion) that
             interferes with methotrexate clearance or makes methotrexate use contraindicated
          6. Patients seropositive for HIV-1 or -2
          7. Patients seropositive for Human T-Lymphotrophic Virus (HTLV)-I or -II
          8. Patients with active Hepatitis B or C viral replication by polymerase chain reaction
             (PCR)
          9. Documented allergy to iron dextran or murine proteins
         10. Women who are pregnant (positive serum or urine Î²HCG) or breastfeeding
         11. Females of childbearing potential (FCBP) or men who have sexual contact with FCBP
             unwilling to use 2 effective forms of birth control or abstinence for one year after
             transplantation
         12. History of uncontrolled autoimmune disease or on active treatment
         13. Patients with prior malignancies, except resected non-melanoma or treated cervical
             carcinoma in situ. Cancer treated with curative intent â‰¥ 5 years previously will be
             allowed. Cancer treated with curative intent &lt; 5 years previously will not be allowed
             unless approved by the Protocol Officer or one of the Protocol Chairs.
         14. Patient unable to comply with the treatment protocol including appropriate supportive
             care, follow-up and research tests
         15. Planned post-transplant maintenance therapy except for FLT3 inhibitors or TKIs
         16. German centers only: Treatment with any known non-marketed drug substance or
             experimental therapy within 5 terminal half lives or 4 weeks prior to enrollment,
             whichever is longer, or participation in any other interventional clinical study.
      </t>
  </si>
  <si>
    <t>NCT02785900</t>
  </si>
  <si>
    <t>Seattle Genetics, Inc.</t>
  </si>
  <si>
    <t>A Randomized, Double-blind Phase 3 Study of Vadastuximab Talirine (SGN-CD33A) Versus Placebo in Combination With Azacitidine or Decitabine in the Treatment of Older Patients With Newly Diagnosed Acute Myeloid Leukemia (AML)</t>
  </si>
  <si>
    <t xml:space="preserve">
        Inclusion Criteria:
          -  Newly diagnosed, previously untreated, cytologically/histologically confirmed de novo
             or secondary AML according to World Health Organization (WHO) classification (except
             for acute promyelocytic leukemia (APL))
          -  Intermediate or adverse cytogenetic risk
          -  Eligible for therapy with either decitabine or azacitidine
          -  Acceptable hematologic and organ function
        Exclusion Criteria:
          -  AML associated with favorable risk karyotypes including inv(16), t(8;21), t(16;16),
             or t(15;17)
          -  Patients who are candidates for allogeneic stem cell transplant at the time of
             enrollment
          -  Patients with a history of one of the following myeloproliferative neoplasms:
             essential thrombocythemia, polycythemia vera, and primary myelofibrosis
          -  Received prior treatment with HMA or chemotherapy for antecedent myelodysplastic
             syndrome (MDS)
      </t>
  </si>
  <si>
    <t>NCT02535364</t>
  </si>
  <si>
    <t>Juno Therapeutics, Inc.</t>
  </si>
  <si>
    <t>A Phase 2, Single-arm, Multicenter Trial to Determine the Efficacy and Safety of JCAR015 in Adult Subjects With Relapsed or Refractory B-Cell Acute Lymphoblastic Leukemia</t>
  </si>
  <si>
    <t xml:space="preserve">
        Inclusion Criteria:
          1. Age â‰¥ 18 years at the time of consent
          2. Relapsed or refractory B-ALL, defined as:
               -  First or greater bone marrow relapse from CR, or
               -  Any bone marrow relapse after allogeneic hematopoietic stem cell transplant
                  (HSCT); subjects must be at least 100 days from HSCT at the time of screening
                  and off immunosuppressant medication for at least 1 month at the time of
                  screening, and have no active graft-vs-host disease (GVHD), or
               -  Refractory B-ALL, defined by not having achieved a CR or CRi after two attempts
                  at remission induction using standard regimens, or
               -  Ph+ B-ALL if subjects are intolerant to or ineligible for tyrosine kinase
                  inhibitor (TKI) therapy, or have progressed after at least one line of TKI
                  therapy
          3. Morphological evidence of disease in bone marrow (at least 5% blasts)
          4. Evidence of CD19 expression
          5. Eastern Cooperative Oncology Group (ECOG) performance status between 0 and 2 at the
             time of screening
          6. Adequate pulmonary, renal, hepatic, and cardiac function
          7. Adequate central or peripheral vascular access for leukapheresis procedure
        Exclusion Criteria:
          1. Isolated extramedullary disease relapse
          2. Concomitant genetic syndrome or other known bone marrow failure syndrome
          3. Burkitt's lymphoma/leukemia or chronic myelogenous leukemia lymphoid blast crisis
             (p210 BCR-ABL+)
          4. Prior malignancy, unless treated with curative intent and with no evidence of active
             disease present for &gt; 5 years before screening
          5. Prior treatment with any gene therapy product
          6. Active hepatitis B, active hepatitis C, or any human immunodeficiency virus (HIV)
             infection at the time of screening
          7. Systemic fungal, bacterial, viral, or other infection that is not controlled, at the
             time of screening
          8. Presence of Grade II-IV (Glucksberg) or B-D (IBMTR) acute or extensive chronic GVHD
             at the time of screening
          9. Active central nervous system (CNS) involvement by malignancy (defined as CNS-3 per
             National Comprehensive Cancer Network [NCCN] guidelines)
         10. History of any one of the following cardiovascular conditions within the past 6
             months: Class III or IV heart failure as defined by the New York Heart Association
             (NYHA), cardiac angioplasty or stenting, myocardial infarction, unstable angina, or
             other clinically significant cardiac disease
         11. History or presence of clinically relevant CNS pathology such as epilepsy,
             generalized seizure disorder, paresis, aphasia, stroke, severe brain injuries,
             dementia, Parkinson's disease, cerebellar disease, organic brain syndrome, or
             psychosis
         12. Participation in an investigational research study using an investigational agent
             within 30 days of screening
         13. History of treatment with a murine-derived biological product other than blinatumomab
             unless subject has been shown to be negative for human-anti-mouse-antibodies (HAMA)
             prior to or during screening
         14. Pregnant or nursing women
         15. Use of prohibited medications:
               1. Steroids: Therapeutic doses of corticosteroids are prohibited within 7 days
                  prior to leukapheresis.
               2. Allogeneic cellular therapy: Donor lymphocyte infusions (DLI) are prohibited
                  within 4 weeks prior to leukapheresis
               3. GVHD therapies: Any drug used for GVHD within 4 weeks prior to leukapheresis
               4. Chemotherapies: Salvage chemotherapy must be stopped at least 1 week prior to
                  leukapheresis
         16. Treatment with alemtuzumab within 6 months prior to leukapheresis, or treatment with
             clofarabine or cladribine within 3 months prior to leukapheresis
      </t>
  </si>
  <si>
    <t>NCT02752035</t>
  </si>
  <si>
    <t>A Phase 2/3 Multicenter, Open-label, 3-arm, 2-Stage Randomized Study of ASP2215 (Gilteritinib), Combination of ASP2215 Plus Azacitidine and Azacitidine Alone in the Treatment of Newly Diagnosed Acute Myeloid Leukemia With FLT3 Mutation in Patients Not Eligible for Intensive Induction Chemotherapy</t>
  </si>
  <si>
    <t xml:space="preserve">
        Inclusion Criteria:
          -  Subject is considered an adult according to local regulation at the time of obtaining
             informed consent.
          -  Subject has a diagnosis of previously-untreated AML according to World Health
             Organization (WHO) classification [Swerdlow et al, 2008] as determined by pathology
             review at the treating institution.
          -  Subject is positive for FLT3 mutation (internal tandem duplication [ITD] or tyrosine
             kinase domain [TKD] [D835/I836] mutation) in bone marrow or whole blood as determined
             by central laboratory.
          -  Subject is ineligible for intensive induction chemotherapy by meeting at least 1 of
             the following criteria:
               1. Subject is â‰¥ 75 years of age.
               2. Subject has any of the following comorbidities:
                    -  Congestive heart failure or ejection fraction (Ef) â‰¤ 50%;
                    -  Creatinine &gt; 2 mg/dL (177 Âµmol/L), dialysis or prior renal transplant;
                    -  ECOG performance status â‰¥ 3;
                    -  Prior or current malignancy that does not require concurrent treatment;
                    -  Subject has received a cumulative anthracycline dose above 400 mg/m2.
          -  Subject must meet the following criteria as indicated on the clinical laboratory
             tests:
               -  Serum AST and ALT â‰¤ 2.5 x upper limit of normal (ULN)
               -  Serum total bilirubin â‰¤ 1.5 x ULN
               -  Serum potassium â‰¥ lower limit of normal (LLN)
               -  Serum magnesium â‰¥ LLN
          -  Subject is suitable for oral administration of study drug.
          -  Female subject must either:
               -  Be of nonchildbearing potential:
                    -  Postmenopausal (defined as at least 1 year without any menses) prior to
                       screening, or
                    -  Documented surgically sterile or status posthysterectomy (at least 1 month
                       prior to screening)
               -  Or, if of childbearing potential,
                    -  Agree not to try to become pregnant during the study and for 45 days after
                       the final study drug administration
                    -  And have a negative urine pregnancy test at screening
                    -  And, if heterosexually active, agree to consistently use 2 forms of
                       effective contraception per locally accepted standards, 1 of which must be
                       a barrier method, starting at screening and throughout the study period and
                       for 45 days after the final study drug administration.
          -  Female subject must agree not to breastfeed starting at screening and throughout the
             study period, and for 45 days after the final study drug administration.
          -  Female subject must not donate ova starting at screening and throughout the study
             period, and for 45 days after the final study drug administration.
          -  Male subject and their female partners who are of childbearing potential must be
             using 2 forms of effective contraception per locally accepted standards, 1 of which
             must be a barrier method, starting at screening and continue throughout the study
             period, and for 105 days after the final study drug administration.
          -  Male subject must not donate sperm starting at screening and throughout the study
             period and for 105 days after the final study drug administration.
          -  Subject agrees not to participate in another interventional study while on treatment.
        Exclusion Criteria:
          -  Subject was diagnosed as acute promyelocytic leukemia (APL).
          -  Subject has BCR-ABL-positive leukemia (chronic myelogenous leukemia in blast crisis).
          -  Subject has received previous therapy for AML, with the exception of the following:
               -  Emergency leukapheresis
               -  Hydroxyurea for â‰¤ 14 days
               -  Preemptive treatment with retinoic acid prior to exclusion of APL â‰¤ 7 days
               -  Growth factor or cytokine support
               -  Steroids for the treatment of hypersensitivity or transfusion reactions
          -  Subject has clinically active central nervous system leukemia.
          -  Subject has been diagnosed with another malignancy that requires concurrent treatment
             or hepatic malignancy regardless of need for treatment.
          -  Subject has clinically significant coagulation abnormality unless secondary to AML.
          -  Subject has had major surgery within 4 weeks prior to the first study dose.
          -  Subject has radiation therapy within 4 weeks prior to the first study dose.
          -  Subject requires treatment with concomitant drugs that are strong inducers of CYP3A4.
          -  Subject requires treatment with concomitant drugs that are strong inhibitors or
             inducers of P-gp with the exception of drugs that are considered absolutely essential
             for the care of the subject.
          -  Subject requires treatment with concomitant drugs that target serotonin 5HT1R or
             5HT2BR or sigma nonspecific receptor with the exception of drugs that are considered
             absolutely essential for the care of the subject.
          -  Subject has congestive heart failure classified as New York Heart Association Class
             IV.
          -  Subject with mean Fridericia-corrected QT interval (QTcF) &gt; 450 ms at screening based
             on central reading.
          -  Subject with Long QT Syndrome at screening.
          -  Subject has known pulmonary disease with diffusion capacity of lung for carbon
             monoxide (DLCO) â‰¤ 65%, forced expiratory volume in the first second (FEV1) â‰¤ 65%,
             dyspnea at rest or requiring oxygen or any pleural neoplasm.
          -  Subject has an active uncontrolled infection. If an infection is present, the patient
             must be receiving definitive therapy and have no signs of progressing infection.
             Progressing infection is defined as hemodynamic instability attributable to sepsis or
             new symptoms, worsening physical signs or radiographic findings attributable to
             infection. Persisting fever without other signs or symptoms will not be interpreted
             as progressing infection.
          -  Subject is known to have human immunodeficiency virus infection.
          -  Subject has active hepatitis B or C or other active hepatic disorder.
          -  Subject has any condition which makes the subject unsuitable for study participation.
      </t>
  </si>
  <si>
    <t>NCT02269267</t>
  </si>
  <si>
    <t>Medical College of Wisconsin</t>
  </si>
  <si>
    <t>The Life After Stopping Tyrosine Kinase Inhibitors Study (The LAST Study)</t>
  </si>
  <si>
    <t>require TKI</t>
  </si>
  <si>
    <t xml:space="preserve">
        Inclusion Criteria:
          1. Age 18 or older at time of study entry
          2. Willing and able to give informed consent
          3. Diagnosed with CML in chronic phase and have either the b3a2 (e14a2) or b2a2 (e13a2)
             variants that give rise to the p210 BCR-ABL protein
          4. Currently taking imatinib, dasatinib, nilotinib or bosutinib
          5. Patient has been on TKI therapy for at least 3 years
          6. Documented BCR-ABL &lt;0.01% (&gt;MR4 i.e. &gt;4 log reduction) or undetectable BCR-ABL by PCR
             for at least 2 years according to the patient's local lab
          7. Documented BCR-ABL &lt;0.01% (&gt;MR4 i.e. &gt;4 log reduction) or undetectable BCR-ABL at
             least 3 times prior to screening according to the patient's local lab
          8. Two (2) Screening PCRs have been completed and both results are &lt; 0.01% (&gt;MR4 i.e &gt; 4
             log reduction) by central lab
          9. Has been on any number of TKIs, but has not been resistant to any TKI (changes made
             for intolerance are allowed)
         10. Patient has been compliant with therapy per treating physician
        Exclusion Criteria:
          1. Prior hematopoietic stem cell transplantation
          2. Poor compliance with taking TKI
          3. Unable to comply with lab appointments schedule and PRO assessments
          4. Life expectancy less than 36 months
          5. Patients who have been resistant to previous TKI therapy are not eligible
          6. Pregnant or lactating women
      </t>
  </si>
  <si>
    <t>NCT00914628</t>
  </si>
  <si>
    <t>MolMed S.p.A.</t>
  </si>
  <si>
    <t>TK008 Randomized Phase III Trial of Haploidentical HCT With or Without an Add Back Strategy of HSV-Tk Donor Lymphocytes in Patients With High Risk Acute Leukemia</t>
  </si>
  <si>
    <t xml:space="preserve">
        Inclusion Criteria:
          -  Age â‰¥ 18 years with HCT comorbidity index &lt; 3
          -  Any of the following conditions:
               -  AML and ALL in 1st complete remission (CR) at high risk of relapse based on
                  negative prognostic factors (for the definition of high-risk of relapse see
                  Appendix H).
               -  AML and ALL in 2nd or subsequent CR
               -  Secondary AML in CR
               -  secondary AML and ALL in 1st or 2nd relapse or primary refractory
          -  Absence of timely and suitable fully HLA matched or one HLA locus mismatched family
             or unrelated donor and, at Investigator's discretion, absence of other possible
             therapeutic alternatives
          -  Stable clinical conditions and life expectancy &gt; 3 months
          -  PS ECOG &lt; 2
          -  Patients, or legal guardians, and donors must sign an informed consent indicating
             that they are aware this is a research study and have been told of its possible
             benefits and toxic side effects
          -  Serum creatinine &lt; 1.5 x ULN
          -  Bilirubin &lt; 1.5 x ULN; transaminases &lt; 3 x ULN
          -  Left ventricular ejection fraction &gt; 45%
          -  QTc interval &lt; 450 ms
          -  DLCO &gt; 50%
        Exclusion Criteria:
          -  Patients with life-threatening condition or complication other than their basic
             condition
          -  Contraindication to haploidentical HCT as defined by the Investigator
          -  Patients with active CNS disease
          -  Pregnant or lactation.
        Exclusion criteria for HSV-Tk infusion:
          -  Infections requiring administration of ganciclovir, valganciclovir or acyclovir at
             the time of infusion: HSV-Tk cells can be administered after a 24-hour
             discontinuation interval of antiviral therapy
          -  GvHD requiring systemic immunosuppressive therapy
          -  Ongoing systemic immunosuppressive therapy after haploidentical HCT
          -  Administration of G-CSF after haploidentical HCT
          -  CD3+ cells â‰¥ 100/Âµl at day of planned experimental infusion after haploidentical HCT
          -  Any grade 3-4 adverse event related to HSV-Tk infusion or a grade 2 adverse event
             that does not resolve to no more than grade 1 before the next infusion
        For criteria 2, 3 and 4: HSV-Tk cells can be administered after an adequate patient
        wash-out period
      </t>
  </si>
  <si>
    <t>NCT02475681</t>
  </si>
  <si>
    <t>A Randomized, Multicenter, Open-Label, 3 Arm Phase 3 Study of Obinutuzumab in Combination With Chlorambucil, Acalabrutinib (ACP-196) in Combination With Obinutuzumab, and Acalabrutinib Monotherapy in Subjects With Previously Untreated CLL</t>
  </si>
  <si>
    <t xml:space="preserve">
        Inclusion Criteria:
          -  Men and women: â‰¥ 65 years of age OR &gt; 18 and &lt; 65 years of age, provided that they
             meet at least one of the following criteria:
               1. Creatinine clearance 30 to 69 mL/min.
               2. A score higher than 6 on the Cumulative Illness Rating Scale-Geriatric.
          -  ECOG performance status of 0, 1, or 2.
          -  Diagnosis of CD20+ CLL.
          -  Active disease meeting â‰¥ 1 of the following IWCLL 2008 criteria for requiring
             treatment.
          -  Meet the following laboratory parameters:
               1. ANC â‰¥ 750 cells/Î¼L, or â‰¥ 500 cells/Î¼L in subjects with documented bone marrow
                  involvement, and independent of growth factor support 7 days before assessment.
               2. Platelet count â‰¥ 50,000 cells/Î¼L, or â‰¥ 30,000 cells/Î¼L in subjects with
                  documented bone marrow involvement, and without transfusion support 7 days
                  before assessment. Subjects with transfusion-dependent thrombocytopenia are
                  excluded.
               3. Serum AST and ALT/SGPT â‰¤ 3.0 x ULN.
               4. Total bilirubin â‰¤ 1.5 x ULN.
               5. Estimated creatinine clearance â‰¥ 30 mL/min.
        Exclusion Criteria:
          -  Any prior systemic treatment for CLL.
          -  Known CNS lymphoma or leukemia.
          -  Known prolymphocytic leukemia or history of, or currently suspected, Richter's
             syndrome.
          -  Uncontrolled autoimmune hemolytic anemia or idiopathic thrombocytopenia purpura.
          -  Major surgery within 4 weeks before first dose of study drug.
          -  Prior malignancy, except for adequately treated lentigo maligna melanoma,
             non-melanomatous skin cancer, in situ cervical carcinoma, or other malignancy treated
             with no evidence of active disease &gt; 3 years before Screening and at low risk for
             recurrence.
          -  Significant cardiovascular disease within 6 months of screening.
          -  Known history of infection with HIV.
          -  History of stroke or intracranial hemorrhage within 6 months before randomization.
          -  Known history of a bleeding diathesis.
          -  Requires or receiving anticoagulation with warfarin or equivalent vitamin K
             antagonists within 7 days of first dose of study drug.
      </t>
  </si>
  <si>
    <t>NCT00590187</t>
  </si>
  <si>
    <t>Cyclacel Pharmaceuticals, Inc.</t>
  </si>
  <si>
    <t>A Randomized Phase 2 Study of Oral Sapacitabine in Elderly Patients With Acute Myeloid Leukemia Previously Untreated or in First Relapse, or Previously Treated Myelodysplastic Syndromes</t>
  </si>
  <si>
    <t xml:space="preserve">
        Inclusion Criteria:
          -  A histologically or pathologically confirmed diagnosis of AML based on WHO
             classification which is previously untreated by systemic therapy or is in first
             relapse after achieving a complete remission to initial induction, consolidation
             and/or maintenance therapy or MDS with IPSS scores of intermediate -2 or higher risk
             risk which has been previously treated with hypomethylating agents
          -  Age 70 years or older for AML and 60 years or older for MDS
          -  Eastern Cooperative Oncology Group (ECOG) performance status 0-2
          -  Adequate renal function defined as serum creatinine equal to or less than 1.5 x upper
             limit of normal (ULN)
          -  Adequate liver function defined as total bilirubin or direct bilirubin equal to or
             less than 1.5 x ULN; alanine aminotransferase (ALT or SGPT) equal to or less than 2.5
             x ULN (5 x ULN if tumor has affected the liver)
          -  Life expectancy reasonably adequate for evaluating the treatment effect
          -  Patient must be able to swallow capsules
          -  Patients must be at least 2 weeks from prior systemic therapy, radiation therapy,
             major surgery, or other investigational therapy, and have recovered from clinically
             significant toxicities of these prior treatments
          -  All men and women of reproductive potential must agree to practice effective
             contraception for 4 weeks prior to study entry, during the entire study period and
             for one month after the study unless documentation of infertility exists
          -  Ability to understand and willingness to sign the informed consent form
        Exclusion Criteria:
          -  AML is of the sub-type of acute promyelocytic leukemia
          -  Having received more than one induction systemic therapy for AML or having received a
             standard dose or high dose ara-C containing regimen for MDS
          -  Patients with known central nervous system (CNS) involvement by leukemia
          -  Uncontrolled intercurrent illness including, but not limited to ongoing or active
             infection, active cancer(s) other than AML, symptomatic congestive heart failure,
             unstable angina pectoris, cardiac arrhythmia, or psychiatric illness/social
             situations that would limit compliance with study requirements. Patients receiving
             intravenous antibiotics for infections that are under control may be included in this
             study
          -  Known to be HIV-positive
      </t>
  </si>
  <si>
    <t>NCT02668653</t>
  </si>
  <si>
    <t>A Phase 3, Double-Blind, Placebo-controlled Study of Quizartinib (AC220) Administered in Combination With Induction and Consolidation Chemotherapy, and Administered as Maintenance Therapy in Subjects 18 to 75 Years Old With Newly Diagnosed FLT3-ITD (+) Acute Myeloid Leukemia</t>
  </si>
  <si>
    <t xml:space="preserve">
        Inclusion Criteria:
          1. Must be competent and able to comprehend, sign, and date an Ethics Committee (EC) or
             Institutional Review Board approved Informed Consent Form (ICF) before performance of
             any study-specific procedures or tests;
          2. â‰¥18 years or the minimum legal adult age (whichever is greater) and â‰¤75 years (at
             Screening);
          3. Newly diagnosed, morphologically documented primary AML or AML secondary to
             myelodysplastic syndrome, based on the World Health Organization (WHO) 2008
             classification (at Screening);
          4. Eastern Cooperative Oncology Group performance status 0-2 (at Screening);
          5. Presence of FLT3-ITD activating mutation in bone marrow (allelic ratio of â‰¥3%
             FLT3-ITD/total FLT3);
          6. Subject is receiving standard "7+3" induction chemotherapy regimen as specified in
             the protocol;
          7. Adequate renal function defined as:
               -  Serum creatinine â‰¤1.5 Ã— the upper limit of normal (ULN); or
               -  Glomerular filtration rate &gt;50 mL/min/1.73m2, as calculated with the modified
                  Cockcroft Gault equation;
          8. Adequate hepatic function defined as:
               -  Total serum bilirubin â‰¤1.5 Ã— ULN;
               -  Serum alkaline phosphatase, aspartate transaminase and alanine transaminase â‰¤2.5
                  Ã— ULN;
          9. Serum electrolytes (potassium, calcium, and magnesium) within normal limits. If
             outside of normal limits, subject will be eligible when electrolytes are corrected;
         10. If female, must be either postmenopausal (no menstrual period for a minimum of 12
             months), surgically sterile, or if of childbearing potential, must have a negative
             serum pregnancy test upon entry into this study and must be willing to use maximally
             effective double-barrier birth control during the period of therapy and contraception
             for 3 months following the last investigational drug dose;
         11. If male, must be surgically sterile or willing to use an effective double-barrier
             contraception method upon enrollment, during the course of the study, and for 3
             months following the last investigational drug dose.
        Exclusion Criteria:
          1. Diagnosis of acute promyelocytic leukemia (APL), French-American-British
             classification M3 or WHO classification of APL with translocation, t(15;17)(q22;q12),
             or BCR-ABL positive leukemia (ie, chronic myelogenous leukemia in blast crisis);
          2. Diagnosis of AML secondary to prior chemotherapy or radiotherapy for other neoplasms;
          3. Prior treatment for AML, except for the following allowances:
               -  Leukapheresis;
               -  Treatment for hyperleukocytosis with hydroxyurea;
               -  Cranial radiotherapy for central nervous system (CNS) leukostasis;
               -  Prophylactic intrathecal chemotherapy;
               -  Growth factor/cytokine support;
          4. Prior treatment with quizartinib or other FLT3-ITD inhibitors;
          5. Prior treatment with any investigational drug or device within 30 days prior to
             Randomization or who are currently participating in other investigational procedures;
          6. History of known CNS leukemia, including cerebrospinal fluid positive for AML blasts;
             lumbar puncture is recommended for subjects with symptoms of CNS leukemia to rule out
             extramedullary CNS involvement;
          7. History of other malignancies, except adequately treated non-melanoma skin cancer,
             curatively treated in-situ disease, or other solid tumors curatively treated with no
             evidence of disease for at least 2 years;
          8. Uncontrolled or significant cardiovascular disease, including any of the following:
               -  Bradycardia of less than 50 beats per minute, unless the subject has a
                  pacemaker;
               -  QTcF interval &gt;450 msec;
               -  Diagnosis of or suspicion of long QT syndrome (including family history of long
                  QT syndrome);
               -  Systolic blood pressure â‰¥180 mmHg or diastolic blood pressure â‰¥110 mmHg;
               -  History of clinically relevant ventricular arrhythmias (eg, ventricular
                  tachycardia, ventricular fibrillation, or Torsade de Pointes);
               -  History of second (Mobitz II) or third degree heart block (subjects with
                  pacemakers are eligible if they have no history of fainting or clinically
                  relevant arrhythmias while using the pacemaker);
               -  History of uncontrolled angina pectoris or myocardial infarction within 6 months
                  prior to Screening;
               -  History of New York Heart Association Class 3 or 4 heart failure;
               -  Known history of left ventricular ejection fraction (LVEF) â‰¤45% or less than the
                  institutional lower limit of normal;
               -  History of complete left or complete right bundle branch block;
          9. Active acute or chronic systemic fungal, bacterial, or viral infection not well
             controlled by antifungal, antibacterial or antiviral therapy;
         10. Known active clinically relevant liver disease (eg, active hepatitis B, or active
             hepatitis C)
         11. Known history of human immunodeficiency virus (HIV). Subjects should be tested for
             HIV prior to randomization if required by local regulations or EC;
         12. History of hypersensitivity to any excipients in the quizartinib/placebo tablets;
         13. Females who are pregnant or breastfeeding;
         14. Otherwise considered inappropriate for the study by the investigator.
      </t>
  </si>
  <si>
    <t>NCT02670044</t>
  </si>
  <si>
    <t>A Phase IB/II Multi-Arm Study With Venetoclax in Combination With Cobimetinib and Venetoclax in Combination With Idasanutlin in Patients Aged &gt;/= 60 Years With Relapsed or Refractory Acute Myeloid Leukemia Who Are Not Eligible for Cytotoxic Therapy</t>
  </si>
  <si>
    <t xml:space="preserve">
        Inclusion Criteria:
          -  Age &gt;/= 60 years
          -  Histological confirmation of relapsed or refractory AML after prior anti-leukemic
             therapy by WHO Classification
          -  Not eligible for cytotoxic therapies
          -  Ineligible for allogeneic stem cell transplant
          -  Life expectancy of at least 12 weeks
          -  Eastern Cooperative Oncology Group (ECOG) Performance Status 0-2
          -  Adequate liver and renal function
        Exclusion Criteria:
          -  Patients with acute promyelocytic leukemia (French-American-British [FAB] class M3
             AML)
          -  Known active central nervous system (CNS) involvement with AML at study entry
          -  Prior exposure to Bcl-2 inhibitors, murine double minute 2 (MDM2) antagonists or
             prior exposure to experimental treatment targeting Raf, mitogen-activated protein
             kinase (MEK), or the mitogen-activated protein kinase (MAPK) RAS/RAF/MEK/ERK MAPK
             pathway
          -  Positive for hepatitis C virus (HCV), hepatitis B surface antigen (HBsAg) and known
             history of HIV, malignancy, active infection and cardiovascular diseases (CVs)
          -  Received strong cytochrome (CYP) 3A inhibitors, moderate CYP3A inhibitors, strong
             CYP3A inducers and moderate CYP3A inducers within 7 days prior to initiation of study
             treatment
          -  History of symptomatic Clostridium difficile infection within 1 month prior to dosing
        Additional phase specific exclusion criteria:
        Phase Ib Dose Escalation Arm A (Venetoclax and Cobimetinib)
          -  History or evidence of retinal pathology on ophthalmologic examination that is
             considered a risk factor for neurosensory retinal detachment/central serous
             chorioretinopathy (CSCR), retinal vein occlusion (RVO), or neovascular macular
             degeneration
          -  Left ventricular ejection fraction (LVEF) below institutional lower limit of normal
             (LLN) or below 50%, whichever is lower
        Phase Ib Dose-Escalation Arm B (Venetoclax and Idasanutlin):
        Received the following within 7 days prior to the initiation of study treatment:
          -  Strong CYP2C8 inhibitors or CYP2C8 substrates
          -  OATP1B1/3 substrates
        Received the following within 14 days prior to the initiation of study treatment:
        * Strong CYP2C8 inducers
          -  Received hormonal therapy (apart from luteinizing hormone releasing hormone
             agonist/antagonist for prostate cancer and hormone replacement therapy) within 2
             weeks prior to the first dose of study treatment
          -  History of liver cirrhosis by radiologic, clinical or laboratory data, or biopsy
             despite normal liver function tests
        Phase II Expansion Arm A and Arm B:
          -  Received the following within 7 days prior to the initiation of study treatment:
               -  Strong CYP2C8 inhibitors or CYP2C8 substrates
               -  OATP1B1/3 substrates
          -  Received the following within 14 days prior to the initiation of study treatment:
             * Strong CYP2C8 inducers
          -  History or evidence of retinal pathology on ophthalmologic examination that is
             considered a risk factor for neurosensory retinal detachment/CSCR, RVO, or
             neovascular macular degeneration
          -  LVEF below institutional LLN or below 50%, whichever is lower
          -  Received hormonal therapy (apart from luteinizing hormone releasing hormone
             agonist/antagonist for prostate cancer and hormone replacement therapy) within 2
             weeks prior to the first dose of study treatment
          -  History of liver cirrhosis by radiologic, clinical or laboratory data, or biopsy
             despite normal liver function tests
      </t>
  </si>
  <si>
    <t>NCT02303821</t>
  </si>
  <si>
    <t>Onyx Therapeutics, Inc.</t>
  </si>
  <si>
    <t>Phase 1b/2 Study of Carfilzomib in Combination With Dexamethasone, Mitoxantrone, PEG-asparaginase, and Vincristine (UK R3 Induction Backbone) in Children With Relapsed or Refractory Acute Lymphoblastic Leukemia</t>
  </si>
  <si>
    <t xml:space="preserve">
        Key Inclusion Criteria:
          1. Age 18 years or younger at the time of study treatment initiation.
          2. Subjects must have a diagnosis of relapsed (Phase 1b and 2) or refractory (Phase 1b
             only) ALL with â‰¥ 5% blasts in the bone marrow (M2 or M3 disease), with or without
             extramedullary disease.
               -  To be eligible for Phase 1b, subjects must have had 1 or more prior therapeutic
                  attempts, defined as:
                    -  Early first relapse (&lt; 36 months from original diagnosis) after achieving a
                       CR OR
                    -  Relapse after achieving a CR following the first or subsequent relapse
                       (i.e., â‰¥ 2 relapses) OR
                    -  Failing to achieve a CR from original diagnosis after at least 1 induction
                       attempt
               -  To be eligible for Phase 2, subjects must have had 2 or more prior therapeutic
                  attempts and have relapsed, but not refractory disease, defined as relapse after
                  achieving a CR following the first or subsequent relapse (i.e., â‰¥ 2 relapses)
          3. Subjects must have fully recovered from the acute toxic effects of all previous
             chemotherapy, immunotherapy, or radiotherapy treatment before enrollment.
          4. Subjects must have a serum creatinine level that is â‰¤ 1.5 Ã— institutional upper limit
             of normal (ULN) according to age. If serum creatinine level is &gt; 1.5 Ã— ULN, the
             subject must have a calculated creatinine clearance or radioisotope glomerular
             filtration rate (GFR) â‰¥ 70 mL/min/1.73 m2.
          5. Adequate liver function, defined as both of the following:
               -  Total bilirubin â‰¤ 1.5 Ã— institutional ULN
               -  AST and ALT â‰¤ 5 Ã— institutional ULN
          6. Performance status: Karnofsky or Lansky scores â‰¥ 50 for subjects &gt; 16 years old or â‰¤
             16 years old, respectively.
        Key Exclusion Criteria:
          1. Known allergy to any of the drugs used in the study. (Subjects who have had a
             previous allergy to PEG-asparaginase but can receive Erwinia are eligible.)
          2. Known allergy to Captisol (a cyclodextrin derivative used to solubilize carfilzomib;
             for a complete listing of Captisol-enabled drugs, see the Ligand Pharmaceuticals,
             Inc. website)
          3. Left ventricular fractional shortening &lt; 30%
          4. History of pancreatitis; serum amylase &gt; 2 Ã— the institutional ULN
          5. Active treatment for graft-versus-host disease
          6. Positive culture for bacteria or fungus within 14 days of the initiation of therapy
          7. Down Syndrome
          8. Prior therapy restrictions:
               -  Subjects must have completed therapy with granulocyte-colony stimulating factor
                  (G-CSF) or other myeloid growth factors at least 7 days before enrollment, or at
                  least 14 days before enrollment, if pegylated myeloid growth factors were
                  administered.
               -  Subjects must have received the last dose of a non-monoclonal antibody biologic
                  agent at least 7 days before enrollment. For agents that have known adverse
                  events occurring beyond 7 days after administration, this period must be
                  extended beyond the time during which adverse events are known to occur. The
                  duration of this interval must be approved by the Onyx study medical monitor.
               -  At least 3 antibody half-lives must have elapsed since the last dose of
                  monoclonal antibody (i.e., 66 days for Rituximab and 69 days for Epratuzumab)
                  before subjects may enroll in the study.
               -  Subjects must have completed any type of active immunotherapy (e.g., tumor
                  vaccines) at least 42 days before enrollment.
               -  Subjects must not have received any other antineoplastic agents within 7 days
                  prior to enrollment.
      </t>
  </si>
  <si>
    <t>NCT02228096</t>
  </si>
  <si>
    <t>A Phase II, Single Arm, Multicenter Trial to Determine the Efficacy and Safety of CTL019 in Pediatric Patients With Relapsed and Refractory B-cell Acute Lymphoblastic Leukemia</t>
  </si>
  <si>
    <t xml:space="preserve">
        Inclusion Criteria:
          -  Relapsed or refractory pediatric B-cell ALL:
               1. 2nd or greater Bone Marrow (BM) relapse OR
               2. Any BM relapse after allogeneic SCT and must be &gt; 6 months from SCT at the time
                  of CTL019 infusion OR
               3. Refractory as defined by not achieving a CR (morphology &lt;5% blasts) after 2
                  cycles of a standard chemotherapy regimen OR
               4. Patients with Philadelphia chromosome positive (Ph+) ALL are eligible if they
                  are intolerant to or have failed 2 lines of tyrosine kinase inhibitor therapy
                  (TKI), or if TKI therapy is contraindicated OR
               5. Ineligible for allogeneic SCT
          -  For relapsed patients, documentation of CD19 tumor expression in bone marrow or
             peripheral blood by flow cytometry within 3 months of study entry
          -  Adequate organ function defined as:
               1. Renal function defined as (Calculated creatinine clearance or radioisotope
                  Glomerular Filtration Rate (GFR) &gt; 60 mL/min/1.73 m2 OR serum creatinine based
                  on age/gender;
               2. Alanine Aminotransferase (ALT) &lt; 5 times the upper limit of normal (ULN) for
                  age;
               3. Bilirubin &lt; 2.0 mg/dL;
               4. Must have a minimum level of pulmonary reserve defined as â‰¤Grade 1 dyspnea and
                  pulse oxygenation &gt; 91% on room air
               5. Left Ventricular Shortening Fraction (LVSF) â‰¥ 28% confirmed by echocardiogram,
                  or Left Ventricular Ejection Fraction (LVEF) â‰¥ 45% confirmed by echocardiogram
                  or MUGA
          -  Bone marrow with â‰¥ 5% lymphoblasts by morphologic assessment at screening
          -  Life expectancy &gt; 12 weeks
          -  Age 2 at the time of initial diagnosis to age 21 at the time of initial diagnosis
          -  Karnofsky (age â‰¥ 16 years) or Lansky (age &lt; 16 years) performance status â‰¥ 50 at
             screening
          -  Signed written informed consent and assent forms (if applicable) must be obtained
             prior to any study procedures
          -  Once all other eligibility criteria are confirmed, must have an apheresis product of
             non-mobilized cells received and accepted by the manufacturing site. Note: Apheresis
             product will not be shipped to or assessed for acceptance by the manufacturing site
             until documented confirmation of all other eligibility criteria is received.
        Exclusion Criteria:
          -  Isolated extra-medullary disease relapse
          -  Patients with concomitant genetic syndrome: such as patients with Fanconi anemia,
             Kostmann syndrome, Shwachman syndrome or any other known bone marrow failure
             syndrome. Patients with Down Syndrome will not be excluded.
          -  Patients with Burkitt's lymphoma/leukemia (i.e. patients with mature B-cell ALL,
             leukemia with B-cell [surface Immunoglobulin (sIg) positive and kappa or lambda
             restricted positivity] ALL, with FAB L3 morphology and /or a MYC translocation)
          -  Prior malignancy, except carcinoma in situ of the skin or cervix treated with
             curative intent and with no evidence of active disease
          -  Prior treatment with gene therapy product
          -  Treatment with any prior anti-CD19/anti-CD3 therapy, or any other anti-CD19 therapy
          -  Active or latent hepatitis B or active hepatitis C, or any uncontrolled infection at
             screening
          -  HIV infection at screening
          -  Presence of grade 2 to 4 acute or extensive chronic graft-versus-host disease (GVHD)
          -  The following medications are excluded:
               1. Steroids: Therapeutic doses of steroids must be stopped &gt; 72 hours prior to
                  CTL019 infusion. However, the following physiological replacement doses of
                  steroids are allowed: &lt; 6 - 12 mg/m2/day hydrocortisone or equivalent;
               2. Allogeneic cellular therapy: Any donor lymphocyte infusions (DLI) must be
                  completed &gt; 6 weeks prior to CTL019 infusion;
               3. GVHD therapies: Any drug used for GVHD must be stopped &gt; 4 weeks prior to CTL019
                  infusion (e.g. calcineurin inhibitors, methotrexate or other chemotherapy drugs,
                  mycophenolyate, steroids [see above] rapamycin, thalidomide, or
                  immunosuppressive antibodies such as rituximab anti-CD20 (rituximab), anti-TNF,
                  anti-IL6, or anti-IL6R;
               4. Chemotherapy: i. The following drugs must be stopped &gt; 1 week prior to CTL019
                  infusion and should not be administered concomitantly or following
                  lymphodepleting chemotherapy: hydroxyurea, vincristine, 6-mercaptopurine,
                  6-thioguanine, methotrexate &lt;25 mg/m2, cytosine arabinoside &lt; 10 mg/m2/day,
                  asparaginase; ii. The following drugs must be stopped &gt; 4 weeks prior to CTL019
                  infusion: salvage chemotherapy (e.g. clofarabine, cytosine arabinoside &gt; 100
                  mg/m2, anthracyclines, cyclophosphamide), excluding the required lymphodepleting
                  chemotherapy drugs;
               5. CNS disease prophylaxis: i. CNS prophylaxis treatment must be stopped &gt; 1 week
                  prior to CTL019 infusion (e.g. intrathecal methotrexate).
          -  Active CNS involvement by malignancy, defined as CNS-3 per National Comprehensive
             Cancer Network (NCCN) guidelines. Note: Patients with history of CNS disease that has
             been effectively treated will be eligible12. Patient has participated in an
             investigational research study using an investigational agent within the last 30 days
             prior to screening
          -  Pregnant or nursing (lactating) women. NOTE: female study participants of
             reproductive potential must have a negative serum or urine pregnancy test performed
             within 48 hours before infusion
          -  Women of child-bearing potential, defined as all women physiologically capable of
             becoming pregnant and all male participants, unless they are using highly effective
             methods of contraception for a period of 1 year after the CTL019 infusion). Highly
             effective contraception methods include:
               1. Total abstinence (when this is in line with the preferred and usual lifestyle of
                  the patient. Periodic abstinence (e.g., calendar, ovulation, symptothermal,
                  post-ovulation methods) and withdrawal are NOT acceptable methods of
                  contraception);
               2. Female sterilization (have had surgical bilateral oophorectomy with or without
                  hysterectomy) or tubal ligation at least six weeks before taking study
                  treatment. In case of oophorectomy alone, only when the reproductive status of
                  the woman has been confirmed by follow up hormone level assessment;
               3. Male sterilization (at least 6 months prior to screening). For female
                  participants on the study the vasectomized male partner should be the sole
                  partner for that patient;
               4. BOTH of the following forms of contraception must be utilized: i. Use of oral,
                  injected or implanted hormonal methods of contraception or other forms of
                  hormonal contraception that have comparable efficacy (failure rate &lt;1%), for
                  example hormone vaginal ring or transdermal hormone contraception; ii. Barrier
                  methods of contraception: Condom or Occlusive cap (diaphragm or cervical/vault
                  caps) with spermicidal foam/gel/film/cream/vaginal suppository;
               5. Use of intrauterine devices (IUDs) are excluded due to increased risks of
                  infection and bleeding in this population; f). In case of use of oral
                  contraception, women must be stable on the same pill for a minimum of 3 months
                  before taking study treatment.
               6. Women who are not of reproductive potential (defined as either &lt;11 years of age,
                  Tanner Stage 1, post-menopausal for at least 24 consecutive months (i.e. have
                  had no menses) or have undergone hysterectomy, salpingotomy, and/or bilateral
                  oophorectomy) are eligible without requiring the use of contraception.
                  Acceptable documentation includes written or oral documentation communicated by
                  clinician or clinician's staff of one of the following: a. Demographics show age
                  &lt;11; b. Physical examination indicates Tanner Stage 1; c. Physician
                  report/letter; d. Operative report or other source documentation in the patient
                  record; e. Discharge summary; f. Follicle stimulating hormone measurement
                  elevated into the menopausal range
      </t>
  </si>
  <si>
    <t>NCT02610777</t>
  </si>
  <si>
    <t>Millennium Pharmaceuticals, Inc.</t>
  </si>
  <si>
    <t>A Phase 2, Randomized, Controlled, Open-Label, Clinical Study of the Efficacy and Safety of Pevonedistat Plus Azacitidine Versus Single-Agent Azacitidine in Patients With Higher-Risk Myelodysplastic Syndromes, Chronic Myelomonocytic Leukemia and and Low-Blast Acute Myelogenous Leukemia</t>
  </si>
  <si>
    <t xml:space="preserve">
        Inclusion Criteria:
          1. Male or female participants 18 years or older.
          2. Morphologically confirmed diagnosis of MDS or nonproliferative CMML (that is, with
             white blood cells [WBC] &lt;20,000 per microliter [/mcL]) or low-blast AML based on 1 of
             the following:
             French-American-British (FAB) Classifications:
               -  Refractory anemia with excess blasts (RAEB) - defined as having 5% to 20%
                  myeloblasts in the bone marrow.
               -  CMML with 10% to 19% myeloblasts in the bone marrow and/or 5% to 19% blasts in
                  the blood.
             OR
             WHO Classifications:
               -  RAEB-1 - defined as having 5% to 9% myeloblasts in the bone marrow.
               -  RAEB-2 - defined as having 10% to 19% myeloblasts in the bone marrow and/or 5%
                  to 19% blasts in the blood.
               -  CMML-2 - defined as having 10% to 19% myeloblasts in the bone marrow and/or 5%
                  to 19% blasts in the blood.
               -  CMML-1 (Although CMML-1 is defined as having &lt;10% myeloblasts in the bone marrow
                  and/or &lt;5% blasts in the blood, these participants may enroll only if bone
                  marrow blasts &gt;=5%.
               -  WHO-defined AML with 20%-30% myeloblasts in the bone marrow and &lt;30% myeloblasts
                  in peripheral blood who are deemed by the investigator to be appropriate for
                  azacitidine-based therapy.
          3. For MDS and CMML participants,Prognostic Risk Category, based on the Revised
             International Prognostic Scoring System (IPSS-R), of:
               -  Very high (&gt;6 points),
               -  High (&gt;4.5 - 6 points), or
               -  Intermediate (&gt;3 - 4.5 points): a participant determined to be in the
                  Intermediate Prognostic Risk Category is only allowable in the setting of &gt;=5%
                  bone marrow myeloblasts.
          4. ECOG performance status of 0 to 2.
          5. Clinical laboratory values within the following parameters within 3 days before the
             first dose of study drug:
               -  Albumin &gt;2.7 g/dL.
               -  Total bilirubin &lt;upper limit of normal (ULN) except in participants with
                  Gilbert's syndrome. Participants with Gilbert's syndrome may enroll if direct
                  bilirubin &lt;=1.5*ULN of the direct bilirubin.
               -  Alanine aminotransferase (ALT) and aspartate aminotransferase (AST) &lt;2.5*ULN.
               -  Creatinine clearance &gt;=50 milliliter per minutes (mL/min).
               -  Hemoglobin &gt;8 g/dL. Participants may be transfused to achieve this value.
                  Elevated indirect bilirubin due to post-transfusion hemolysis is allowed.
          6. For CMML participants: WBC count &lt;20,000/mcL before administration of the first dose
             of study drug on Cycle 1 Day 1; participants must have been off hydroxyurea for at
             least 1 week prior to WBC count assessment.
          7. Ability to undergo the study-required bone marrow sample collection procedures.
          8. Suitable venous access for the study-required blood sampling (that is, including PK
             and biomarker sampling).
          9. Female participants who:
               -  Are postmenopausal for at least 1 year before the Screening visit, or
               -  Are surgically sterile, or
               -  If they are of childbearing potential, agree to practice 2 effective methods of
                  contraception, at the same time, from the time of signing the informed consent
                  through 4 months after the last dose of study drug, or
               -  Agree to practice true abstinence, when this is in line with the preferred and
                  usual lifestyle of the participant. (Periodic abstinence [example, calendar,
                  ovulation, symptothermal, postovulation methods] and withdrawal are not
                  acceptable methods of contraception.)
             Male participants, even if surgically sterilized (that is, status postvasectomy),
             who:
               -  Agree to practice effective barrier contraception during the entire study
                  treatment period and through 4 months after the last dose of study drug, or
               -  Agree to practice true abstinence, when this is in line with the preferred and
                  usual lifestyle of the participant. (Periodic abstinence [example, calendar,
                  ovulation, symptothermal, postovulation methods for the female partner] and
                  withdrawal are not acceptable methods of contraception.)
         10. Voluntary written consent must be given before performance of any study-related
             procedure not part of standard medical care, with the understanding that consent may
             be withdrawn by the participant at any time without prejudice to future medical care.
        Exclusion Criteria:
          1. Previous treatment with decitabine or azacitidine or other hypomethylating agent.
          2. Therapy-related MDS associated with previous cytotoxic chemotherapy (example,
             alkylating agents and topoisomerase inhibitors).
          3. Acute promyelocytic leukemia as diagnosed by morphologic examination of bone marrow,
             by fluorescent in situ hybridization or cytogenetics of peripheral blood or bone
             marrow, or by other accepted analysis.
          4. Eligible for allogenic stem cell transplantation.
          5. Participants with MDS or CMML whose only site of disease is extramedullary, example,
             the skin.
          6. Any serious medical or psychiatric illness that could, in the investigator's opinion,
             potentially interfere with the completion of study procedures or could limit
             participant expected survival to less than 6 months.
          7. Treatment with any investigational products within 14 days before the first dose of
             any study drug.
          8. Known hypersensitivity to mannitol.
          9. Active uncontrolled infection or severe infectious disease, such as severe pneumonia,
             meningitis, or septicemia.
         10. Major surgery within 14 days before first dose or a scheduled surgery during study
             period; insertion of a venous access device (eg, catheter, port) is not considered
             major surgery.
         11. Diagnosed or treated for another malignancy within 2 years before randomization or
             previously diagnosed with another malignancy and have any evidence of residual
             disease. Participants with nonmelanoma skin cancer or carcinoma in situ of any type
             are not excluded if they have undergone resection.
         12. Life-threatening illness unrelated to cancer.
         13. Prothrombin time (PT) or prolongation of the activated thromboplastin time (aPTT)
             &gt;1.5 ULN or active uncontrolled coagulopathy or bleeding disorder.
         14. Known human immunodeficiency virus (HIV) seropositive.
         15. Known hepatitis B surface antigen seropositive, or known or suspected active
             hepatitis C infection. Note: Participants who have isolated positive hepatitis B core
             antibody (that is, in the setting of negative hepatitis B surface antigen and
             negative hepatitis B surface antibody) must have an undetectable hepatitis B viral
             load.
         16. Known hepatic cirrhosis or severe pre-existing hepatic impairment.
         17. Known cardiopulmonary disease defined as unstable angina, clinically significant
             arrhythmia, congestive heart failure (New York Heart Association [NYHA] Class III or
             IV) and/or myocardial infarction within 6 months prior to first dose, or severe
             pulmonary hypertension.
         18. Treatment with strong cytochrome P450 (CYP) 3A inhibitors or inducers within 14 days
             before the first dose of study drug.
         19. Systemic antineoplastic therapy or radiotherapy for other conditions within 12 months
             before the first dose of any study drug, except for hydroxyurea.
         20. Female participants who are lactating and breast feeding or have a positive serum
             pregnancy test during the Screening period or a positive urine pregnancy test on Day
             1 before first dose of study drug.
      </t>
  </si>
  <si>
    <t>NCT02614560</t>
  </si>
  <si>
    <t>A Phase 1/2 Study of Vadastuximab Talirine Administered in Sequence With Allogeneic Hematopoietic Stem Cell Transplant in Patients With Relapsed or Refractory Acute Myeloid Leukemia (AML)</t>
  </si>
  <si>
    <t xml:space="preserve">
        Inclusion Criteria:
          -  Relapsed/refractory acute myeloid leukemia (AML) except for acute promyelocytic
             leukemia
          -  Eastern Cooperative Oncology Group status of 0 or 1
          -  Adequate baseline renal and hepatic function
          -  For Pre-allo Part A (before stem cell transplant): Relapsed or refractory AML
             (greater than 5% blasts)
          -  For Pre-allo Part A (before stem cell transplant): Availability of an HLA matched
             related or unrelated donor
          -  For Pre-allo Part A (before stem cell transplant): Eligible for an allogeneic
             hematopoietic stem cell transplant
          -  For Post-allo Part B: Transplant must have been performed with active AML (greater
             than 5% blasts) using a conventional conditioning regimen and have achieved CR or CRi
             post-alloSCT (with ANC greater than or equal to 1,000 and platelet greater than or
             equal to 50,000)
          -  For Post-allo Part B: Treatment must begin at least 60 days, but no more than 100
             days post-transplant.
        Exclusion Criteria:
          -  Inadequate heart function
          -  Inadequate lung function
          -  Previous central nervous system leukemia
          -  Any history of another metastatic malignancy
          -  Anti-leukemia treatment within14 days of study drug (other than hydroxyurea or
             6-mercaptopurine), immunosuppressive therapy (except for GVHD treatment/prophylaxis
             in Part B), or investigational agents
          -  For Pre-allo Part A (before stem cell transplant): Partially matched donors (related
             or unrelated) and umbilical cord blood cells are excluded as the source of
             hematopoietic stem cells
          -  For Pre-allo Part A (before stem cell transplant): Prior alloSCT
          -  For Post-allo Part B: Active GVHD Grade 2 or higher
          -  For Post-allo Part B:History of veno-occlusive disease requiring defibrotide
          -  For Post-allo Part B: History of Grade 2 or higher hepatic GVHD
          -  For Post-allo Part B: Concurrent use of corticosteroids equivalent of prednisone at a
             dose of greater than 0.5 mg/kg
      </t>
  </si>
  <si>
    <t>NCT02078960</t>
  </si>
  <si>
    <t>Teva Branded Pharmaceutical Products, R&amp;D Inc.</t>
  </si>
  <si>
    <t>An Open-Label, Single-Group Clinical Study to Evaluate the Pharmacokinetics, Safety, and Efficacy of Omacetaxine Mepesuccinate Given Subcutaneously as a Fixed Dose in Patients With Chronic Phase or Accelerated Phase Chronic Myeloid Leukemia Who Have Failed 2 or More Tyrosine Kinase Inhibitor Therapies</t>
  </si>
  <si>
    <t xml:space="preserve">
        Inclusion Criteria:
          -  The patient has a confirmed diagnosis of Philadelphia chromosome (Ph) positive
             chronic myelogenous leukemia in either CP or AP. Accelerated phase will be defined as
             disease having 1 of the following: â‰¥15% to &lt;30% blasts in peripheral blood or bone
             marrow; â‰¥30% blasts + promyelocytes in peripheral blood or bone marrow; â‰¥20%
             basophils in peripheral blood or bone marrow; platelet count &lt;100x109/L unrelated to
             therapy; or clonal evolution.
          -  The patient has either failed, demonstrated intolerance, or a combination of prior
             failure and intolerance, to prior treatments with at least 2 tyrosine kinase
             inhibitors (TKI's). Failure of TKI treatment may either be primary (never achieved a
             response) or secondary resistance (loss of response).
          -  TKI treatment failure will be defined as 1 of the following:
               -  no CHR by 12 weeks (whether lost or never achieved)
               -  no partial cytogenetic response by 24 weeks (ie, 1 to 35% Ph-positive) (whether
                  lost or never achieved) no major cytogenetic response by 52 weeks (ie, â‰¤35%
                  Ph-positive) (whether lost or never achieved)
               -  progressive leukocytosis, defined as increasing white blood cell (WBC) count on
                  at least 2 consecutive evaluations, at least 2 weeks apart and doubling from the
                  nadir to â‰¥20000/Î¼L or absolute increase in WBC by â‰¥50000/Î¼L above the
                  post-treatment nadir
          -  Intolerance to TKI therapy will be defined as 1 of the following:
               -  grade 3 to 4 nonhematologic toxicity that does not resolve with adequate
                  intervention
               -  grade 4 hematologic toxicity lasting more than 7 days, or a documented inability
                  to sustain the TKI therapy because of recurrent grade 3 or 4 hematologic
                  toxicity with re-initiation of the same therapy
               -  any grade 2 or greater toxicity that is unacceptable to the patient
          -  Patients must have completed all previous anticancer therapy for at least 2 weeks
             prior to the first planned dose of omacetaxine, except as noted below, and must have
             fully recovered from side effects of a previous therapy.
          -  In patients with rapidly proliferating disease, hydroxyurea may be administered
             before study entry, if clinically indicated, to control disease. In such cases,
             complete hematologic response (CHR) must be sustained for at least 4 weeks for
             accelerated CML, and at least 8 weeks for chronic phase CML, following the
             discontinuation of hydroxyurea, to be considered as a CHR.
          -  Patients may receive anagrelide for up to 28 days (in countries where the product is
             registered). Leukapheresis is allowed up to 24 hours prior to the first treatment
             cycle with omacetaxine.
          -  Patients must have adequate hepatic and renal function as evidenced by bilirubin 2.0
             times the upper limit of the normal range (ULN) or lower, alanine aminotransferase
             (ALT) and asparate aminotransferase (AST) 3 times the ULN or lower, serum creatinine
             1.5 times the ULN or lower. Patients with nonclinically significant elevations of
             bilirubin up to 5.0 g/dL (85500 Î¼mol/L) due to known or suspected Gilbert's disease
             are eligible; this must be documented on the medical history page of the case report
             form (CRF).
          -  Patients must have an Eastern Cooperative Oncology Group (ECOG) performance status of
             0 to 2
          -  Patients are men or women at least 18 years of age.
          -  Patients must be able and willing to provide written informed consent prior to any
             study related procedure.
          -  The patient must take precautions to not become pregnant or produce offspring. Women
             must be of non-childbearing potential (surgically sterile or postmenopausal for at
             least 12 months, confirmed by follicle-stimulating hormone [FSH] &gt;40 IU/L) or agree
             to use a medically accepted method of contraception for the duration of the study and
             90 days after treatment. Men must be surgically sterile or agree to use a medically
             accepted method of contraception for the duration of the study and 90 days after
             treatment. Acceptable methods of contraception include abstinence, barrier method
             with spermicide (excluding cervical cap and sponge), intrauterine device (IUD), or
             steroidal contraceptive (oral, transdermal, implanted, and injected) in conjunction
             with a barrier method.
               -  Other criteria may apply, please contact the investigator for additional
                  information
        Exclusion Criteria:
          -  The patient has New York Heart Association (NYHA) class III or IV heart disease,
             active ischemia, or any other uncontrolled cardiac condition such as angina pectoris,
             clinically significant cardiac arrhythmia requiring therapy, uncontrolled
             hypertension, or congestive heart failure.
          -  The patient has had a myocardial infarction in the previous 12 weeks. (Prior to study
             entry, electrocardiogram [ECG] abnormalities at screening must be documented by the
             investigator as not medically relevant.)
          -  The patient has received radiotherapy within 30 days prior to the start of study
             drug, or has not recovered from the acute toxicities associated with prior approved
             therapies including investigational drugs.
          -  The patient has another concurrent illness that would preclude study conduct and
             assessment, including, but not limited to, another active malignancy (excluding
             squamous or basal cell skin cancer and in situ cervical cancer), uncontrolled medical
             conditions, uncontrolled and active infection (considered opportunistic, life
             threatening, or clinically significant), uncontrolled risk of bleeding, or
             uncontrolled diabetes mellitus.
          -  The patient underwent autologous or allogeneic stem cell transplant within 60 days
             prior to receiving the first dose of omacetaxine and has any evidence of ongoing
             graft versus host disease (GVHD), or GVHD requiring immunosuppressive therapy.
          -  The patient has a human leukocyte antigen (HLA)-matched donor and is eligible for
             allogeneic transplantation for CML treatment.
          -  The patient has known positive human immunodeficiency virus (HIV) or known active
             human t-cell lymphotropic virus (HTLV) I/II disease, whether on treatment or not.
          -  The patient has known active hepatitis B or C. The determination of active hepatitis
             B or C is left to the investigator.
          -  The patient has lymphoid Ph+ blast crisis or blast phase CML.
          -  The patient participated in another clinical investigation within 30 days of
             enrollment or is receiving another investigational agent.
          -  The patient received omacetaxine or has a history of hypersensitivity.
               -  Other criteria may apply, please contact the investigator for additional
                  information
      </t>
  </si>
  <si>
    <t>NCT02435849</t>
  </si>
  <si>
    <t xml:space="preserve">
        Inclusion Criteria:
          -  Relapsed or refractory pediatric B-cell ALL.
               1. 2nd or greater Bone Marrow (BM) relapse OR.
               2. Any BM relapse after allogeneic stem cell transplantation (SCT) and must be â‰¥ 6
                  months from SCT at the time of CTL019 infusion OR.
               3. Primary refractory as defined by not achieving a CR after 2 cycles of a standard
                  chemotherapy regimen or chemorefractory as defined by not achieving a CR after 1
                  cycle of standard chemotherapy for relapsed leukemia OR.
               4. Patients with Philadelphia chromosome positive (Ph+) ALL are eligible if they
                  are intolerant to or have failed 2 lines of tyrosine kinase inhibitor therapy
                  (TKI), or if TKI therapy is contraindicated OR.
               5. Ineligible for allogeneic SCT.
          -  For relapsed patients, documentation of CD19 tumor expression demonstrated in bone
             marrow or peripheral blood by flow cytometry within 3 months of study entry.
          -  Adequate organ function defined as:
               1. Renal function defined as:
                  A serum creatinine based on age/gender as follows:
                  Maximum Serum Creatinine (mg/dL). Age Male Female
                    1. to &lt; 2 years 0.6 0.6
                    2. to &lt; 6 years 0.8 0.8
                  6 to &lt; 10 years 1.0 1.0 10 to &lt; 13 years 1.2 1.2 13 to &lt; 16 years 1.5 1.4
                  â‰¥ 16 years 1.7 1.4.
               2. Alanine Aminotransferase (ALT) â‰¤ 5 times the upper limit of normal (ULN) for
                  age.
               3. Bilirubin &lt; 2.0 mg/dL.
               4. Must have a minimum level of pulmonary reserve as â‰¤ Grade 1 dyspnea and pulse
                  oxygenation &gt; 91% on room air.
               5. Left Ventricular Shortening Fraction (LVSF) â‰¥ 28% confirmed by echocardiogram
                  (ECHO), or Left Ventricular Ejection Fraction (LVEF) â‰¥ 45% confirmed by
                  echocardiogram or Multiple Uptake Gated Acquisition (MUGA).
          -  Bone marrow with â‰¥ 5% lymphoblasts by morphologic assessment at screening.
          -  Life expectancy &gt; 12 weeks.
          -  Age 3 at the time of screening to age 21 at the time of initial diagnosis
          -  Karnofsky (age â‰¥ 16 years) or Lansky (age &lt; 16 years) performance status â‰¥ 50 at
             screening.
          -  Must have an apheresis product of non-mobilized cells received and accepted by the
             manufacturing site.
        Exclusion Criteria:
          -  Isolated extra-medullary disease relapse
          -  Patients with concomitant genetic syndrome: such as patients with Fanconi anemia,
             Kostmann syndrome, Shwachman syndrome or any other known bone marrow failure
             syndrome. Patients with Down Syndrome will not be excluded.
          -  Patients with Burkitt's lymphoma/leukemia (i.e. patients with mature B-cell ALL,
             leukemia with B-cell [sIg positive and kappa or lambda restricted positivity] ALL,
             with FAB L3 morphology and /or a MYC translocation)
          -  Prior malignancy, except carcinoma in situ of the skin or cervix treated with
             curative intent and with no evidence of active disease
          -  Treatment with any prior gene therapy product
          -  Has had treatment with any prior anti-CD19/anti-CD3 therapy, or any other anti-CD19
             therapy
          -  Active or latent hepatitis B or active hepatitis C (test within 8 weeks of
             screening), or any uncontrolled infection at screening
          -  Human Immunodeficiency Virus (HIV) positive test within 8 weeks of screening
          -  Presence of grade 2 to 4 acute or extensive chronic graft-versus-host disease (GVHD).
          -  Active CNS involvement by malignancy, defined by CNS-3 per NCCN guidelines.
          -  Patient has an investigational medicinal product within the last 30 days prior to
             screening.
          -  Pregnant or nursing women.
          -  Women of child-bearing potential (defined as all women physiologically capable of
             becoming pregnant) and all male participants, unless they are using highly effective
             methods of contraception for a period of 1 year after the CTL019 infusion. Highly
             effective contraception methods include:
               1. Total abstinence (when this is in line with the preferred and usual lifestyle of
                  the patient. Periodic abstinence (e.g., calendar, ovulation, symptothermal,
                  post-ovulation methods) and withdrawal are NOT acceptable methods of
                  contraception
               2. Female sterilization (have had surgical bilateral oophorectomy with or without
                  hysterectomy) or tubal ligation at least six weeks before taking study
                  treatment. In case of oophorectomy alone, only when the reproductive status of
                  the woman has been confirmed by follow up hormone level assessment
               3. Male sterilization (at least 6 months prior to screening). For female patients
                  on the study the vasectomized male partner should be the sole partner for that
                  patient.
               4. BOTH of the following forms of contraception must be utilized:
                    -  Use of oral, injected or implanted hormonal methods of contraception or
                       other forms of hormonal contraception that have comparable efficacy
                       (failure rate &lt;1%), for example hormone vaginal ring or transdermal hormone
                       contraception.
                    -  Barrier methods of contraception: Condom or Occlusive cap (diaphragm or
                       cervical/vault caps) with spermicidal foam/gel/film/cream/vaginal
                       suppository
               5. Use of IUDs are excluded due to increased risks of infection and bleeding in
                  this population.
               6. In case of use of oral contraception, women must be stable on the same pill for
                  a minimum of 3 months before taking study treatment.
                  Women who are not of reproductive potential (defined as either &lt;11 years of age,
                  Tanner Stage 1, post-menopausal for at least 24 consecutive months or have
                  undergone hysterectomy, salpingotomy, and/or bilateral oophorectomy) are
                  eligible without requiring the use of contraception. Acceptable documentation
                  includes written or oral documentation communicated by clinician or clinician's
                  staff of one of the following:
               1. Demographics show age &lt;11
               2. Physical examination indicates Tanner Stage 1
               3. Physician report/letter
               4. Operative report or other source documentation in the patient record
               5. Discharge summary
               6. Follicle stimulating hormone measurement elevated into the menopausal range
          -  The following medications are excluded:
               1. Steroids: Therapeutic doses of steroids must be stopped &gt; 72 hours prior to
                  CTL019 infusion. However, the following physiological replacement doses of
                  steroids are allowed:
                  &lt; 12 mg/m2/day hydrocortisone or equivalent
               2. Allogeneic cellular therapy: Any donor lymphocyte infusions (DLI) must be
                  completed &gt; 6 weeks prior to CTL019 infusion
               3. GVHD therapies: Any drug used for GVHD must be stopped &gt; 4 weeks prior to CTL019
                  infusion (e.g. calcineurin inhibitors, methotrexate or other chemotherapy drugs,
                  mycophenolyate, rapamycin, thalidomide, or immunosuppressive antibodies such as
                  anti-CD20 (rituximab), anti-TNF, anti-IL6 or anti-IL6R)
               4. Chemotherapy:
                  The following drugs must be stopped &gt; 1 week prior to CTL019 infusion and should
                  not be administered concomitantly or following lymphodepleting chemotherapy:
                  hydroxyurea, vincristine, 6-mercaptopurine, 6-thioguanine, methotrexate &lt; 25
                  mg/m2, cytosine arabinoside &lt; 100 mg/m2/day, asparaginase (non-pegylated)
                  The following drugs must be stopped &gt;2 weeks prior to CTL019 infusion:
                  salvage chemotherapy (e.g. clofarabine, cytosine arabinoside &gt; 100 mg/m2,
                  anthracyclines, cyclophosphamide), excluding the required lymphodepleting
                  chemotherapy drugs Pegylated-asparaginase must be stopped &gt; 4 weeks prior to
                  CTL019 infusion
               5. CNS disease prophylaxis:
                  CNS prophylaxis treatment must be stopped &gt; 1 week prior to CTL019 infusion
                  (e.g. intrathecal methotrexate)
          -  Anti T-cell therapy: Administration of any T cell or toxic agent is strongly
             discouraged since residual lytic levels may destroy the infused CTL019 cell or
             prevent their in vivo expansion.
        Other protocol-defined inclusion/exclusion may apply.
      </t>
  </si>
  <si>
    <t>NCT02518113</t>
  </si>
  <si>
    <t>A Phase 1b/Randomized Phase 2 Study to Evaluate LY3039478 in Combination With Dexamethasone in T-ALL/T-LBL Patients</t>
  </si>
  <si>
    <t xml:space="preserve">
        Inclusion Criteria:
          -  Have acute T-cell lymphoblastic leukemia (T-ALL) or T-cell lymphoblastic lymphoma
             (T-LBL).
          -  T-ALL or T-LBL participants with relapsed/refractory disease.
          -  Have had at least 60 days between prior hematopoietic stem cell transplantation (SCT)
             and first dose of study drug.
          -  Have a performance status of 0 to 2 on the Eastern Cooperative Oncology Group (ECOG)
             scale for adults.
          -  Lansky score &gt;50% for participants &lt;16 years old.
          -  Have adequate organ function.
          -  Are at least:
               -  adult Phase 1 Part A and Phase 2: â‰¥16 years old at the time of screening
               -  pediatric Phase 1 Part B: 2 to &lt;16 years old
          -  Men and women with reproductive potential: Must agree to use a reliable method of
             birth control during the study and for 3 months following the last dose of study
             drug(s) or country requirements, whichever is longer.
          -  Females with childbearing potential: Have had a negative serum pregnancy test â‰¤7 days
             before the first dose of study drug and also must not be breastfeeding.
          -  Are able to swallow capsules and tablets.
        Exclusion Criteria:
          -  Have previously completed or withdrawn from this study or any other study
             investigating LY3039478 or other Notch inhibitors.
          -  Have evidence of uncontrolled, active infection &lt;7 days prior to administration of
             study medication.
          -  Have current or recent gastrointestinal disease with chronic or intermittent
             diarrhea, or disorders that increase the risk of diarrhea, such as inflammatory bowel
             disease.
          -  Have active leukemic involvement of the central nervous system (CNS).
      </t>
  </si>
  <si>
    <t>NCT01799889</t>
  </si>
  <si>
    <t>Gilead Sciences</t>
  </si>
  <si>
    <t>A Phase 2, Open-Label Study Evaluating the Efficacy, Safety, Tolerability, and Pharmacodynamics of GS-9973 in Subjects With Relapsed or Refractory Hematologic Malignancies</t>
  </si>
  <si>
    <t xml:space="preserve">
        Inclusion Criteria:
          -  Diagnosis of B-cell iNHL, DLBCL, MCL, or CLL as documented by medical records and
             with histology based on criteria established by the World Health Organization
          -  For institutions that have Phase 3 or Phase 4 protocols studying idelalisib
             (ZydeligÂ®) ; individuals with malignancies being studied in these protocols must have
             failed screening in the respective idelalisib protocol
          -  Prior treatment for lymphoid malignancy requiring treatment for progressive disease
          -  Presence of radiographically measurable lymphadenopathy or extranodal lymphoid
             malignancy
          -  All acute toxic effects of any prior antitumor therapy resolved to Grade â‰¤ 1 before
             the start of study drug
          -  Karnofsky performance status of â‰¥ 60
          -  Life expectancy of at least 3 months
        Exclusion Criteria:
          -  Known histological transformation from iNHL or CLL to an aggressive form of
             non-Hodgkin lymphoma (ie, Richter transformation) except if the CLL patient is
             enrolling in the B-cell receptor (BCR) previously treated cohort
          -  Known active central nervous system or leptomeningeal lymphoma
          -  Presence of known intermediate- or high-grade myelodysplastic syndrome
          -  Evidence of ongoing systemic bacterial, fungal, or viral infection at the time of
             start of study drug
          -  Ongoing liver injury
          -  Ongoing or recent hepatic encephalopathy
          -  Ongoing drug-induced pneumonitis
          -  Ongoing inflammatory bowel disease
          -  Ongoing alcohol or drug addiction
          -  Pregnancy or breastfeeding
          -  History of prior allogeneic bone marrow progenitor cell or solid organ
             transplantation
          -  Ongoing immunosuppressive therapy
          -  Concurrent participation in an investigational drug trial with therapeutic intent
      </t>
  </si>
  <si>
    <t>NCT02049515</t>
  </si>
  <si>
    <t>Infinity Pharmaceuticals, Inc.</t>
  </si>
  <si>
    <t>A Phase 3 Extension Study of Duvelisib and Ofatumumab in Patients With Chronic Lymphocytic Leukemia/ Small Lymphocytic Lymphoma Previously Enrolled in Study IPI-145-07</t>
  </si>
  <si>
    <t xml:space="preserve">
        Inclusion Criteria:
          -  Received either IPI-145 or ofatumumab while participating in study IPI-145-07 and
             experienced radiologically-confirmed disease progression
          -  Diagnosis of active CLL or SLL that meets at least 1 of the International Workshop on
             Chronic Lymphocytic Leukemia (IWCLL) 2008 criteria for requiring treatment
          -  Measurable disease with a lymph node or tumor mass &gt;1.5 cm in at least one dimension
             as assessed by computed tomography (CT)
          -  Eastern Cooperative Oncology Group (ECOG) performance status of 0-2
          -  Must meet the following laboratory parameters:
               1. Serum aspartate transaminase (AST/SGOT) or alanine transaminase (ALT/SGPT) â‰¤3 x
                  upper limit of normal (ULN)
               2. Total bilirubin â‰¤1.5 x ULN
               3. Serum creatinine â‰¤2.0 x ULN
               4. Hemoglobin â‰¥8.0 g/dL with or without transfusion support
               5. Platelet count â‰¥10,000 Î¼L with or without transfusion support
          -  For women of childbearing potential (WCBP): negative serum Î²-human chorionic
             gonadotropin (Î²hCG) pregnancy test within 1 week before first dose (WCBP defined as a
             sexually mature woman who has not undergone surgical sterilization or who has not
             been naturally post-menopausal for at least 24 consecutive months [women â‰¤55 years]
             or 12 consecutive months [women &gt;55 years])
          -  Willingness of male and female subjects who are not surgically sterile or
             postmenopausal to use medically acceptable methods of birth control from the first
             dose of study drug to 30 days after the last dose of duvelisib and for 12 months
             after last dose of ofatumumab. Sexually active men, and women using oral
             contraceptive pills, should also use barrier contraception
          -  Ability to voluntarily sign consent for and adhere to the entire study visit schedule
             and all protocol requirements
          -  Signed and dated institutional review board (IRB)/independent ethics committee
             (IEC)-approved informed consent form (ICF) before any study specific screening
             procedures are performed
        Exclusion Criteria:
          -  Discontinued study participation in Infinity- sponsored IPI-145-07 study
          -  Greater than 3 months from confirmed progressive disease on Study IPI-145-07
          -  History of Richter's transformation or prolymphocytic leukemia
          -  Autoimmune hemolytic anemia (AIHA) or idiopathic thrombocytopenia purpura (ITP) that
             is uncontrolled or requires &gt;20 mg daily (QD) of prednisone (or equivalent) to
             maintain hemoglobin &gt;8.0 g/dL or platelets &gt;10,000 Î¼L without transfusion support
          -  Known central nervous system (CNS) lymphoma or leukemia; subjects with symptoms of
             CNS disease must have a negative computed tomography (CT) scan or negative diagnostic
             lumbar puncture prior to first dose
          -  Use of any anticancer medication from documented PD on Study IPI-145-07 to enrollment
             (Note: corticosteroids to manage CLL/SLL-related symptoms are allowed)
          -  Ongoing systemic bacterial, fungal, or viral infections at the time of initiation of
             study treatment (defined as requiring IV antimicrobial, antifungal or antiviral
             agents) ( Subjects on antimicrobial, antifungal or antiviral prophylaxis are not
             specifically excluded if all other inclusion/exclusion criteria are met and there is
             no evidence of active infection at Screening and/or Cycle 1 Day 1 (predose))
          -  Human immunodeficiency virus (HIV) infection
          -  Prior, current, or chronic hepatitis B or hepatitis C infection
          -  History of alcohol abuse or chronic liver disease (other than metastatic disease to
             the liver)
          -  Unable to receive prophylactic treatment for pneumocystis and herpes simplex virus
             (HSV)
          -  Baseline QT interval corrected with Fridericia's method (QTcF) &gt;480 ms NOTE: this
             criterion does not apply to subjects with a right or left bundle branch block (BBB)
          -  Concurrent active malignancy other than nonmelanoma skin cancer or carcinoma in situ
             of the cervix, bladder, or prostate not requiring treatment. Subjects with previous
             malignancies are eligible provided that they have been disease-free for â‰¥2 years
          -  History of stroke, unstable angina, myocardial infarction, or ventricular arrhythmia
             requiring medication or mechanical control within the last 6 months
          -  Unstable or severe uncontrolled medical condition (eg, unstable cardiac function,
             unstable pulmonary condition), or any important medical illness or abnormal
             laboratory finding that would, in the Investigator's judgment, increase the subject's
             risk while participating in this study
          -  Prior surgery or gastrointestinal dysfunction that may affect drug absorption (eg,
             gastric bypass surgery, gastrectomy)
          -  Subjects to receive duvelisib: Administration of medications or foods that are strong
             inhibitors or inducers of cytochrome P450 (CYP) 3A within 2 weeks of starting
             duvelisib
          -  Major surgery or invasive intervention within 4 weeks prior to first dose
          -  Pregnant or breastfeeding women
          -  Subjects to receive ofatumumab: hypersensitivity to ofatumumab or its excipients.
      </t>
  </si>
  <si>
    <t>NCT02369653</t>
  </si>
  <si>
    <t>A Phase III Randomized, Open Label, Multi-center Study of the Safety and Efficacy of Apixaban for Thromboembolism Prevention Versus No Systemic Anticoagulant Prophylaxis During Induction Chemotherapy in Children With Newly Diagnosed Acute Lymphoblastic Leukemia (ALL) or Lymphoma (T or B Cell) Treated With Pegylated L-Asparaginase</t>
  </si>
  <si>
    <t xml:space="preserve">
        For more information regarding BMS clinical trial participation, please visit
        www.BMSStudyConnect.com
        Inclusion Criteria:
          -  New diagnosis of de novo ALL or lymphomas (T or B cell)
          -  Planned induction chemotherapy with a corticosteroid, vincristine and PEG
             L-asparaginase, with or without daunorubicin consistent with the Children's Oncology
             Group (COG) ALL trials
          -  Functioning Central Venous Access Device
          -  Must be able to tolerate oral medication or have it administered via an Nasogastric
             tube (NGT) or GT tube
          -  Males and females,age 1 year(365 days) to &lt; 18 (17 years and 364 days) years.
          -  Platelet Counts â‰¥ 20000/microL
        Exclusion Criteria:
          -  Subjects scheduled to have &gt; 3 Lumbar Punctures over the course of the treatment
             period
          -  Prior history of documented DVT or PE in the past 3 months
          -  Known inherited bleeding disorder or coagulopathy
          -  Major surgery (excluding CVAD replacement and bone marrow aspiration and non-open
             biopsy) within the last 7 days prior to enrollment that may be associated with a risk
             of bleeding. Open biopsy is considered a major surgery.
          -  Uncontrolled severe hypertension at enrollment. Severe hypertension is defined as a
             systolic or diastolic blood pressure (BP) &gt; 5 mm Hg above the 95th percentile as
             defined by the National High Blood Pressure Education Program Working Group (NHBPEP)
             established guidelines for the definition of normal and elevated blood pressure in
             children
          -  Extreme hyperleukocytosis, white blood cell (WBC) counts over 200 x 109/L
             (200,000/microL) at the time of diagnosis
          -  Liver dysfunction manifested by SGTP (ALT) &gt; 5X Upper limit of normal (ULN) and/or
             Aspartate aminotransferase (AST) &gt;5 X ULN and/or direct (conjugated) bilirubin &gt; 2X
             ULN
          -  Renal function &lt; 30% of normal for age and size as determined by the Schwartz formula
          -  Prothrombin time(PT)&gt; 1 second above the upper limit of normal for age,partial
             thromboplastin time (PTT) &gt; 3 seconds above the upper limit of normal for age and
             International normalized ratio(INR) above the upper limit of normal for age, within 1
             week prior to enrollment.
          -  History of allergy to apixaban or Factor Xa inhibitors
          -  History of significant adverse reaction or major bleeding related adverse reaction to
             other anticoagulant or antiplatelet agents
          -  History of any significant drug allergy (such as anaphylaxis or hepatotoxicity
          -  Any investigational drug being administered during the study including multiple doses
             of PEG-L asparaginase
      </t>
  </si>
  <si>
    <t>NCT02213263</t>
  </si>
  <si>
    <t>A Phase 3, Randomized, Double-blind Study Of Pf-05280586 Versus Rituximab For The First-line Treatment Of Patients With Cd20-positive, Low Tumor Burden, Follicular Lymphoma</t>
  </si>
  <si>
    <t xml:space="preserve">
        Inclusion Criteria:
          -  Confirmed diagnosis of low tumor burden, CD20-positive follicular lymphoma
          -  Ann Arbor Stage II, III, or IV
        Exclusion Criteria:
          -  Not a candidate for treatment with rituximab as a single-agent
          -  Evidence of transformation to a high grade or diffuse large B-cell lymphoma
          -  Any previous systemic therapy for B-cell NHL, including chemotherapy, immunotherapy,
             or steroids
          -  Any prior treatment with rituximab
          -  Active, uncontrolled infection
      </t>
  </si>
  <si>
    <t>NCT01856192</t>
  </si>
  <si>
    <t>Randomized Phase II Open Label Study of Lenalidomide R-CHOP (R2CHOP) vs RCHOP (Rituximab, Cyclophosphamide, Doxorubicin, Vincristine and Prednisone) in Patients With Newly Diagnosed Diffuse Large B Cell Lymphoma</t>
  </si>
  <si>
    <t xml:space="preserve">
        Inclusion Criteria:
          -  PRE-REGISTRATION (STEP 0)
          -  Histologically confirmed DLBCL expressing CD20 antigen; patients with transformed
             lymphoma are excluded; in this regard, patients with composite lymphoma in the
             diagnostic tissue (concomitant DLBCL and follicular or other low-grade lymphoma
             component) are excluded; however, patients with DLBCL in primary diagnostic tissue
             but a bone marrow that shows low grade or indeterminate lymphoma are eligible;
             patients with known primary mediastinal large B-cell lymphoma (PMLBCL) are excluded;
             similarly, patients with known c-myc translocation (by fluorescence in situ
             hybridization) positive DLBCL are encouraged to participate in trials specifically
             designed for these patients; however patients with known c-myc DLBC positive are NOT
             excluded from this study; c-myc testing prior to study enrollment is NOT required
          -  Stages II bulky disease (defined as mass size of more than 10 cm), stage III, or IV
             (Ann Arbor staging); patients with stage I and stage II non-bulky disease are
             excluded from this study
          -  A paraffin-embedded tumor tissue specimen from the initial diagnostic biopsy has been
             located and ready to ship to the Mayo Clinic Lymphoma Laboratory following
             pre-registration; Note: exisional tumor biopsy is preferred; core needle biopsies
             will be considered adequate if there is enough tissue for the mandatory central
             pathology review immunohistochemistry and Genomics Education Partnership (GEP);
             submission of a tumor block is preferred, but if unavailable submit alternative
             materials
          -  Eastern Cooperative Oncology Group (ECOG) performance status 0-2
          -  Previously untreated and not receiving any other agent that would be considered as a
             treatment for the lymphoma; for subjects with severe systemic symptoms, compressive
             disease, or rapidly progressing symptomatic adenopathy, are allowed for lymphoma
             associated symptom treatment with up to 1 mg/kg/day prednisone, or equivalent, for a
             maximum of 7 days is permitted prior to beginning the treatment, at the discretion of
             the investigator; a washout period does not apply
          -  No known central nervous system (CNS) lymphoma or cerebrospinal fluid involvement
             with malignant lymphoma cells; these patients are usually treated with CNS directed
             therapy; screening for cerebrospinal fluid (CSF)/CNS involvement is NOT required but
             can be performed per treating medical doctor (MD) discretion; intrathecal (IT)
             methotrexate or IT cytarabine prophylaxis in patients with negative CSF who are felt
             to be at high risk of CNS relapse is allowed per local MD discretion; this should be
             noted on the treatment form
          -  Absence of history of myocardial infarction =&lt; 6 months, or congestive heart failure
             requiring use of ongoing maintenance therapy for life-threatening ventricular
             arrhythmias
          -  Absence of history of deep venous thrombosis/embolism, threatening thromboembolism or
             known thrombophilia; patients with a history of deep vein thrombosis(DVT)/pulmonary
             embolism (PE) or thrombophilia may participate if they are willing to be on full
             anticoagulation during the treatment if randomized to rituximab, cyclophosphamide,
             doxorubicin hydrochloride, vincristine sulfate, and prednisone (R2CHOP) arm A; full
             anticoagulation is defined as warfarin, factor X inhibitors, or low molecular weight
             heparin at therapeutic doses
          -  Patient must be able and willing to receive anticoagulation therapy with aspirin
             70-325 mg daily prophylaxis, low molecular weight heparin, factor X inhibitors or
             warfarin; patients unable or unwilling to take any prophylaxis are NOT eligible
          -  Absence of history of acquired immune deficiency syndrome (AIDS)-related conditions
             (other than the presenting DLBCL) or post-transplant lymphoproliferative disorder
             (PTLD) in immunocompromised patients; patients with human immunodeficiency virus
             (HIV) on antiretroviral therapy other than zidovudine (AZT) and/or stavudine and
             without prior AIDS defining conditions and adequate CD4 count (&gt; 400) are eligible
          -  No other active malignancy requiring therapy such as radiation, chemotherapy, or
             immunotherapy; exceptions to this are as follows: localized non-melanotic skin cancer
             and any cancer that in the judgment of the investigator has been treated with
             curative intent and will not interfere with the study treatment plan and response
             assessment
          -  No history of radiation therapy to &gt;= 25% of the bone marrow for other diseases or
             history of anthracycline therapy
          -  Patients must not be receiving erythroid stimulating agents (EPO: Procrit, Aranesp)
          -  RANDOMIZATION (STEP 1)
          -  Patient meets the eligibility criteria outlined above
          -  Site has received notification from Mayo Clinic - Rochester Division of
             Hematopathology of the central confirmation of diagnosis and tissue adequacy for
             mandatory research studies
          -  Patients must have measurable disease (at least 1 lesion of &gt;= 1.5 cm in one
             diameter) as detected by computed tomography (CT) or the CT images of the positron
             emission tomography (PET)/CT
          -  International Prognostic Index (IPI) of 2 or greater
          -  Ejection fraction of &gt;= 45% by either multi-gated acquisition (MUGA) scan or
             echocardiogram (ECHO)
          -  Absence of co-morbid systemic illnesses or other severe concurrent disease which, in
             the judgment of the investigator, would make the patient inappropriate for entry into
             this study or interfere significantly with the proper assessment of safety and
             toxicity of the prescribed regimens, including, but not limited to, ongoing or active
             infection, symptomatic congestive heart failure, unstable angina pectoris, cardiac
             arrhythmia, or psychiatric illness/social situations that would limit compliance with
             study requirements
          -  Absolute neutrophil count (ANC) &gt;= 1500
          -  Platelets (PLT) &gt;= 100,000
          -  Total bilirubin =&lt; 1.5 x upper limit of normal (ULN) or if total bilirubin is &gt; 1.5 x
             ULN, the direct bilirubin must be normal
          -  Alkaline (Alk.) phosphatase =&lt; 3 x ULN unless evidence of the direct liver
             involvement by lymphoma - then =&lt; 5 x ULN
          -  Aspartate aminotransferase (AST) =&lt; 3 x ULN unless evidence of the direct liver
             involvement by lymphoma - then =&lt; 5 x ULN
          -  Creatinine =&lt; 2 x ULN or creatinine clearance (CrCl) &gt; 30 ml/min
          -  Women must not be pregnant or breast-feeding
          -  Females of childbearing potential (FCBP) must have a negative serum or urine
             pregnancy test with a sensitivity of at least 25 mIU/mL within 10-14 days prior to
             and again within 24 hours of starting lenalidomide and must either commit to
             continued abstinence from heterosexual intercourse or begin TWO acceptable methods of
             birth control, one highly effective method and one additional effective method AT THE
             SAME TIME, at least 28 days before she starts taking lenalidomide; FCBP must also
             agree to ongoing pregnancy testing; a female of childbearing potential is any woman,
             regardless of sexual orientation or whether they have undergone tubal ligation, who
             meets the following criteria: 1) has not undergone a hysterectomy or bilateral
             oophorectomy; or 2) has not been naturally postmenopausal for at least 24 consecutive
             months (i.e., has had menses at any time in the preceding 24 consecutive months)
          -  Men must agree to use a latex condom during sexual contact with a FCBP even if they
             have had a successful vasectomy; all patients must be counseled at a minimum of every
             28 days about pregnancy precautions and risks of fetal exposure
      </t>
  </si>
  <si>
    <t>NCT01415752</t>
  </si>
  <si>
    <t>Intergroup Randomized Phase 2 Four Arm Study In Patients â‰¥ 60 With Previously Untreated Mantle Cell Lymphoma Of Therapy With: Arm A = Rituximab+ Bendamustine Followed By Rituximab Consolidation (RB â†’ R); Arm B = Rituximab + Bendamustine + Bortezomib Followed By Rituximab Consolidation (RBVâ†’ R), Arm C = Rituximab + Bendamustine Followed By Lenalidomide + Rituximab Consolidation (RB â†’ LR) or Arm D = Rituximab + Bendamustine + Bortezomib Followed By Lenalidomide + Rituximab Consolidation (RBV â†’ LR)</t>
  </si>
  <si>
    <t xml:space="preserve">
        DISEASE CHARACTERISTICS:
          -  Histologically confirmed untreated mantle cell lymphoma (MCL), with documented cyclin
             D1 by immunohistochemical stains and/or t(11;14) by cytogenetics or fluorescence in
             situ hybridization (FISH)
          -  Patients must have at least one objective measurable disease parameter
               -  Abnormal PET scans will not constitute evaluable disease, unless verified by CT
                  scan or other appropriate imaging
               -  Measurable disease in the liver is required if the liver is the only site of
                  lymphoma
          -  Patient must have no CNS involvement
        PATIENT CHARACTERISTICS:
          -  ECOG performance status 0-2
          -  ANC â‰¥ 1,500/mcL (1.5 x 10^9/L)*
          -  Platelets â‰¥ 100,000/mcL (100 x 10^9/L)* NOTE: *Unless due to marrow involvement.
          -  AST/ALT â‰¤ 2 times upper limit of normal (ULN)
          -  Bilirubin â‰¤ 2 times ULN
          -  Calculated creatinine clearance by Cockroft-Gault formula â‰¥ 30 mL/min
          -  Women (sexually mature female) must not be pregnant or breast-feeding
          -  Negative pregnancy test
          -  Women of childbearing potential and sexually active males use an accepted and
             effective method of contraception
               -  Men must agree to use a latex condom during sexual contact with a female of
                  child-bearing potential, even if they have had a successful vasectomy
               -  All patients must be counseled at a minimum of every 28 days about pregnancy
                  precautions and risks of fetal exposure
          -  No evidence of prior malignancy except adequately treated non-melanoma skin cancer,
             in situ cervical carcinoma, or any surgically or radiation-cured malignancy
             continuously disease free for â‰¥ 5 years so as not to interfere with interpretation of
             radiographic response
          -  Patient agrees that if randomized to Arms C or D, and proceed onto Arms G or H, they
             must register into the mandatory RevAssistÂ® program, and be willing and able to
             comply with the requirements of RevAssistÂ®
               -  Patients must have no medical contra-indications to, and be willing to take,
                  deep vein thrombosis (DVT) prophylaxis as all patients registering to the
                  lenalidomide/rituximab Arms G and H will be required to have DVT prophylaxis
                    -  Patients randomized to Arms G or H who have a history of a thrombotic
                       vascular event will be required to have therapeutic doses of low-molecular
                       weight heparin or warfarin to maintain an INR between 2.0 - 3.0
                    -  Patients on Arms G and H without a history of a thromboembolic event are
                       required to take a daily aspirin (81 mg or 325 mg) for DVT prophylaxis
                         -  Patients who are unable to tolerate aspirin should receive low
                            molecular weight heparin therapy or warfarin treatment
               -  Women must agree to abstain from donating blood during study participation and
                  for at least 28 days after discontinuation from protocol treatment
               -  Males must agree to abstain from donating blood, semen, or sperm during study
                  participation and for at least 28 days after discontinuation from protocol
                  treatment
          -  HIV-positive patients are not excluded but, to enroll, must meet all of the below
             criteria:
               -  HIV is sensitive to antiretroviral therapy
               -  Must be willing to take effective antiretroviral therapy, if indicated
               -  No history of CD4 prior to or at the time of lymphoma diagnosis &lt; 300 cells/mmÂ³
               -  No history of AIDS-defining conditions
               -  If on antiretroviral therapy, must not be taking zidovudine or stavudine
               -  Must be willing to take prophylaxis for Pneumocystis jiroveci pneumonia (PCP)
                  during therapy and until at least 2 months following the completion of therapy
                  or until the CD4 cells recover to over 250 cells/mmÂ³, whichever occurs later
          -  Patients must not have grade 2 or greater peripheral neuropathy
          -  Patients must not have NYHA Class III or IV heart failure, uncontrolled angina,
             severe uncontrolled ventricular arrhythmias, or electrocardiographic evidence of
             acute ischemia
          -  Patients must not have hypersensitivity to bortezomib, boron, or mannitol
          -  Patients must not have a serious medical or psychiatric illness likely to interfere
             with study participation
        PRIOR CONCURRENT THERAPY:
          -  No prior therapy for MCL, except &lt; 1 week of steroid therapy for symptom control
          -  HIV-positive patients are not excluded, but to enroll, must meet all of the below
             criteria:
               -  Must be willing to take effective antiretroviral therapy if indicated
               -  If on antiretroviral therapy, must not be taking zidovudine or stavudine
          -  Patients must not be participating in any other clinical trial or taking any other
             experimental medications within 14 days prior to registration
      </t>
  </si>
  <si>
    <t>NCT02285062</t>
  </si>
  <si>
    <t>Phase 3 Randomized, Double-Blind, Placebo Controlled, Multicenter Study to Compare the Efficacy and Safety of Lenalidomide (CC-5013) Plus R-CHOP Chemotherapy (R2-CHOP) Versus Placebo Plus R-CHOP Chemotherapy in Subjects With Previously Untreated Activated B-cell Type Diffuse Large B-cell Lymphoma</t>
  </si>
  <si>
    <t xml:space="preserve">
        Inclusion Criteria:
          1. Histologically proven Diffuse Large B-Cell Lymphoma of the Activated B-Cell type
          2. Newly diagnosed, previously untreated Diffuse Large B-Cell Lymphoma
          3. Measurable Diffuse Large B-Cell Lymphoma disease by Computed Tomography (CT) /
             Magnetic Resonance Imagining (MRI) scans
          4. Eastern Cooperative Oncology Group (ECOG) performance status 0 - 2
          5. Age 18 - 80 years; age &gt; 80 allowed at investigator discretion if performance status
             â‰¤ 1; and each organ system score â‰¤ 2 using cumulative illness rating scale (CIRS)
        Exclusion Criteria:
          1. Diagnosis of lymphoma histologies other than Diffuse Large B-Cell Lymphoma
          2. History of malignancies, other than Diffuse Large B-Cell Lymphoma, unless the patient
             has been disease free for 5 years or more
          3. Known seropositive for, or history of, active Human Immunodeficiency Virus (HIV)
             Hepatitis B Virus (HBV), Hepatitis C Virus (HCV)
          4. Contraindication to any drug in the chemotherapy regimen, and specifically: LVEF
             (Left Ventricular Ejection Fraction) &lt; 45% or peripheral neuropathy grade 2
      </t>
  </si>
  <si>
    <t>NCT01359592</t>
  </si>
  <si>
    <t>A Phase II Trial of PET-Directed Therapy for Limited Stage Diffuse Large B-Cell Lymphoma (DLBCL)</t>
  </si>
  <si>
    <t xml:space="preserve">
        DISEASE CHARACTERISTICS:
          -  Patients must have biopsy-proven diffuse large B-cell lymphoma (DLBCL)
               -  Adequate sections or a paraffin block from the original diagnostic specimen must
                  be submitted for review by the lymphoma pathology group
               -  Lymphoma must express CD20 antigen by either flow cytometry using anti-CD20
                  antibodies or by immunoperoxidase staining of paraffin sections
               -  Patients with primary mediastinal lymphoma or testicular lymphoma are not
                  eligible
          -  Patients must have non-bulky stage I or II disease by Ann Arbor classification
               -  This staging excludes FDG-PET evaluation
               -  Patients who have stage I or II non-bulky disease on diagnostic CT scan, but are
                  upstaged to stage III or IV based on FDG-PET evaluation, are also eligible
          -  Patients must have a diagnostic quality contrast-enhanced CT scan of the chest,
             abdomen, and pelvis AND baseline FDG-PET scan performed within 28 days prior to
             registration
               -  Low-resolution "localization" CT scans performed as part of a combined PET/CT
                  scan are not adequate for enrollment or response determination on this protocol
               -  If a patient has an allergy to CT contrast, then a non-enhanced CT will be
                  acceptable
          -  Patients must not have clinical evidence of central nervous system (CNS) involvement
             by lymphoma
               -  Any laboratory or radiographic tests performed to assess CNS involvement must be
                  negative and must be performed within 42 days prior to registration
          -  Patients may have either measurable or evaluable limited-stage DLBCL
               -  Patients rendered free of measurable or evaluable disease by virtue of biopsy
                  (resection) are also eligible
               -  If patient has measurable disease it must be documented on the Lymphoma Baseline
                  Tumor Assessment Form (Form #15187)
               -  All measurable disease must be assessed within 28 days prior to registration
               -  Patients with non-measurable disease in addition to measurable disease must have
                  all non-measurable disease assessed within 42 days prior to registration
          -  Patients must have a unilateral or bilateral bone marrow biopsy performed within 42
             days prior to registration
        PATIENT CHARACTERISTICS:
          -  Zubrod performance status 0-2
          -  Absolute neutrophil count (ANC) â‰¥ 1,000/mmÂ³
          -  Platelet count â‰¥ 100,000/mmÂ³
          -  Total bilirubin â‰¤ 2 times upper limit of normal (ULN) (unless due to Gilbert
             syndrome)
          -  Patients must not be pregnant or nursing
          -  Women/men of reproductive potential must have agreed to use an effective
             contraceptive method during the study period
          -  Patients must not be known to be HIV-positive
          -  No other prior malignancy is allowed except for the following:
               -  Adequately treated basal cell or squamous cell skin cancer
               -  In situ cervical cancer
               -  Adequately treated stage I or II cancer from which the patient is currently in
                  complete remission
               -  Any other cancer from which the patient has been disease-free for 5 years
        PRIOR CONCURRENT THERAPY:
          -  Patients must not have received prior chemotherapy, radiotherapy, or antibody therapy
             for lymphoma
      </t>
  </si>
  <si>
    <t>NCT02166463</t>
  </si>
  <si>
    <t>A Randomized Phase III Study of Brentuximab Vedotin (SGN-35) for Newly Diagnosed High-Risk Classical Hodgkin Lymphoma (cHL) in Children and Adolescents</t>
  </si>
  <si>
    <t xml:space="preserve">exclude </t>
  </si>
  <si>
    <t xml:space="preserve">
        Inclusion Criteria:
          -  Patients with newly diagnosed, pathologically confirmed cHL meeting one of the
             following Ann Arbor stages are eligible:
               -  Stage IIB with bulk
               -  Stage IIIB
               -  Stage IVA
               -  Stage IVB
                    -  If study eligibility by staging is uncertain, consultation with Imaging and
                       Radiation Oncology Core (IROC) Rhode Island (RI) may be obtained prior to
                       study enrollment
          -  Creatinine clearance or radioisotope glomerular filtration rate (GFR) &gt;= 70
             mL/min/1.73 m^2 or a serum creatinine based on age/gender as follows:
               -  2 to &lt; 6 years: male 0.8 mg/dL, female 0.8 mg/dL
               -  6 to &lt; 10 years: male 1 mg/dL, female 1 mg/dL
               -  10 to &lt; 13 years: male 1.2 mg/dL, female 1.2 mg/dL
               -  13 to &lt; 16 years: male 1.5 mg/dL, female 1.4 mg/dL
               -  &gt;= 16 years: male 1.7 mg/dL, female 1.4 mg/dL
          -  Total bilirubin =&lt; 1.5 x upper limit of normal (ULN) for age
          -  Serum glutamic oxaloacetic transaminase (SGOT) (aspartate transaminase [AST]) or
             serum glutamate pyruvate transaminase (SGPT) (alanine transaminase [ALT]) &lt; 2.5 x
             upper limit of normal (ULN) for age
          -  Shortening fraction of &gt;= 27% by echocardiogram, or ejection fraction of &gt;= 50% by
             radionuclide angiogram
          -  Forced expiratory volume in 1 second (FEV1)/forced vital capacity (FVC) &gt; 60% by
             pulmonary function test (PFT), unless due to large mediastinal mass from Hodgkin
             lymphoma (HL)
          -  For children who are unable to cooperate for PFTs, the criteria are: no evidence of
             dyspnea at rest, no exercise intolerance, and a pulse oximetry reading of &gt; 92% on
             room air
          -  All patients and/or their parents or legal guardians must sign a written informed
             consent
          -  All institutional, Food and Drug Administration (FDA), and National Cancer Institute
             (NCI) requirements for human studies must be met
        Exclusion Criteria:
          -  Patients with nodular lymphocyte-predominant HL
          -  Patients with an immunodeficiency that existed prior to diagnosis, such as primary
             immunodeficiency syndromes, organ transplant recipients and children on current
             systemic immunosuppressive agents are not eligible
          -  Patients who are pregnant; (a negative pregnancy test is required for female patients
             of childbearing potential)
          -  Lactating females who plan to breastfeed
          -  Sexually active patients of reproductive potential who have not agreed to use an
             effective contraceptive method for the duration of their study participation and for
             30 days after the last dose of chemotherapy
          -  Patients known to be positive for human immunodeficiency virus (HIV) are not eligible
          -  Patients who have received any previous chemotherapy or radiation therapy are not
             eligible
          -  Patients who received systemic corticosteroids within 28 days of enrollment on this
             protocol, except as specified, are not eligible
      </t>
  </si>
  <si>
    <t>NCT01979536</t>
  </si>
  <si>
    <t>A Randomized Phase II Trial of Brentuximab Vedotin (SGN35, NSC# 749710), or Crizotinib (NSC#749005, Commercially Labeled) in Combination With Chemotherapy for Newly Diagnosed Patients With Anaplastic Large Cell Lymphoma (ALCL) IND # 117117</t>
  </si>
  <si>
    <t xml:space="preserve">
        Inclusion Criteria:
          -  Newly diagnosed patients with histologically proven ALCL (International
             Classification of Diseases for Oncology [ICD-0] code: 9714/3)
          -  Disease must be cluster of differentiation (CD)30 positive
          -  Disease must be anaplastic lymphoma kinase (ALK) positive (defined by local
             institutional standards)
          -  Patients must have stage II, III, or IV disease
          -  Patients must have a life expectancy of &gt;= 8 weeks
          -  Total bilirubin =&lt; 1.5 x upper limit of normal (ULN) for age
          -  Alanine aminotransferase (ALT) (serum glutamate pyruvate transaminase [SGPT]) &lt; 2.5 x
             upper limit of normal (ULN) for age; for the purpose of this study, the ULN for ALT
             is 45 U/L
          -  If the lab abnormality is thought to be due to the lymphoma the patient is eligible
             and dose adjustments should be made
          -  Shortening fraction of &gt;= 27% by echocardiogram, or
          -  Ejection fraction of &gt;= 50% by radionuclide angiogram
          -  Patients with a history of pulmonary dysfunction must have no evidence of dyspnea at
             rest, no exercise intolerance due to pulmonary insufficiency, and a pulse oximetry &gt;
             92% while breathing room air unless current dysfunction is due to the lymphoma in
             which case the patient is eligible
        Exclusion Criteria:
          -  Patients with central nervous system (CNS) disease are not eligible
          -  Patients with disease limited to the skin are not eligible, regardless of how
             wide-spread
          -  Patients with stage I disease are not eligible
          -  Patients who have received any prior cytotoxic chemotherapy for the current diagnosis
             of ALCL or any cancer diagnosed previously are not eligible
          -  Previous steroid treatment and/or radiation treatment is not allowed unless it is for
             the emergent management of a mediastinal mass; emergent steroid treatment and/or
             radiation treatment should stop once protocol therapy is initiated
          -  Intrathecal chemotherapy prior to enrollment is allowed for the current diagnosis of
             ALCL as long as adequate cerebrospinal fluid (CSF) is obtained prior to
             administration of the intrathecal chemotherapy and subsequently demonstrated to be
             negative for ALCL
          -  Female patients who are pregnant are not eligible; pregnancy tests must be obtained
             in girls who are post menarchal
          -  Lactating females are not eligible unless they have agreed not to breastfeed their
             infants
          -  Sexually active patients of reproductive potential are not eligible unless they agree
             to use an effective contraceptive method for the duration of treatment and for 3
             months after stopping treatment
          -  Patients with Down syndrome are not eligible
          -  Patients with an immunodeficiency that existed prior to diagnosis such as primary
             immunodeficiency syndromes or organ transplant recipients are not eligible
          -  Cytochrome P450, family 3, subfamily A, polypeptide 4 (CYP3A4) substrates with narrow
             therapeutic indices: Patients chronically receiving medications known to be
             metabolized by CYP3A4 and with narrow therapeutic indices including pimozide,
             aripiprazole, triazolam, ergotamine and halofantrine are not eligible; the topical
             use of these medications (if applicable) is allowed
          -  CYP3A4 inhibitors: patients chronically receiving drugs that are known potent CYP3A4
             inhibitors within 7 days prior to study enrollment, including but not limited to
             ketoconazole, itraconazole, clarithromycin, erythromycin, ritonavir, indinavir,
             nelfinavir, saquinavir, delavirdine, nefazodone, diltiazem, verapamil, and grapefruit
             juice are not eligible; the topical use of these medications (if applicable), e.g. 2%
             ketoconazole cream, is allowed
          -  CYP3A4 inducers: patients chronically receiving drugs that are known potent CYP3A4
             inducers within 12 days prior to study enrollment, including but not limited to
             carbamazepine, phenobarbital, phenytoin, rifabutin, rifampin, ritonavir, and St.
             John's wort are not eligible; the topical use of these medications (if applicable) is
             allowed
          -  Patients that are known to be positive for human immunodeficiency virus (HIV) are not
             eligible; note: inclusion of HIV positive patients will be considered at a later date
          -  Patients who weigh &lt; 10 kg are not eligible
      </t>
  </si>
  <si>
    <t>NCT01321541</t>
  </si>
  <si>
    <t>A Randomized Multicenter Study Comparing Pixantrone + Rituximab With Gemcitabine + Rituximab in Patients With Aggressive B-cell Non-Hodgkin Lymphoma Who Have Relapsed After Therapy With CHOP-R or an Equivalent Regimen and Are Ineligible for Stem Cell Transplant</t>
  </si>
  <si>
    <t xml:space="preserve">
        Inclusion Criteria:
          1. Diagnosis of DLBCL (de novo DLBCL, or transformed from indolent lymphoma) or
             follicular grade 3 lymphoma on the basis of tissue biopsy.
          2. Patients with de novo DLBCL must have received 1-3 treatment regimens for DLBCL.
             Patients with follicular grade 3 lymphoma must have received 1-3 treatment regimens
             for follicular lymphoma (any grade). Patients with DLBCL transformed from indolent
             lymphoma must have received at least 1-4 treatment regimens for NHL.
          3. Received rituximab containing a multi-agent therapy for the treatment of NHL.
          4. Not eligible for high-dose chemotherapy and stem cell transplant.
          5. Patients with DLBCL transformed from indolent lymphoma must have had a complete or
             partial response to a therapy for NHL lasting at least 12 weeks.
        Exclusion Criteria:
          1. Primary refractory de novo DLBCL or primary refractory follicular grade 3 lymphoma,
             defined as documented progression within 12 weeks of the last cycle of the first-line
             multi-agent regimen.
          2. Prior treatment with cumulative dose of doxorubicin or equivalent exceeding 450 mg/m2
          3. Any experimental therapy â‰¤ 28 days prior to randomization
          4. Other malignancy within last 5 years except for the following: curatively treated
             basal cell/squamous cell skin cancer, carcinoma in situ of the cervix, superficial
             transitional cell bladder carcinoma, or in situ ductal carcinoma of the breast after
             complete resection
          5. Any contraindication or known allergy or hypersensitivity to any study drugs
          6. Concomitant therapy with any anticancer agents, immunosuppressive agents, other
             investigational anticancer therapies. Low-dose corticosteroids for the treatment of
             non cancer-related illnesses are permitted.
      </t>
  </si>
  <si>
    <t>NCT01511562</t>
  </si>
  <si>
    <t>A Randomized Phase II Trial of Myeloablative Versus Non-Myeloablative Consolidation Chemotherapy for Newly Diagnosed Primary CNS B-cell Lymphoma</t>
  </si>
  <si>
    <t xml:space="preserve">
        1. Documentation of Disease: Diagnosis of primary CNS diffuse large B-cell lymphoma
             confirmed by one of the following: brain biopsy or resection, cerebrospinal fluid and
             vitreous fluid.
          2. Other Lymphomas: Patients must have no evidence or history of non-Hodgkin lymphoma
             (NHL) outside of CNS. Patients must have no isolated ocular lymphoma.
          3. Previous Treatment: Patients must have no prior chemotherapy or radiation therapy for
             lymphoma.
          4. Age- Patients must be between the ages of 18 and 75 years.
          5. Karnofsky Performance Scale - Patients must measure Karnofsky Performance Scale â‰¥ 30
             (â‰¥ 50 for patients ages 60-70).
          6. Pregnancy and Nursing Status - Patients must be non-pregnant and non-nursing. Due to
             the unknown teratogenic potential of this regimen, pregnant or nursing patients may
             not be enrolled. Women of childbearing potential must have a negative serum or urine
             pregnancy test 10-14 days prior to registration. In addition, women and men of
             childbearing potential must commit to use an effective form of contraception
             throughout their participation in this study due to the teratogenic potential of the
             therapy utilized in this trial. Appropriate methods of birth control include
             abstinence, oral contraceptives, implantable hormonal contraceptives, or double
             barrier method (diaphragm plus condom).
          7. HIV - Patients must have negative HIV serology.
          8. Hepatitis - Patients must have negative HCV serology (unless HBsAb positive patient
             has recently received HBV vaccine, in this case HBcAb should be negative). All
             patients must be screened for hepatitis B infection before starting treatment. Those
             patients who test positive for hepatitis B should be closely monitored for evidence
             of active HBV infection and hepatitis during and for several months after rituximab
             treatment. PCNSL patients with a history of hepatitis B infection should be treated
             with entecavir or lamivudine (physician discretion for choice of drug) as antiviral
             prophylaxis to prevent hepatitis B reactivation.
          9. Organ Transplant or Immunosuppressant Therapy - Patient must have no history of organ
             transplantation or ongoing immunosuppressant therapy.
         10. Required Initial Laboratory Values: ANC â‰¥ 1500/mcL, AST and ALT &lt; 2 x upper limit of
             normal (ULN), total bilirubin â‰¤ 3 mg/dL, creatinine clearance â‰¥ 50 mL/min, platelet
             count â‰¥ 100,000/mcL
      </t>
  </si>
  <si>
    <t>NCT02443077</t>
  </si>
  <si>
    <t>A Randomized Double-Blind Phase III Study of Ibrutinib During and Following Autologous Stem Cell Transplantation Versus Placebo in Patients With Relapsed or Refractory Diffuse Large B-Cell Lymphoma of the Activated B-Cell Subtype</t>
  </si>
  <si>
    <t xml:space="preserve">
        Inclusion Criteria:
          -  PRE-REGISTRATION ELIGIBILITY CRITERIA (STEP 0)
          -  Patients must have paraffin tissue from the diagnostic or relapse biopsy available to
             be submitted for central pathology review and integral molecular subtyping; this
             review is mandatory prior to registration to confirm eligibility and should be
             initiated as soon as possible; determination of cell-of-origin subtype will be
             performed using the lymphoma subtyping test (LST) assay
          -  ELIGIBILITY CRITERIA (STEP 1)
          -  Diagnosis of World Health Organization (WHO) diffuse large B-cell lymphoma, high
             grade B-cell lymphoma not otherwise specified, or B-cell lymphoma, unclassifiable,
             with features intermediate between diffuse large B-cell lymphoma and Burkitt lymphoma
          -  Determination of activated B-cell-like (ABC) subtype by pre-registration central
             review
          -  Patient must be deemed eligible to proceed with high-dose chemotherapy and autologous
             stem cell transplantation by local transplant center
          -  New York Heart Association class I or less; ordinary physical activity does not cause
             undue fatigue, palpitations, dyspnea, or angina pain; patients 60 years or older must
             have a left ventricular ejection fraction (LVEF) at rest &gt;= 40% measured by
             echocardiogram or multi-gated acquisition (MUGA)
          -  Diffusion capacity of the lung for carbon monoxide (DLCO) &gt;= 40% of predicted
             (corrected for hemoglobin)
          -  Forced expiratory volume in 1 second (FEV1) &gt;= 40% of predicted (corrected for
             hemoglobin)
          -  Forced vital capacity (FVC) &gt;= 40% of predicted (corrected for hemoglobin)
          -  Total Bilirubin =&lt; 1.5 x upper limit of normal (ULN) unless isolated
             hyperbilirubinemia attributed to Gilbert's syndrome
          -  Aspartate aminotransferase (AST) and alanine aminotransferase (ALT) =&lt; 3 x upper
             limit of normal (ULN)
          -  Creatinine =&lt; 2.0 mg/dL OR creatinine clearance (calculated clearance permitted) &gt;=
             40 mL/min by Cockcroft-Gault formula
          -  Prothrombin time (PT)/ international normalized ration (INR) &lt; 1.5 x ULN and partial
             thromboplastin time (PTT) (activated [a]PTT) &lt; 1.5 x ULN
          -  Patient must have progressed or be refractory to prior anthracycline-containing
             chemotherapy (e.g. R-CHOP, DA-EPOCH-R, etc)
          -  No more than 3 prior regimens for large cell component (e.g. one induction and two
             salvage therapies); monoclonal antibody alone or involved field/involved site
             radiotherapy do not count as lines of therapy
          -  Prior use of ibrutinib is allowed unless patient has had disease progression while
             receiving ibrutinib
          -  Patient must have chemosensitive disease as defined by at least a partial response to
             salvage therapy at their latest assessment
          -  No major surgery =&lt; 7 days prior to registration and no minor surgery =&lt; 3 days prior
             to registration (with the exception of intravenous access placement, e.g. Hickman or
             peripherally inserted central catheter [PICC])
          -  Not pregnant and not nursing; for women of childbearing potential only, a negative
             serum pregnancy test must be obtained within 14 days prior to registration
               -  Women of childbearing potential must use adequate contraception from study start
                  to one month after the last dose of protocol therapy; adequate contraception is
                  defined as hormonal birth control, intrauterine device, double barrier method or
                  total abstinence; men must practice complete abstinence or agree to use an
                  adequate contraception method from study start to one month after the last dose
                  of protocol therapy
          -  Patients should not require chronic use of strong CYP3A inhibitors or strong CYP3A
             inducers
          -  Patients should not require concurrent therapeutic doses of steroids (&gt; 20 mg of
             prednisone/day or equivalent) unless they need them for the indications; steroids
             should be discontinued for 14 days before starting protocol treatment
          -  Human immunodeficiency virus (HIV) infected patients are eligible provided they meet
             all other eligibility criteria, and:
               -  There is no prior history of acquired immunodeficiency syndrome (AIDS) defining
                  conditions other than historically low CD4+ T-cell count or B-cell lymphoma
               -  In the opinion of an expert in HIV disease, prospects for long-term survival are
                  excellent were it not for the diagnosis of lymphoma
               -  Use of HIV protease inhibitors as part of the anti-HIV regimen OR as a
                  pharmacologic booster is not allowed
               -  Zidovudine is not allowed
               -  Once daily combination pills for HIV containing a pharmacologic booster such as
                  cobicistat are not allowed
               -  Patients with multi-drug resistant HIV are not eligible
          -  Patients cannot have:
               -  Active central nervous system or meningeal involvement by lymphoma; patients
                  with a history of central nervous system (CNS) or meningeal involvement must be
                  in a documented remission by cerebrospinal fluid (CSF) evaluation and
                  contrast-enhanced magnetic resonance imaging (MRI) imaging for at least 91 days
                  prior to registration
               -  Evidence of myelodysplasia or cytogenetic abnormality indicative of
                  myelodysplasia on any bone marrow biopsy prior to initiation of therapy
               -  A known bleeding diathesis
               -  Requirement for warfarin or similar vitamin K antagonists; these drugs are
                  prohibited 28 days prior to the first treatment and throughout the trial
               -  History of stroke or intracranial hemorrhage =&lt; 6 months before treatment
               -  Currently active, clinically significant hepatic impairment (Child-Pugh class B
                  or C according to the Child Pugh classification
               -  History of allergic reactions attributed to compounds of similar chemical or
                  biologic composition to ibrutinib or other agents used in study
               -  Serologic status reflecting active hepatitis B or C infection; patients that are
                  positive for hepatitis B core antibody, hepatitis B surface antigen (HBsAg), or
                  hepatitis C antibody must have a negative polymerase chain reaction (PCR) prior
                  to enrollment; (PCR positive patients will be excluded)
          -  Eastern Cooperative Oncology Group (ECOG) performance status must be =&lt; 2
      </t>
  </si>
  <si>
    <t>NCT01938001</t>
  </si>
  <si>
    <t>A Phase 3, Double-blind, Randomized Study to Compare the Efficacy and Safety of Rituximab Plus Lenalidomide (CC-5013) Versus Rituximab Plus Placebo in Subjects With Relapsed/Refractory Indolent Lymphoma</t>
  </si>
  <si>
    <t xml:space="preserve">
        Inclusion Criteria:
          -  Age â‰¥18 years at the time of signing the informed consent document.
          -  Understand and voluntarily sign an informed consent document prior to any study
             related assessments/procedures are conducted.
          -  Histologically confirmed marginal zone lymphoma or follicular lymphoma (grade 1, 2 or
             3a; CD20+ by flow cytometry or histochemistry).
          -  Previously treated with at least one prior systemic chemotherapy, immunotherapy or
             chemoimmunotherapy and have received at least 2 previous doses of rituximab.
          -  Documented relapsed, refractory or progressive disease after treatment with systemic
             therapy and must not be Rituximab-refractory.
          -  Investigator considers rituximab monotherapy appropriate.
          -  Bi-dimensionally measurable disease on cross sectional imaging by X-ray Computed
             Tomography (CT) or Magnetic Resonance Imaging (MRI).
          -  Need of treatment for relapsed, progressed or refractory disease as assessed by the
             investigator.
          -  Eastern Cooperative Oncology Group (ECOG) Performance status â‰¤ 2.
          -  Adequate bone marrow function.
          -  Willingness to follow study visit schedule, pregnancy precautions and other protocol
             requirements.
        Exclusion Criteria:
          -  Histology other than follicular or marginal zone lymphoma or clinical evidence of
             transformation or Grade 3b follicular lymphoma.
          -  Subjects taking corticosteroids during the last week prior to study treatment, unless
             administered at a dose equivalent to &lt; 20 mg/day prednisone or prednisolone.
          -  Systemic anti-lymphoma therapy within 28 days or use of antibody agents within 8
             weeks use of radioimmunotherapy within 6 months.
          -  Known seropositive for or active viral infection with hepatitis B virus (HBV) or/and
             human immunodeficiency virus (HIV).
          -  Known hepatitis C virus (HCV) positive with chronic HCV or active viral infection
             with HCV hepatitis requiring anti-viral medication (at time of randomization).
          -  Life expectancy &lt; 6 months.
          -  Known sensitivity or allergy to murine products.
          -  Prior history of malignancies, other than follicular or marginal zone lymphoma,
             unless the subject has been free of the disease for â‰¥ 5 years.
          -  Prior use of lenalidomide.
          -  Known allergy to thalidomide.
          -  Neuropathy &gt; Grade 1.
          -  Presence or history of central nervous system involvement by lymphoma.
          -  Subjects who are at a risk for a thromboembolic event and are not willing to take
             prophylaxis for it.
          -  Uncontrolled intercurrent illness.
          -  Any significant medical condition, laboratory abnormality, or psychiatric illness
             that would prevent the subject from signing the informed consent document.
          -  Pregnant or lactating females.
          -  Any condition that places the subject at unacceptable risk if he/she were to
             participate in the study or that confounds the ability to interpret data from the
             study.
      </t>
  </si>
  <si>
    <t>NCT01077518</t>
  </si>
  <si>
    <t>A Randomized, Open Label Study of Ofatumumab and Bendamustine Combination Therapy Compared With Bendamustine Monotherapy in Indolent B-cell Non-Hodgkin's Lymphoma Unresponsive to Rituximab or a Rituximab-Containing Regimen During or Within Six Months of Treatment</t>
  </si>
  <si>
    <t xml:space="preserve">
        Inclusion Criteria:
          -  Indolent lymphoma including Grades 1-3a follicular, small lymphocytic,
             lymphoplasmacytic, and marginal zone lymphoma; Stages III-IV, or bulky disease, Stage
             II. Tumor verified CD20+ and CT imaging done at screening verifying disease
          -  Indolent B-cell NHL that remains stable or unresponsive during or within 6 months of
             treatment with rituximab or a rituximab-containing regimen
          -  Indolent lymphoma including grades 1-3a follicular, small lymphocytic,
             lymphoplasmacytic, and marginal zone lymphoma; stages III-IV, or bulky disease stage
             II (i.e. as any single mass &gt; 5 cm in any direction)
          -  ECOG Performance Status of 0, 1, or 2
          -  Life expectancy of at least 6 months
          -  18 years or older
          -  Signed, written informed consent
        Exclusion Criteria:
          -  Grade 3b follicular lymphoma or evidence that the indolent lymphoma has transformed
             to aggressive lymphoma
          -  Previous allogeneic stem cell transplant
          -  Previous autologous stem cell transplant, fludarabine therapy, or radioimmunotherapy
             in the past 12 months
          -  Previous external beam radiation therapy to the pelvis. Previous external beam
             radiation therapy for bony disease to the cranium, mediastinum, and axilla, or to two
             or to more than 3 vertebral bodies
          -  High dose steroids greater to or equal to 60 mg prednisone/day (or equivalent) within
             3 months of randomization. No more than 10 mg prednisone (or equivalent) daily at the
             time of randomization
          -  Prior bendamustine treatment within 1 year of randomization not resulting in a CR or
             PR for at least 6 months
          -  Treatment with anti-CD20 monoclonal antibody within 3 months of randomization
          -  Known CNS involvement of indolent lymphoma
          -  Other past or current malignancy. Subjects free of malignancy for at least 5 years or
             have history of definitively treated non-melanoma skin cancer, or successfully
             treated in situ carcinoma, are eligible
          -  Chronic or current active infectious disease requiring systemic antibiotics,
             antifungal, or antiviral treatment
          -  Clinically significant cardiac disease
          -  History of significant cerebrovascular disease or event with significant symptoms
          -  Positive serology for Hepatitis B
          -  Current active liver or biliary disease (except Gibler's syndrome or asymptomatic
             gallstones, liver metastases, or otherwise stable chronic liver disease)
          -  Known HIV positive
          -  Abnormal/inadequate blood values, liver and kidney function
          -  Current participation in other clinical study
          -  Inability to comply with the protocol activities
          -  Lactating or pregnant women or female patients of child-bearing potential (or male
             patients with such partners) not willing to use adequate contraception
      </t>
  </si>
  <si>
    <t>NCT01996865</t>
  </si>
  <si>
    <t>A Phase 3B Randomized Study of Lenalidomide (CC-5013) Plus Rituximab Maintenance Therapy Followed by Lenalidomide Single-Agent Maintenance Versus Rituximab in Subjects With Relapsed/Refractory Follicular, Marginal Zone, or Mantle Cell Lymphoma</t>
  </si>
  <si>
    <t xml:space="preserve">
        Inclusion Criteria:
        -- Age â‰¥18 years
          -  Histologically confirmed Follicular Lymphoma (Grade 1, 2 or 3a), Marginal Zone
             Lymphoma, or Mantle Cell Lymphoma
          -  Must have documented relapsed, refractory or Progressive Disease after last treatment
             with systemic therapy
          -  Bi-dimensionally measurable disease
          -  Eastern Cooperative Oncology Group (ECOG) Performance status â‰¤ 2
          -  Adequate bone marrow function
          -  Willingness to follow pregnancy precautions
        Exclusion Criteria:
          -  Histology other than follicular or marginal zone lymphoma or clinical evidence of
             transformation or Grade 3b follicular lymphoma
          -  Any medical condition (other than the underlying lymphoma) that requires chronic
             steroid use
          -  Subjects taking corticosteroids during the last 1 week prior treatment, unless
             administered at a dose equivalent to &lt; 20 mg/day of prednisone
          -  Systemic anti-lymphoma therapy within 28 days or use of antibody agents within 8
             weeks use of radioimmunotherapy within 3 months
          -  Known seropositive for or active viral infection with hepatitis B virus (HBV),
             hepatitis C virus (HCV), human immunodeficiency virus (HIV)
          -  Known sensitivity or allergy to murine products
          -  Presence or history of central nervous system involvement by lymphoma. Subjects who
             are at a risk for a thromboembolic event and are not willing to take prophylaxis for
             it.
          -  Any condition that places the subject at unacceptable risk if he/she were to
             participate in the study or that confounds the ability to interpret data from the
             study.
      </t>
  </si>
  <si>
    <t>NCT02367040</t>
  </si>
  <si>
    <t>Bayer</t>
  </si>
  <si>
    <t>A Phase III, Randomized, Double-blind, Placebo-controlled Study Evaluating the Efficacy and Safety of Copanlisib in Combination With Rituximab in Patients With Relapsed Indolent B-cell Non-Hodgkin's Lymphoma (iNHL) - CHRONOS-3</t>
  </si>
  <si>
    <t xml:space="preserve">
        Inclusion Criteria:
          -  Histologically confirmed diagnosis of CD20 positive Indolent non-Hodgkin's lymphoma
             (iNHL) with histological subtype limited to:
          -  Follicular lymphoma grade1-2-3a
          -  Small lymphocytic lymphoma with absolute lymphocyte count &lt;5x10*9/L at the time of
             diagnosis and at study entry
          -  Lymphoplasmacytoid lymphoma/WaldenstrÃ¶m macroglobulinemia (LPL/WM)
          -  Marginal zone lymphoma (splenic, nodal, or extra-nodal)
          -  Patients must have relapsed (recurrence after complete response or presented
             progression after partial response) after at least 1 prior line of therapy, including
             rituximab. A previous regimen is defined as one of the following: at least 2 months
             of single-agent therapy; at least 2 consecutive cycles of polychemotherapy;
             autologous transplant; radioimmunotherapy. Previous exposure to PI3K (except to
             copanlisib) is acceptable provided there is no resistance. Patients with prior
             intolerance to PI3K inhibitors other than copanlisib are eligible.
          -  Non-WM must have at least one bi-dimensionally measurable lesion (that has not been
             previously irradiated) according to the Lugano Classification.
          -  Patients affected by W M who do not have at least one bi-dimensionally measurable
             lesion in the baseline radiologic assessment must have measurable disease, defined as
             presence of immunoglobulin M (IgM) paraprotein with a minimum IgM level â‰¥ 2 x upper
             limit of normal (ULN) and positive immunofixation test .
          -  Male or female patients â‰¥ 18 years of age
          -  Eastern Cooperative Oncology Group (ECOG) performance status â‰¤ 2
          -  Life expectancy of at least 3 months
          -  Availability of fresh tumor tissue and/or archival tumor tissue at Screening
          -  Adequate baseline laboratory values collected no more than 7 days before starting
             study treatment
          -  Left ventricular ejection fraction â‰¥ 45%
          -  Patients must either have had a treatment-free interval of at least 12 months after
             completion of the last rituximab-containing treatment OR be considered unfit to
             receive chemotherapy on reason of age, concomitant morbidities, and/or residual
             toxicity from previous treatments or unwillingness to receive chemotherapy.
        Exclusion Criteria:
          -  Histologically confirmed diagnosis of follicular lymphoma grade 3b or transformed
             disease, or chronic lymphocytic leukemia
          -  Progression free interval or treatment free interval of less than 12 months since the
             last rituximab containing treatment (including rituximab maintenance). For patients
             considered unfit to receive chemotherapy : progression free interval or treatment
             free interval of less than 6 months since the last rituximab containing treatment
             (including rituximab maintenance), as assessed by the investigator
          -  History or concurrent condition of interstitial lung disease of any severity and/or
             severely impaired lung function
          -  Known lymphomatous involvement of the central nervous system
          -  Patients with HbA1c &gt; 8.5% at Screening
          -  Known history of human immunodeficiency virus (HIV) infection
          -  Hepatitis B (HBV) or hepatitis C (HCV). Patients positive for HBsAg or HBcAb will be
             eligible if they are negative for HBV-DNA, these patients should receive prophylactic
             antiviral therapy. Patients positive for anti- HCV antibody will be eligible if they
             are negative for HCV-RNA
          -  Documented evidence of resistance to prior treatment with idelalisib or other PI3K
             inhibitors.
          -  Prior treatment with copanlisib
          -  Cytomegalovirus (CMV) infection. Patients who are CMV PCR positive at baseline will
             not be eligible
      </t>
  </si>
  <si>
    <t>NCT01599559</t>
  </si>
  <si>
    <t>International Extranodal Lymphoma Study Group (IELSG)</t>
  </si>
  <si>
    <t>IELSG37: A Randomized, Open-label, Multicentre, Two-arm Phase III Comparative Study Assessing the Role of Involved Mediastinal Radiotherapy After Rituximab Containing Chemotherapy Regimens to Patients With Newly Diagnosed Primary Mediastinal Large B-Cell Lymphoma (PMLBCL)</t>
  </si>
  <si>
    <t xml:space="preserve">
        Inclusion Criteria:
          -  Previously untreated primary mediastinal diffuse large B-cell lymphoma, CD20
             positive.
          -  Patients must have histological confirmation of the diagnosis (it is recommended that
             the immunohistochemical panel includes: CD45, CD20, CD30, CD15, CD10, BCL6, BCL2,
             MUM-1), and in addition have a dominant mass within the anterior mediastinum.
          -  No evidence of extranodal disease outside the chest including spleen and bone marrow.
          -  Age at least 18 years.
          -  Fit to receive chemotherapy and radiotherapy with curative intent.
          -  Patients will be eligible if the treatment phase consisting in a Rituximab combined
             with any anthracycline-containing chemotherapy regimen without consolidation with
             autologous stem cell support (e.g., 6 cycles of CHOP14-21, DA-EPOCH, Mega-CHOP or 12
             weeks of VACOP-B or MACOP-B).
          -  At least 6 courses of Rituximab should be administered
          -  Able and willing to give informed consent, and to undergo staging including PET
             scanning
          -  Willingness to comply with an appropriate contraceptive method in women of
             childbearing potential or men.
          -  Histological diagnostic material available for review.
        Exclusion Criteria:
          -  History of malignancy other than squamous cell carcinoma, basal cell carcinoma of the
             skin or carcinoma in situ of the cervix within the last 5 years.
          -  Evidence of clinically significant cardiac disease at diagnosis, as defined by
             history of symptomatic ventricular arrhythmias, congestive heart failure or
             myocardial infarction within 12 months before study entry. Cardiac impairment due to
             local extension of lymphoma will not be an exclusion criterion in the absence of
             other cardiac disease.
          -  Known HIV-positive serology.
          -  Pregnant or lactating women.
          -  Any psychological, familial, sociological or geographical condition potentially
             hampering compliance with the study protocol and follow-up schedule.
      </t>
  </si>
  <si>
    <t>NCT02055820</t>
  </si>
  <si>
    <t>A Phase Ib, Open-Label Study Evaluating The Safety And Pharmacokinetics Of GDC-0199 (ABT-199) In Combination With Rituximab (R) or Obinutuzumab (G) Plus Cyclophosphamide, Doxorubicin, Vincristine And Prednisone (Chop) In Patients With B-Cell Non-Hodgkins Lymphoma (NHL) and DLBCL</t>
  </si>
  <si>
    <t xml:space="preserve">
        Inclusion Criteria:
        General Inclusion Criteria:
          -  Patients, age &gt; = 18 years
          -  At least one bi-dimensionally measurable lesion defined as &gt; 1.5 cm in its longest
             dimension
          -  Ability and willingness to comply with the study protocol procedures
          -  Confirmed availability of archival or freshly biopsied tumor tissue prior to study
             enrollment
          -  ECOG performance status of 0, 1 or 2
          -  Adequate hematologic function
          -  For female patients of childbearing potential, agreement to use highly effective
             forms of contraception
        Dose Escalation Portion of the Study:
          -  Patients must have histologically confirmed B-cell non-Hodgkin's Lymphoma (NHL)
          -  Patients must have never received previous R-CHOP treatment
          -  Any relapsed/refractory patients that are enrolled during the dose escalation should
             have received only a single previous treatment regimen
        Expansion Portion of the Study:
          -  Patients must have previously-untreated diffuse large, B-cell lymphoma
          -  International prognostic index (IP) score must be 2-5
        Exclusion Criteria:
        General Exclusion Criteria:
          -  Contraindication to receive any of the individual components of CHOP, rituximab or
             obinutuzumab
          -  Primary CNS lymphoma
          -  Vaccination with live vaccines within 28 days prior to randomization
          -  History of other malignancy that could affect compliance with the protocol or
             interpretation of results
          -  Evidence of significant, concomitant disease or illness
          -  Use of CYP3A inhibitors or inducers within 7 days of the first dose of GDC-0199
          -  Requires use of Warfarin
          -  Recent major surgery
          -  Women must not be pregnant or breastfeeding
        Dose Escalation Portion of the Study:
          -  Prior anthracycline therapy
          -  Chemotherapy or other investigational therapy within 5 half-lives of a biologic agent
             with minimum of 28 days prior to the start of Cycle 1
          -  Histologically confirmed mantle cell lymphoma (MCL) or small lymphocytic lymphoma
             (SLL)
        Expansion Portion of the Study:
          -  Patients with transformed lymphoma
          -  Prior therapy for non-Hodgkins Lymphoma (NHL)
          -  Current Grade &gt; 1 peripheral neuropathy
          -  Ongoing therapy with calcium channel entry blocker drugs or therapy within 30 days of
             C1D1
          -  Prior radiotherapy to the mediastinal/pericardial region
      </t>
  </si>
  <si>
    <t>NCT01925612</t>
  </si>
  <si>
    <t>A Phase 2 Study of Brentuximab Vedotin in Combination With Standard of Care Treatment (Rituximab, Cyclophosphamide, Doxorubicin, Vincristine, and Prednisone [RCHOP]) or RCHP ( Rituximab, Cyclophosphamide, Doxorubicin, and Prednisone) as Front-line Therapy in Patients With Diffuse Large B-cell Lymphoma (DLBCL)</t>
  </si>
  <si>
    <t xml:space="preserve">
        Inclusion Criteria:
          -  Treatment-naive patients with systemic de novo or transformed diffuse large B cell
             lymphoma (DLBCL) or follicular non-Hodgkin lymphoma (NHL) grade 3b
          -  International Prognostic Index (IPI) score greater than or equal to 3 for patients
             greater than 60 years of age or age-adjusted IPI (aaIPI) score of 2 or 3 for patients
             less than or equal to 60 years of age
          -  Stage IAX (bulk defined as single lymph node mass &gt;10 cm in diameter), IB-IV disease
          -  Measurable disease of at least 1.5 cm
          -  Eastern Cooperative Oncology Group (ECOG) performance status less than or equal to 2
          -  Patients in Parts 2 and 3 must have histologically confirmed diagnosis of
             CD30-positive DLBCL
        Exclusion Criteria:
          -  Previous history of treated indolent lymphoma
          -  History of another primary malignancy that has not been in remission for 3 years
      </t>
  </si>
  <si>
    <t>NCT02227251</t>
  </si>
  <si>
    <t>A Phase 2b Open-label, Randomized Two-arm Study Comparing High and Low Doses of Selinexor (KPT-330) in Patients With Relapsed/Refractory Diffuse Large B-Cell Lymphoma (DLBCL)</t>
  </si>
  <si>
    <t xml:space="preserve">
        Inclusion Criteria:
          -  Age â‰¥18 years
          -  Eastern Cooperative Oncology Group (ECOG) performance status of â‰¤ 2
          -  Pathologically confirmed de novo DLBCL
          -  Objective, documented evidence of disease progression on study entry
          -  Have previously received at least 2 but no more than 5 previous systemic multi-agent
             regimens for the treatment of DLBCL
          -  Have measurable disease
          -  At least 14 weeks have elapsed since their most recent systemic anti-DLBCL therapy.
        Exclusion Criteria:
          -  DLBCL with mucosa-associated lymphoid tissue (MALT) lymphoma, composite lymphoma
             (HL+NHL) or DLBCL transformed from diseases other than indolent NHL.
          -  Must not be eligible for high-dose therapy with autologous stem cell transplantation
             rescue
          -  Primary mediastinal (thymic) large B-cell lymphoma (PMBL)
          -  Known central nervous system (CNS) lymphoma
          -  Active Hepatitis B or C infection
          -  Known human immunodeficiency virus (HIV) infection
          -  Unable to swallow tablets, patients with malabsorption syndrome, or any other GI
             disease or GI function that could interfere with absorption of study treatment
      </t>
  </si>
  <si>
    <t>NCT02399085</t>
  </si>
  <si>
    <t>MorphoSys AG</t>
  </si>
  <si>
    <t>A Phase II, Single-Arm, Open-Label, Multicentre Study to Evaluate the Safety and Efficacy of Lenalidomide Combined With MOR00208 in Patients With Relapsed or Refractory Diffuse Large B-Cell Lymphoma (R-R DLBCL)</t>
  </si>
  <si>
    <t xml:space="preserve">
        Major Inclusion Criteria:
          1. Age &gt;18 years
          2. Histologically confirmed diagnosis of DLBCL
          3. Tumour tissue for central pathology review and correlative studies must be provided.
          4. Patients must have:
               -  relapsed and/or refractory disease
               -  at least one bidimensionally measurable, PET positive disease site (transverse
                  diameter of â‰¥1.5 cm and perpendicular diameter of â‰¥1.0 cm at baseline)
               -  received at least one, but no more than three previous systemic regimens for the
                  treatment of DLBCL and one therapy line must have included a CD20-targeted
                  therapy
               -  Eastern Cooperative Oncology Group 0 to 2
          5. Patients not considered in the opinion of the investigator eligible, or patients
             unwilling to undergo intensive salvage therapy including ASCT
          6. Patients must meet the following laboratory criteria at screening:
               -  absolute neutrophil count â‰¥1.5 Ã— 109/L
               -  platelet count â‰¥90 Ã— 109/L
               -  total serum bilirubin â‰¤2.5 Ã— ULN or â‰¤5 Ã— ULN in cases of Glibert's Syndrome or
                  liver involvement by lymphoma
               -  alanine transaminase, aspartate aminotransferase and alkaline phosphatase â‰¤3 Ã—
                  ULN or &lt;5 Ã— ULN in cases of liver involvement
               -  serum creatinine clearance â‰¥60 mL/minute
          7. Females of childbearing potential (FCBP) must:
               -  not be pregnant
               -  refrain from breastfeeding and donating blood or oocytes
               -  agree to ongoing pregnancy testing
               -  commit to continued abstinence from heterosexual intercourse, or agree to use
                  and be able to comply with the use of double-barrier contraception
          8. Males (if sexually active with a FCBP) must
               -  use an effective barrier method of contraception
               -  refrain from donating blood or sperm
          9. In the opinion of the investigator the patients must:
               -  be able and willing to receive adequate prophylaxis and/or therapy for
                  thromboembolic events
               -  be able to understand the reason for complying with the special conditions of
                  the pregnancy prevention risk management plan and give written acknowledgement
                  of this.
        Major Exclusion Criteria:
          1. Patients who have:
               -  other histological type of lymphoma
               -  primary refractory DLBCL
               -  a history of "double/triple hit" genetics
          2. Patients who have, within 14 days prior to Day 1 dosing:
               -  not discontinued CD20-targeted therapy, chemotherapy, radiotherapy,
                  investigational anticancer therapy or other lymphoma specific therapy
               -  undergone major surgery or suffered from significant traumatic injury
               -  received live vaccines.
               -  required parenteral antimicrobial therapy for active, intercurrent infections
          3. Patients who:
               -  were previously treated with CD19-targeted therapy or IMiDsÂ® (e.g. thalidomide,
                  LEN)
               -  have undergone ASCT within the period â‰¤ 3 months prior to signing the informed
                  consent form.
               -  have undergone previous allogenic stem cell transplantation
               -  have a history of deep venous thrombosis/embolism and who are not willing/able
                  to take venous thromboembolic event prophylaxis during the entire treatment
                  period
               -  concurrently use other anticancer or experimental treatments
          4. Prior history of malignancies other than DLBCL, unless the patient has been free of
             the disease for â‰¥5 years prior to screening.
          5. Patients with:
               -  positive hepatitis B and/or C serology.
               -  known seropositivity for or history of active viral infection with human
                  immunodeficiency virus (HIV)
               -  CNS lymphoma involvement
               -  history or evidence of clinically significant cardiovascular, CNS and/or other
                  systemic disease that would in the investigator's opinion preclude participation
                  in the study or compromise the patient's ability to give informed consent.
      </t>
  </si>
  <si>
    <t>NCT02747043</t>
  </si>
  <si>
    <t>A Randomized, Double-Blind Study Evaluating the Efficacy, Safety and Immunogenicity of ABP 798 Compared With Rituximab in Subjects With CD20 Positive B-Cell Non-Hodgkin Lymphoma (NHL)</t>
  </si>
  <si>
    <t xml:space="preserve">
        Inclusion Criteria:
          -  Males and females â‰¥ 18 and &lt; 80 years of age
          -  Histological confirmed (by lymph node or extranodal region biopsy), Grade 1, 2, or 3a
             follicular B-cell NHL expressing CD20 within 12 months before randomization
          -  Stage 2, 3, or 4 (per Cotswold's Modification of Ann Arbor Staging System) with
             measurable disease (per International Working Group)
               -  subjects must have a baseline scan (computed tomography [CT]) of the neck (if
                  palpable lymph node &gt; 1.0 cm), chest, abdomen, and pelvis to assess disease
                  burden within 28 days before randomization
               -  subjects must have had a baseline bone marrow biopsy within 12 months before
                  randomization. Previously confirmed positive bone marrow involvement does not
                  need to be repeated for purposes of screening.
          -  Low tumor burden based on the Groupe d'Etudes des Lymphomes Folliculaires (GELF)
             criteria
               -  largest nodal or extranodal mass â‰¤ 7 cm
               -  no more than 3 nodal sites with diameter &gt; 3 cm
               -  no spleen enlargement by CT assessment
               -  no significant pleural or peritoneal serous effusions by CT
               -  normal lactate dehydrogenase (LDH)
               -  no B symptoms (night sweats, fever [temperature &gt; 38Â°C], weight loss &gt; 10% in
                  the previous 6 months)
        Exclusion Criteria:
          -  Diffuse large cell component and/or Grade 3b follicular NHL
          -  History or known presence of central nervous system metastase
          -  Palliative radiotherapy within 3 months before randomization
          -  Malignancy other than NHL within 5 years (except treated in-situ cervical cancer, or
             squamous or basal cell carcinoma of the skin)
          -  Recent infection requiring a course of systemic anti-infective agents that was
             completed â‰¤ 7 days before randomization (with the exception of uncomplicated urinary
             tract infection)
          -  Subject is currently enrolled in or has not yet completed at least 30 days or 5
             half-lives (whichever is longer) since ending other investigational device or drug
             study(s), including vaccines, or subject is receiving other investigational agent(s)
          -  Previous use of either commercially available or investigational chemotherapy,
             biological, or immunological therapy for NHL (including rituximab or biosimilar
             rituximab, or other anti-CD20 treatments)
      </t>
  </si>
  <si>
    <t>NCT02536300</t>
  </si>
  <si>
    <t>Dose Optimization Study of Idelalisib in Follicular Lymphoma</t>
  </si>
  <si>
    <t xml:space="preserve">
        Inclusion Criteria:
          -  Histologically confirmed diagnosis of B-cell follicular lymphoma (FL), and grade
             limited to 1, 2, or 3a based on criteria established by the WHO 2008 classification
             of tumors of hematopoietic and lymphoid tissues
          -  Refractory to and disease progression within 6 months from the last dose of at least
             2 lines of prior therapy
          -  Ann-Arbor Stage 2 (non-contiguous), 3, or 4 disease per Lugano Classification
             Radiographically measurable lymphadenopathy or extranodal lymphoid malignancy
             (defined as the presence of â‰¥ 1 lesion that measures â‰¥ 1.5 cm in the longest
             dimension (LD) and â‰¥ 1.0 cm in the longest perpendicular dimension (LPD) as assessed
             by positron emission tomography-computed tomography (PET-CT), computed tomography
             (CT) or magnetic resonance imaging (MRI)
          -  Required baseline central laboratory data in protocol.
          -  For female individuals of childbearing potential and male individuals of reproductive
             potential, willingness to use a protocol- recommended method of contraception
          -  Lactating females must agree to discontinue nursing
          -  Willing and able to comply with scheduled visits, drug administration plan, imaging
             studies, laboratory tests, other study procedures, and study restrictions including
             mandatory prophylaxis for Pneumocystis jirovecii pneumonia (PJP)
        Exclusion Criteria:
          -  History of lymphoid malignancy other than FL (eg, diffuse large B-cell lymphoma)
          -  Known history of, or clinically apparent, central nervous system (CNS) lymphoma or
             leptomeningeal lymphoma.
          -  Known presence of intermediate- or high-grade myelodysplastic syndrome.
          -  Known history of serious allergic reaction including anaphylaxis or Stevens- Johnson
             syndrome/ toxic epidermal necrolysis
          -  History of a non-lymphoid malignancy except for protocol allowed exceptions
          -  Evidence of ongoing systemic bacterial, fungal, or viral infection at the time of
             enrollment
          -  Known history of drug-induced liver injury, chronic active hepatitis B virus (HBV),
             chronic active hepatitis C virus (HCV), alcoholic liver disease, non-alcoholic
             steatohepatitis, cirrhosis of the liver, portal hypertension, primary biliary
             cirrhosis, or ongoing extrahepatic obstruction caused by cholelithiasis
          -  History of or ongoing drug-induced pneumonitis
          -  History of or ongoing inflammatory bowel disease
          -  Known human immunodeficiency virus (HIV) infection
          -  History of prior allogeneic bone marrow progenitor cell or solid organ
             transplantation
          -  Ongoing immunosuppressive therapy, including systemic corticosteroids (&gt; 10 mg
             prednisone or equivalent/day) with the exception of the use of topical, enteric, or
             inhaled corticosteroids as therapy for comorbid conditions and systemic steroids for
             autoimmune anemia and/or thrombocytopenia
          -  Concurrent participation in another therapeutic clinical trial
          -  Prior treatment with phosphatidylinositol 3-kinase (PI3K) delta inhibitors, Bruton's
             tyrosine kinase (BTK) inhibitors, janus kinase inhibitor (JAK) inhibitors, mammalian
             target of rapamycin (mTOR) inhibitors, or spleen tyrosine kinase (Syk) inhibitors
          -  Cytomegalovirus (CMV)- Ongoing infection, treatment, or prophylaxis within the past
             28 days
      </t>
  </si>
  <si>
    <t>NCT02594163</t>
  </si>
  <si>
    <t>A Randomized, Open Label, Phase 2 Study of Rituximab and Bendamustine With or Without Brentuximab Vedotin for Relapsed or Refractory CD30-Positive Diffuse Large B-Cell Lymphoma</t>
  </si>
  <si>
    <t xml:space="preserve">
        Inclusion Criteria:
          1. Patients with confirmed CD30-positive DLBCL or grade 3b follicular non-Hodgkin
             lymphoma (NHL).
          2. Patients must have relapsed or refractory disease following:
               1. second-line or greater salvage systemic therapy, or
               2. frontline cytotoxic systemic therapy, for patients who are ineligible for stem
                  cell transplant (SCT).
          3. Age 18 years and older.
          4. Fluorodeoxyglucose (FDG)-avid disease by positron emission tomography (PET).
          5. An Eastern Cooperative Oncology Group (ECOG) performance status score of 0-2.
          6. Acceptable blood test results.
          7. Females of childbearing potential must have a negative pregnancy test result within 7
             days prior to the first dose of study drug.
          8. Females of childbearing potential and males who have partners of childbearing
             potential must agree to use an effective contraceptive method during the study and
             for 6 months following the last dose of brentuximab vedotin or 12 months following
             the last dose of rituximab, whichever is later.
          9. Patients must provide written informed consent.
        Exclusion Criteria:
          1. History of another invasive malignancy that has not been in remission for at least 1
             year. (Exceptions are nonmelanoma skin cancer, curatively treated localized prostate
             cancer, ductal carcinoma, and cervical carcinoma or a squamous intraepithelial lesion
             on PAP smear).
          2. History of progressive multifocal leukoencephalopathy (PML).
          3. Cerebral/meningeal disease related to the underlying malignancy, unless definitively
             treated.
          4. Viral, bacterial, or fungal infection within 2 weeks prior to the first dose of
             treatment.
          5. Chemotherapy, radiotherapy, biologics, and/or other antitumor treatment with
             immunotherapy that is not completed 4 weeks prior to first dose of study drug.
          6. Females who are pregnant or breastfeeding.
          7. Known allergy to any study drug or ingredient contained in the drug formulation of
             any of the study drugs.
          8. Known to be positive for hepatitis B. Known to have active hepatitis C infection or
             on antiviral therapy for hepatitis C within the last 6 months.
          9. Known to be positive for human immunodeficiency virus (HIV).
         10. Patients with previous allogeneic stem cell transplant.
         11. Previous treatment with brentuximab vedotin or bendamustine.
         12. Intolerable toxicity to prior rituximab therapy.
         13. Current therapy with other investigational agents.
         14. Lung disease unrelated to underlying malignancy.
         15. History of a stroke or transient ischemic attack, unstable angina, myocardial
             infarction, or cardiac symptoms within 6 months prior to the first dose of treatment.
         16. Congestive heart failure.
         17. Significant peripheral sensory or motor neuropathy at the start of the study.
      </t>
  </si>
  <si>
    <t>NCT01118026</t>
  </si>
  <si>
    <t>Phase II Trial of Response-Adapted Therapy Based on Positron Emission Tomography (PET) for Bulky Stage I and Stage II Classical Hodgkin Lymphoma (HL)</t>
  </si>
  <si>
    <t xml:space="preserve">
        1. Documentation of Disease:
               -  Histologically documented Hodgkin lymphoma subclassified according to the WHO
                  modification of the Rye Classification and staged according to the modified Ann
                  Arbor Staging Classification system.
                    -  Patients must have clinical stage IA, IB, IIA or IIB.
                    -  Patients with "E" extensions will be eligible if all other criteria have
                       been met.
                    -  Nodular lymphocyte predominant Hodgkin lymphoma is excluded.
                    -  Core needle biopsies are acceptable if they contain adequate tissue for
                       primary diagnosis and immunophenotyping. Fine needle aspirates are not
                       acceptable. If multiple specimens are available, please submit the most
                       recent. Failure to submit pathology materials within 60 days of patient
                       registration will be considered a major protocol violation.
               -  Patients must have a mediastinal mass &gt; 0.33 maximum intrathoracic diameter on
                  standing postero-anterior chest x-ray or mass measuring &gt; 10 cm in its largest
                  diameter.
          2. Second Malignancy: No "currently active" second malignancy other than non-melanoma
             skin cancers. Patients are not considered to have a "currently active" malignancy if
             they have completed therapy and are considered by their physician to be at less than
             30% risk of relapse.
          3. Prior Therapy - Patients may have had one cycle only of ABVD prior to enrolling on
             study. No other prior treatment (chemotherapy or radiation therapy) for Hodgkin
             lymphoma is allowed. If patient has had one cycle of ABVD, in order to be eligible to
             enroll on CALGB 50801, the patient must have had all of the following tests prior to
             starting the first cycle of ABVD:
               -  LVEF by ECHO or MUGA
               -  PFTs (including DLCO/FVC)CT scan (neck*, chest, abdomen, pelvis)
               -  FDG-PET/CT scan
               -  Chest X-ray, PA &amp; Lateral
               -  CBC, differential, platelets
               -  ESR
               -  Serum creatinine
               -  Glucose
               -  AST
               -  Alkaline phosphatase
               -  Bilirubin
               -  LDH
             Patients with a negative FDG-PET/CT scan do not need to have had a dedicated neck CT
             scan prior to starting the previous cycle of ABVD.
          4. ECOG Performance status 0-2.
          5. LVEF and DLCO - LVEF by ECHO or MUGA within institutional normal limits unless
             thought to be disease related. DLCO â‰¥ 60% with no symptomatic pulmonary disease
             unless thought to be disease related.
          6. HIV Infection - Patients with known HIV must have a CD4 count &gt; 350 and be on
             concurrent antiretrovirals. Patients with a history of intravenous drug abuse or any
             behavior associated with an increased risk of HIV infection should be tested for
             exposure to the HIV virus. An HIV test is not required for entry on this protocol,
             but is required if the patient is perceived to be at risk.
          7. Pregnancy Restrictions - Non-pregnant and non-nursing. Due to the teratogenic
             potential of the agents used in this study, pregnant or nursing women may not be
             enrolled. Women and men of reproductive potential should agree to use an effective
             means of birth control.
          8. Age Restricitions - Age 18 - 60 years
          9. Initial Required Laboratory Data:
               -  ANC â‰¥ 1000/Î¼L
               -  Platelet count â‰¥ 100,000/Î¼L
               -  Serum Creatinine â‰¤ 2 mg/dL
               -  Bilirubin* â‰¤ 2 x upper limit of normal
               -  AST â‰¤ 2 x upper limit of normal* - In the absence of Gilbert's disease
      </t>
  </si>
  <si>
    <t>NCT02369016</t>
  </si>
  <si>
    <t>A Randomized, Double-blind Phase III Study of Copanlisib Versus Placebo in Patients With Rituximab-refractory Indolent Non-Hodgkin's Lymphoma (iNHL) - CHRONOS-2</t>
  </si>
  <si>
    <t xml:space="preserve">
        Inclusion Criteria:
          -  Histologically confirmed diagnosis of indolent B-cell NHL, with histological subtype
             limited to the following:
               -  Follicular lymphoma (FL) grade 1-2-3a.
               -  Small lymphocytic lymphoma (SLL) with absolute lymphocyte count &lt; 5 x 109/L at
                  the time of diagnosis and at study entry.
               -  Lymphoplasmacytoid lymphoma/WaldenstrÃ¶m macroglobulinemia (LPL/WM).
               -  Marginal zone lymphoma (MZL) (splenic, nodal, or extra-nodal).
          -  Patients must have received two or more prior lines of treatment. A previous regimen
             is defined as one of the following: at least two months of single-agent therapy, at
             least two consecutive cycles of polychemotherapy, autologous transplant,
             radioimmunotherapy.
          -  Prior therapy must include rituximab and alkylating agents. Prior exposure to
             idelalisib or other PI3K (Phosphatidylinositol 3-kinase) inhibitors is acceptable
             (except to copanlisib) provided that there is no resistance.
          -  Patients must be refractory to the last rituximab-based treatment, defined as no
             response or response lasting &lt; 6 months after completion of treatment. Time interval
             to assess refractoriness will be calculated between the end date (last day) of the
             last rituximab-containing regimen and the day of diagnosis confirmation of the
             subsequent relapse.
          -  Patients must have at least one bi-dimensionally measurable lesion (which has not
             been previously irradiated) according to the Recommendations for Initial Evaluation,
             Staging, and Response Assessment of Hodgkin and Non-Hodgkin Lymphoma: The Lugano
             Classification.
          -  Patients affected by WM (WaldenstrÃ¶m macroglobulinemia), who do not have at least one
             bi-dimensionally measurable lesion in the baseline radiologic assessment, must have
             measurable disease, defined as presence of immunoglobulin M (IgM) paraprotein with a
             minimum IgM level â‰¥ 2 x upper limit of normal (ULN) and positive immunofixation test.
        Exclusion Criteria:
          -  Histologically confirmed diagnosis of FL grade 3b. Chronic lymphocytic leukemia
             (CLL).
        Transformed disease (assessed by investigator):
          -  histological confirmation of transformation, or
          -  clinical and laboratory signs: rapid disease progression, high standardized uptake
             value (SUV) (&gt; 12) by positron emission tomography (PET) at baseline if PET scans are
             performed (optional).
               -  Previous or concurrent cancer that is distinct in primary site or histology from
                  indolent B-cell NHL within 5 years before start of study treatment except for
                  curatively treated cervical cancer in situ, non-melanoma skin cancer and
                  superficial bladder tumors [Ta (non-invasive tumor), Tis (carcinoma in situ) and
                  T1 (tumor invades lamina propria)]
               -  Bulky disease - Lymph nodes or tumor mass (except spleen) &gt;= 7cm LD (longest
                  diameter)
               -  Known lymphomatous involvement of the central nervous system.
               -  Uncontrolled arterial hypertension despite optimal medical management (per
                  investigator's assessment).
               -  Type I or II diabetes mellitus with HbA1c &gt; 8.5% at Screening.
               -  Known history of human immunodeficiency virus (HIV) infection.
               -  Positive cytomegalovirus (CMV) PCR test at baseline.
      </t>
  </si>
  <si>
    <t>NCT02413489</t>
  </si>
  <si>
    <t>An Open Label, Phase 2 Study to Evaluate Efficacy and Safety of Daratumumab in Relapsed or Refractory Mantle Cell Lymphoma, Diffuse Large B-Cell Lymphoma, and Follicular Lymphoma</t>
  </si>
  <si>
    <t xml:space="preserve">
        Inclusion Criteria:
          -  Has diagnosis and prior treatment for each non-hodgkin's lymphoma (NHL) subtype as
             defined below: Mantle cell lymphoma (MCL): pathologically verified diagnosis of MCL
             based on local pathology report, relapsed or refractory disease after at least 2
             prior lines of therapy, including at least 1 cycle of Bruton's tyrosine kinase (BTK)
             inhibitor therapy and documented progressive disease (PD) during or after BTK
             inhibitor treatment or participants who could not tolerate BTK inhibitor [ie,
             discontinued BTK inhibitor due to adverse events (AEs)], b) Diffuse large B cell
             lymphoma (DLBCL): pathologically confirmed diagnosis of non-transformed DLBCL, and
             relapsed or refractory disease; for those participants who have not received HDT/ASCT
             are not eligible for HDT/ASCT due to comorbidities, c) Follicular lymphoma (FL):
             pathologically confirmed diagnosis of FL of Grade 1, 2, or 3a according to World
             Health Organization (WHO) criteria without pathological evidence of transformation,
             and relapsed disease after at least two prior systemic therapies including one
             anti-CD20 containing combination regimen
          -  At least 1 measurable site of disease
          -  Participants must have available archival or fresh tumor tissue or both to submit to
             a central laboratory for CD38 assay. Expression of CD38 is measured by
             immunohistochemistry on fresh or archived tumor sample by central assessment using a
             CD38 investigational IHC assay under development: a) Stage 1: participants whose
             tumors are more than or equal to (&gt;=) 50 percent (%) positive for CD38, b) Stage 2:
             participant has less than (&lt;) 50% CD38+ or greater than (&gt;) 50% CD38+ depending on
             the distribution of CD 38 expression of enrolled participants during Stage 2. The
             sponsor will advise on which eligibility criterion is permitted during the enrollment
             period
          -  Participant must have an ECOG performance status score of 0 or 1
          -  Women of childbearing potential must be practicing a highly effective method of birth
             control consistent with local regulations regarding the use of birth control methods
             for participants participating in clinical studies: example, established use of oral,
             injected or implanted hormonal methods of contraception; placement of an intrauterine
             device (IUD) or intrauterine system (IUS); barrier methods: condom with spermicidal
             foam/gel/film/cream/suppository or occlusive cap (diaphragm or cervical/vault caps)
             with spermicidal foam/gel/film/cream/suppository; male partner sterilization (the
             vasectomized partner should be the sole partner for that participant); true
             abstinence (when this is in line with the preferred and usual lifestyle of the
             participant) during and after the study (3 months after the last dose of any
             component of the treatment regimen)
          -  A woman of childbearing potential must have a negative serum or urine pregnancy test
             within 14 days before commencing treatment. Females of reproductive potential must
             commit either to abstain continuously from heterosexual sexual intercourse or to use
             2 methods of reliable birth control simultaneously
          -  A man who is sexually active with a woman of childbearing potential and has not had a
             vasectomy must agree to use a barrier method of birth control example, either condom
             with spermicidal foam/gel/film/cream/suppository or partner with occlusive cap
             (diaphragm or cervical/vault caps) with spermicidal foam/gel/film/cream/suppository,
             and all men must also not donate sperm during the study and for 3 months after
             receiving the last dose of any component of the treatment regimen. The exception to
             this restriction is that if the participant's female partner is surgically sterile, a
             second method of birth control is not required
        Exclusion Criteria:
          -  Known central nervous system lymphoma
          -  Prior anti-tumor therapy including (all times measured prior to start of study drug):
             nitrosoureas within 6 weeks, chemotherapy within 3 weeks, therapeutic antibodies
             within 4 weeks, radio- or toxin-immunoconjugates within 10 weeks, radiation therapy
             within 2 weeks, investigational agents within 3 weeks, unless antibody this should be
             within 4 weeks
          -  Daratumumab or other anti-CD38 therapies
          -  Participant has a history of malignancy (other than NHL) within 3 years before the
             screening period (exceptions are squamous and basal cell carcinomas of the skin and
             carcinoma in situ of the cervix, non-muscle invasive bladder cancer (papillary
             neoplasms of low malignant potential and primary non-invasive tumors), or malignancy
             that in the opinion of the investigator, with concurrence with the sponsor's medical
             monitor, is considered cured with minimal risk of recurrence within 2 years)
          -  Participant has known chronic obstructive pulmonary disease (COPD) with a Forced
             Expiratory Volume in 1 second (FEV1) less than (&lt;) 50% predicted normal. Note that
             FEV1 testing is required for participants suspected of having COPD and participants
             must be excluded if FEV1 &lt;50% b) Participant has known moderate or severe persistent
             asthma within 2 years (see Attachment 4: NHLBI table of asthma severity), or
             currently has uncontrolled asthma of any classification. (Note that participants who
             currently have controlled intermittent asthma or controlled mild persistent asthma
             are allowed in the study)
      </t>
  </si>
  <si>
    <t>NCT02257567</t>
  </si>
  <si>
    <t>A PHASE IB/II STUDY EVALUATING THE SAFETY, TOLERABILITY AND ANTI-TUMOR ACTIVITY OF POLATUZUMAB VEDOTIN (DCDS4501A) IN COMBINATION WITH RITUXIMAB (R) OR OBINUTUZUMAB (G) PLUS BENDAMUSTINE (B) IN RELAPSED OR REFRACTORY FOLLICULAR OR DIFFUSE LARGE B-CELL LYMPHOMA</t>
  </si>
  <si>
    <t xml:space="preserve">
        Inclusion Criteria:
          -  Histologically confirmed relapsed or refractory FL (Grades 1, 2, or 3a) or relapsed
             or refractory DLBCL
          -  If the participant has received prior bendamustine, response duration must have been
             greater than (&gt;) 1 year (for participants who have relapse disease after a prior
             regimen)
          -  At least one bi-dimensionally measurable lesion on imaging scan defined as &gt;1.5
             centimeters (cm) in its longest dimension
          -  Confirmed availability of archival or freshly collected tumor tissue
          -  Life expectancy of at least 24 weeks
          -  Eastern Cooperative Oncology Group (ECOG) performance status of 0, 1, or 2
          -  Adequate hematological function unless inadequate function is due to underlying
             disease
        Exclusion Criteria:
          -  History of severe allergic or anaphylactic reactions to humanized or murine
             monoclonal antibodies (MAbs, or recombinant antibody-related fusion proteins) or
             known sensitivity or allergy to murine products
          -  Contraindication to bendamustine, rituximab, or obinutuzumab
          -  Prior use of any MAb, radioimmunoconjugate, or antibody-drug conjugate (ADC) within 4
             weeks or 5 half-lives before Cycle 1 Day 1
          -  Treatment with radiotherapy, chemotherapy, immunotherapy, immunosuppressive therapy,
             or any investigational agent for the purposes of treating cancer within 2 weeks prior
             to Cycle 1 Day 1
          -  Ongoing corticosteroid use &gt;30 mg per day prednisone or equivalent, for purposes
             other than lymphoma symptom control
          -  Completion of autologous stem cell transplant (SCT) within 100 days prior to Cycle 1
             Day 1
          -  Prior allogeneic SCT
          -  Eligibility for autologous SCT
          -  Grade 3b FL
          -  History of transformation of indolent disease to DLBCL
          -  Primary or secondary CNS lymphoma
          -  Current Grade &gt;1 peripheral neuropathy
          -  Evidence of significant, uncontrolled concomitant diseases that could affect
             compliance with the protocol or interpretation of results, including significant
             cardiovascular disease (such as New York Heart Association Class III or IV cardiac
             disease, myocardial infarction within the last 6 months, unstable arrhythmias, or
             unstable angina) or significant pulmonary disease (including obstructive pulmonary
             disease and history of bronchospasm)
          -  Known active bacterial, viral, fungal, mycobacterial, parasitic, or other infection
             (excluding fungal infections of nail beds) at study enrollment or any major episode
             of infection requiring treatment with IV antibiotics or hospitalization within 4
             weeks prior to Cycle 1 Day 1
          -  Suspected or latent tuberculosis
          -  Positive test results for chronic hepatitis B virus (HBV) infection or for hepatitis
             C virus (HCV) antibody
          -  Known history of human immunodeficiency virus (HIV) seropositive status or known
             infection with human T-cell leukemia virus 1 (HTLV-1) virus
          -  Women who are pregnant or lactating or who intend to become pregnant within a year of
             the last dose of study treatment in the rituximab cohort or within 18 months of last
             dose in the obinutuzumab cohort
          -  Evidence of laboratory abnormalities in standard renal, hepatic, or coagulation
             function tests
      </t>
  </si>
  <si>
    <t>NCT02684292</t>
  </si>
  <si>
    <t>A Phase III, Randomized, Open-label, Clinical Trial to Compare Pembrolizumab With Brentuximab Vedotin in Subjects With Relapsed or Refractory Classical Hodgkin Lymphoma</t>
  </si>
  <si>
    <t xml:space="preserve">
        Inclusion Criteria:
          -  Has relapsed (disease progression after most recent therapy) or refractory (failure
             to achieve Complete Response (CR) or Partial Response (PR) to most recent therapy)
             Classical Hodgkin Lymphoma and meets one of the following criteria:
               1. Has failed to achieve a response or progressed after autologous stem cell
                  transplant (auto-SCT). Participants must not have had previous treatment with
                  brentuximab vedotin.
               2. Is not an auto-SCT candidate due to: chemo-resistant disease (unable to achieve
                  CR or PR to salvage chemotherapy), advanced age (â‰¥65 years of age), or any
                  significant coexisting medical condition (cardiac, renal, pulmonary, or hepatic
                  dysfunction) likely to have a negative impact on tolerability of auto-SCT.
                  Participants &lt;65 years of age who refuse auto-SCT are not eligible for this
                  study. Note: Sponsor review and approval of participants &lt;65 years of age who
                  are not auto-SCT candidates are required before randomization. Participants must
                  have received at least 2 prior multi-agent chemotherapy regimens that did not
                  include brentuximab vedotin.
          -  Has measureable disease defined as â‰¥1 lesion that can be accurately measured in at
             least 2 dimensions with spiral computed tomography (CT) scan. Minimum measurement
             must be &gt;15 mm in the longest diameter or &gt;10 mm in the short axis.
          -  Is able to provide an evaluable core or excisional lymph node biopsy for biomarker
             analysis from an archival or newly obtained biopsy at Screening (Visit 1).
          -  Has a performance status of 0 or 1 on the Eastern Cooperative Oncology Group (ECOG)
             Performance Scale.
          -  Has adequate organ function
          -  Female participants of childbearing potential must be willing to use an adequate
             method of contraception for the course of the study through 180 days after the last
             dose of study drug.
          -  Male participant of childbearing potential must be willing to use an adequate method
             of contraception starting with the first dose of study drug through 180 days after
             the last dose of study drug.
        Exclusion Criteria:
          -  Has received previous treatment with brentuximab vedotin.
          -  Has hypersensitivity to the active substance or to any of the excipients in
             brentuximab vedotin.
          -  Is currently participating in a study of an investigational agent and is currently
             receiving study therapy or has participated in a study of an investigational agent
             and has received study therapy or used an investigational device within 4 weeks of
             the first dose of study drug.
          -  Has a diagnosis of immunosuppression or is receiving systemic steroid therapy or any
             other form of immunosuppressive therapy within 7 days prior to the first dose of
             study drug.
          -  Has had a prior monoclonal antibody (mAb) within 4 weeks prior to first dose of study
             drug in the study or who has not recovered (i.e., â‰¤ Grade 1 or at baseline) from
             adverse events (AEs) due to agents administered more than 4 weeks earlier.
          -  Has had prior chemotherapy, targeted small molecule therapy, or radiation therapy
             within 2 weeks prior to study Day 1 or who has not recovered (i.e., â‰¤ Grade 1 or at
             baseline) from AEs due to a previously administered agent. Note: If a participant
             received major surgery, he/she must have recovered adequately from the toxicity
             and/or complications from the intervention prior to starting study drug.
          -  Has undergone prior allogeneic hematopoietic stem cell transplantation within the
             last 5 years. Note: Participants who have had a transplant greater than 5 years ago
             are eligible as long as there are no symptoms of graft-versus-host disease (GVHD).
          -  Has a known additional malignancy that is progressing or requires active treatment.
             Exceptions include basal cell carcinoma of the skin, squamous cell carcinoma of the
             skin, or in situ cervical cancer that has undergone potentially curative therapy.
          -  Has known active central nervous system (CNS) metastases and/or carcinomatous
             meningitis. Participants with previously treated brain metastases may participate
             provided they are stable (without evidence of progression by magnetic resonance
             imaging [MRI] for at least 4 weeks prior to the first dose of study drug and any
             neurologic symptoms have returned to baseline) and have no evidence of new or
             enlarging brain metastases.
          -  Has active autoimmune disease that has required systemic treatment in the past 2
             years (i.e., with the use of disease modifying agents, corticosteroids, or
             immunosuppressive drugs).
          -  Has a history of (non-infectious) pneumonitis that required steroids, or current
             pneumonitis.
          -  Has an active infection requiring intravenous systemic therapy.
          -  Has known psychiatric or substance abuse disorders that would interfere with
             cooperation with the requirements of the trial.
          -  Is pregnant or breastfeeding, or expecting to conceive or father children within the
             projected duration of the trial, starting with the screening visit through 180 days
             after the last dose of study drug.
          -  Has received prior therapy with an anti-programmed cell death-1 (anti-PD-1),
             anti-PD-ligand 1 (anti-PD-L1), anti-PD-L2, anti-CD30, anti-CD137, or cytotoxic
             T-lymphocyte-associated protein 4 (CTLA-4) antibody (including ipilimumab) or any
             other antibody or drug specifically targeting T-cell co-stimulation or checkpoint
             pathways.
          -  Has a known history of human immunodeficiency virus (HIV)
          -  Has active hepatitis B (HBV) or hepatitis C (HCV).
          -  Has received a live vaccine within 30 days prior to first dose of study drug.
      </t>
  </si>
  <si>
    <t>NCT02793583</t>
  </si>
  <si>
    <t>A Phase 2b Randomized Study to Assess the Efficacy and Safety of the Combination of Ublituximab + TGR-1202 and TGR-1202 Alone in Patients With Previously Treated Diffuse Large B-Cell Lymphoma</t>
  </si>
  <si>
    <t xml:space="preserve">
        Inclusion Criteria:
          -  Diagnosis of Diffuse Large B-Cell Lymphoma
          -  Relapsed or refractory to prior standard therapy and subjects who are not candidates
             for high-dose therapy or autologous stem cell transplant
          -  Eastern Cooperative Oncology Group (ECOG) score of 0 to 2
        Exclusion Criteria:
          -  Any major surgery, chemotherapy or immunotherapy within the last 21 days
          -  Evidence of hepatitis B virus, hepatitis C virus or known HIV infection
          -  Autologous hematologic stem cell transplant within 3 months of study entry. Prior
             Allogeneic hematologic stem cell transplant is excluded
          -  Prior therapy with a PI3K delta inhibitor
      </t>
  </si>
  <si>
    <t>NCT02445248</t>
  </si>
  <si>
    <t>A Phase II, Single Arm, Multicenter Trial to Determine the Efficacy and Safety of CTL019 in Adult Patients With Relapsed or Refractory Diffuse Large B-cell Lymphoma (DLBCL)</t>
  </si>
  <si>
    <t xml:space="preserve">
        Inclusion Criteria:
          -  Written informed consent must be obtained prior to any screening procedures
          -  Histologically confirmed DLBCL at last relapse(by central pathology review before
             enrolment.
             .- Relapsed or refractory disease after â‰¥2 lines of chemotherapy including rituximab
             and anthracycline and either having failed autologous Hematopoietic stem cell
             transplantation (ASCT), or being ineligible for or not consenting to ASCT
          -  Measurable disease at time of enrollment
          -  Life expectancy â‰¥12 weeks
          -  Eastern Cooperative Oncology Group (ECOG) performance status that is either 0 or 1 at
             screening
          -  Adequate organ function:
               -  Renal function defined as:
                    -  A serum creatinine of â‰¤1.5 x Upper Limit of Normal ULN OR
                    -  Estimated Glomerular Filtration Rate (eGFR) â‰¥ 60 mL/min/1.73 m2
               -  Liver function defined as:
                    -  Alanine Aminotransferase (ALT) â‰¤ 5 times the Upper Limit of Normal (ULN)
                       for age
                    -  Bilirubin â‰¤ 2.0 mg/dl with the exception of patients with
                       Gilbert-Meulengracht syndrome; patients with Gilbert-Meulengracht syndrome
                       may be included if their total bilirubin is â‰¤ 3.0 x ULN and direct
                       bilirubin â‰¤ 1.5 x ULN
               -  Must have a minimum level of pulmonary reserve defined as â‰¤ Grade 1 dyspnea and
                  pulse oxygenation &gt; 91% on room air
               -  Hemodynamically stable and Left Ventricle Ejection Fraction (LVEF) â‰¥ 45%
                  confirmed by echocardiogram or Multigated Radionuclide Angiography (MUGA)
               -  Adequate bone marrow reserve without transfusions defined as:
                    -  Absolute neutrophil count (ANC) &gt; 1.000/mm3
                    -  Absolute lymphocyte count (ALC) â‰¥ 300/mm3
                    -  Platelets â‰¥ 50.000//mm3
                    -  Hemoglobin &gt; 8.0 g/dl
               -  Must have an apheresis product of non-mobilized cells accepted for manufacturing
               -  Women of child-bearing potential (defined as all women physiologically capable
                  of becoming pregnant) and all male participants must agree to use highly
                  effective methods of contraception for at least 12 months following CTL019
                  infusion and until CAR T cells are no longer present by PCR on two consecutive
                  tests
        Exclusion Criteria:
          -  Prior treatment with any prior anti-CD19/anti-CD3 therapy, or any other anti-CD19
             therapy
          -  Treatment with any prior gene therapy product
          -  Active Central Nervous System (CNS) involvement by malignancy
          -  Prior allogeneic HSCT
          -  Eligible for and consenting to ASCT
          -  Chemotherapy other than lymphodepleting chemotherapy within 2 weeks of infusion
          -  Investigational medicinal product within the last 30 days prior to screening
          -  The following medications are excluded:
               -  Steroids: Therapeutic doses of steroids must be stopped &gt; 72 hours prior to
                  CTL019 infusion. However, the following physiological replacement doses of
                  steroids are allowed: &lt; 6 - 12 mg/m2/day hydrocortisone or equivalent
               -  Immunosuppression: Any immunosuppressive medication must be stopped â‰¥ 4 weeks
                  prior to enrollment
               -  Antiproliferative therapies other than lymphodepleting chemotherapy within two
                  weeks of infusion
               -  Antibody use including anti-CD20 therapy within 4 weeks prior to infusion or 5
                  half-lives of the respected antibody, whichever is longer
               -  CNS disease prophylaxis must be stopped &gt; 1 week prior to CTL019 infusion (e.g.
                  intrathecal methotrexate)
          -  Prior radiation therapy within 2 weeks of infusion
          -  Active replication of or prior infection with hepatitis B or active hepatitis C( HCV
             RNA positive )
          -  HIV positive patients
          -  Uncontrolled acute life threatening bacterial, viral or fungal infection (e.g. blood
             culture positive â‰¤ 72 hours prior to infusion)
          -  Unstable angina and/or myocardial infarction within 6 months prior to screening
          -  Previous or concurrent malignancy with the following exceptions:
               -  Adequately treated basal cell or squamous cell carcinoma (adequate wound healing
                  is required prior to study entry)
               -  In situ carcinoma of the cervix or breast, treated curatively and without
                  evidence of recurrence for at least 3 years prior to the study
               -  A primary malignancy which has been completely resected and in complete
                  remission for â‰¥ 5 years
          -  Investigational medicinal product within the last 30 days prior to screening
          -  Pregnant or nursing (lactating) women
          -  Intolerance to the excipients of the CTL019 cell product
          -  Cardiac arrhythmia not controlled with medical management
          -  Patients on oral anticoagulation therapy
          -  Prior treatment with any adoptive T cell therapy
          -  Patients with active neurological auto immune or inflammatory disorders(e.g. Guillain
             Barre Syndrome, Amyptrophic Lateral Sclerosis)
        Other protocol-related inclusion/exclusion may apply.
      </t>
  </si>
  <si>
    <t>NCT02181738</t>
  </si>
  <si>
    <t>Non-Comparative, Multi-Cohort, Single Arm, Open-Label, Phase 2 Study of Nivolumab (BMS-936558) in Classical Hodgkin Lymphoma (cHL) Subjects</t>
  </si>
  <si>
    <t xml:space="preserve">
        For more information regarding BMS clinical trial participation, please visit
        www.BMSStudyConnect.com
        Inclusion Criteria:
          -  Eastern Cooperative Oncology Group (ECOG) performance status 0 or 1
          -  Must have received prior high-dose conditioning chemotherapy followed by autologous
             stem cell transplant (ASCT) as a part of salvage therapy for cHL (cohort A, B &amp; C -
             enrolment closed)
          -  Subjects may be Brentuximab vedotin- naÃ¯ve, or may have had prior Brentuximab vedotin
             treatment (cohort A, B &amp; C - enrolment closed)
          -  Newly diagnosed and previously untreated classical Hodgkin Lymphoma (cohort D)
        Exclusion Criteria:
          -  Known central nervous system lymphoma
          -  Subjects with nodular lymphocyte-predominant Hodgkin Lymphoma
          -  Prior allogeneic stem cell transplantation (SCT)
          -  Chest radiation â‰¤ 24 weeks prior to first dose
          -  Carmustine â‰¥ 600 mg/mÂ² received as part of the pre-transplant conditioning regimen
      </t>
  </si>
  <si>
    <t>NCT01716806</t>
  </si>
  <si>
    <t>A Phase 2 Open-label Study of Brentuximab Vedotin in Front-line Therapy of Hodgkin Lymphoma (HL) in Adults Age 60 and Above</t>
  </si>
  <si>
    <t xml:space="preserve">
        Inclusion Criteria:
          -  Histopathologically-confirmed diagnosis of classical Hodgkin lymphoma
          -  Ineligible for or have declined initial conventional combination chemotherapy
          -  Measurable disease of at least 1.5 cm as documented by radiographic technique
          -  ECOG performance status less than or equal to 3
        Exclusion Criteria:
          -  Symptomatic neurologic disease compromising instrumental activities of daily living
             or requiring medication
          -  Concurrent use of other investigational agents
          -  Chemotherapy, radiotherapy, biologics, and/or other treatment with immunotherapy not
             completed 4 weeks prior to first dose of study drug
      </t>
  </si>
  <si>
    <t>NCT02348216</t>
  </si>
  <si>
    <t>Kite Pharma, Inc.</t>
  </si>
  <si>
    <t>A Phase 1-2 Multi-Center Study Evaluating the Safety and Efficacy of KTE-C19 in Subjects With Refractory Aggressive Non-Hodgkin Lymphoma (NHL) (ZUMA-1)</t>
  </si>
  <si>
    <t xml:space="preserve">
        Key Inclusion Criteria
          1. Histologically confirmed:
               -  Diffuse Large B Cell Lymphoma (DLBCL)
               -  Primary Mediastinal Large B Cell Lymphoma (PMBCL)
               -  Transformation Follicular Lymphoma (TFL)
          2. Chemotherapy-refractory disease, defined as one or more of the following:
               -  Stable disease (duration of stable disease must be less than or equal to 12
                  months) or progressive disease as best response to most recent chemotherapy
                  containing regimen
               -  Disease progression or recurrence less than or equal to 12 months of prior
                  autologous SCT
          3. Subjects must have received adequate prior therapy including at a minimum:
               -  anti-CD20 monoclonal antibody unless investigator determines that tumor is
                  CD20-negative and
               -  an anthracycline containing chemotherapy regimen
               -  for subjects with transformed FL must have received prior chemotherapy for
                  follicular lymphoma and subsequently have chemorefractory disease after
                  transformation to DLBCL
          4. At least one measurable lesion per revised IWG Response Criteria
          5. Age 18 or older
          6. Eastern cooperative oncology group (ECOG) performance status of 0 or 1
          7. ANC â‰¥ 1000/uL
          8. Platelet count â‰¥ 50,000/uL
          9. Adequate renal, hepatic, and cardiac function defined as:
               -  Serum creatinine â‰¤ 1.5 mg/dL
               -  Serum ALT/AST â‰¤ 2.5 ULN
               -  Total bilirubin â‰¤ 1.5 mg/dl, except in subjects with Gilbert's syndrome.
               -  Cardiac ejection fraction â‰¥ 50% and no evidence of pericardial effusion as
                  determined by an ECHO.
         10. All subjects or legally appointed representatives/caregivers, must personally sign
             and date the IRB/IEC approved consent form before initiating any study specific
             procedures or activities.
        Key Exclusion Criteria
          1. History of malignancy other than nonmelanoma skin cancer or carcinoma in situ (e.g.
             cervix, bladder, breast) or follicular lymphoma unless disease free for at least 3
             years
          2. History of allogeneic stem cell transplantation
          3. Prior CAR therapy or other genetically modified T cell therapy
          4. Clinically significant active infection (e.g. Simple UTI, bacterial pharyngitis
             allowed) or currently receiving IV antibiotics or have received IV antibiotics within
             7 days prior to enrollment. Prophylaxis antibiotics, antivirals and antifungals are
             permitted
          5. Known history of infection with HIV or hepatitis B (HBsAg positive) or hepatitis C
             virus (anti-HCV positive)
          6. Subjects with detectable cerebrospinal fluid malignant cells or brain metastases or
             with a history of cerebrospinal fluid malignant cells or brain metastases
          7. History of a seizure disorder, cerebrovascular ischemia/hemorrhage, dementia,
             cerebellar disease, or any autoimmune disease with CNS involvement
      </t>
  </si>
  <si>
    <t>NCT02581631</t>
  </si>
  <si>
    <t>A Phase I/ II Study to Evaluate the Safety and Preliminary Efficacy of Nivolumab in Combination With Brentuximab Vedotin in Subjects With Relapsed Refractory Non Hodgkin Lymphomas With CD30 Expression (CheckMate 436: CHECKpoint Pathway and Nivolumab Clinical Trial Evaluation 436)</t>
  </si>
  <si>
    <t xml:space="preserve">
        For more information regarding BMS clinical trial participation, please visit
        www.BMSStudyConnect.com
        Inclusion Criteria:
          -  Relapsed/refractory diffuse large B cell lymphoma (DLBCL), relapsed/refractory
             peripheral T cell lymphoma (PTCL) (all subtypes excluding anaplastic large cell
             lymphoma), relapsed/refractory Cutaneous T cell lymphoma (CTCL) mycosis
             fungoides/sezary syndrome (MF/SS), relapsed/refractory primary mediastinal B lymphoma
             (PMBL), and relapsed/refractory mediastinal gray zone lymphoma (MGZL)
          -  Expression of CD30
          -  Subjects must be 18 years or older (â‰¥ 15 years for PMBL)
        Exclusion Criteria:
          -  Known central nervous system (CNS) lymphomas; Active cerebral/meningeal disease
             related to the underlying malignancy
          -  Active, known, or suspected autoimmune disease
      </t>
  </si>
  <si>
    <t>NCT02576990</t>
  </si>
  <si>
    <t>A Phase II Study of Pembrolizumab (MK-3475) in Subjects With Relapsed or Refractory Primary Mediastinal Large B-cell Lymphoma (rrPMBCL) or Relapsed or Refractory Richter Syndrome (rrRS)</t>
  </si>
  <si>
    <t xml:space="preserve">
        Inclusion Criteria:
          -  PMBCL:
          -  Diagnosis of relapsed or refractory primary mediastinal large B-cell lymphoma.
          -  Previously exposed to rituximab as part of prior lines of treatment.
          -  RS:
          -  Pathologic diagnosis per local institutional review of Richter syndrome that
             transformed from CLL.
          -  Relapsed or refractory Richter syndrome and has received â‰¥1 previous treatment for
             RS.
          -  All Participants:
          -  Radiographically measureable disease.
          -  Performance status of 0 or 1 on the Eastern Cooperative Oncology Group (ECOG)
             Performance Scale.
          -  Life expectancy &gt;3 months.
          -  Adequate organ function.
          -  Female participants of childbearing potential must be willing to use an adequate
             method of contraception for the course of the study through 120 days after the last
             dose of study drug.
          -  Male participants of childbearing potential must agree to use an adequate method of
             contraception, starting with the first dose of study drug through 120 days after the
             last dose of study drug.
        Exclusion Criteria:
          -  Is currently participating and receiving study therapy or has participated in a study
             of an investigational agent and received study therapy or used an investigation al
             device within 4 weeks of the first dose of study drug.
          -  Is receiving systemic steroid therapy &lt;3 days before the first dose of study drug or
             receiving any other form of immunosuppressive medication.
          -  Known history of immunosuppression or receiving systemic steroid therapy or any other
             form of systemic immunosuppressive therapy within 7 days prior to the first dose of
             study drug.
          -  Prior monoclonal antibody within 4 weeks prior to study Day 1.
          -  Prior chemotherapy or targeted small molecule therapy within 2 weeks prior to study
             Day 1 or prior radiation therapy within 4 weeks prior to study Day 1.
          -  Allogeneic hematopoietic stem cell transplantation within the last 5 years.
          -  Has a known additional malignancy (except underlying CLL for RS) that is progressing
             or requires active treatment. Exceptions include basal cell carcinoma of the skin,
             squamous cell carcinoma of the skin, or in situ cervical cancer that has undergone
             potentially curative therapy.
          -  Known clinically active central nervous system involvement.
          -  Active autoimmune disease requiring systemic treatment in past 2 years.
          -  History of (non-infectious) pneumonitis that required steroids, or current
             pneumonitis.
          -  Active infection requiring intravenous systemic therapy.
          -  Is pregnant or breastfeeding, or expecting to conceive or father children within the
             projected duration of the study, starting with the pre-screening or screening visit
             through 120 days after the last dose of study drug.
          -  Has received prior therapy with an anti-programmed cell death 1 (anti-PD-1),
             anti-programmed cell death ligand 1 (anti-PD-L1), anti-PD-L2, anti-CD137, or
             anti-cytotoxic T-lymphocyte-associated antigen-4 (CTLA-4) antibody (including
             ipilimumab or any other antibody or drug specifically targeting T-cell co-stimulation
             or checkpoint pathways).
          -  Known human immunodeficiency virus (HIV), or Hepatitis B or C.
          -  Has received a live vaccine within 30 days prior to first dose of study drug.
      </t>
  </si>
  <si>
    <t>NCT02592876</t>
  </si>
  <si>
    <t>A Randomized, Open-Label Phase 2 Study of Denintuzumab Mafodotin (SGN-CD19A) Plus Rituximab, Ifosfamide, Carboplatin, and Etoposide (19A+RICE) Chemotherapy vs. RICE in the Treatment of Patients With Relapsed or Refractory Diffuse Large B-Cell Lymphoma (DLBCL) Who Are Candidates for Autologous Stem Cell Transplant</t>
  </si>
  <si>
    <t xml:space="preserve">
        Inclusion Criteria:
          -  Pathologically confirmed diagnosis of CD20-positive relapsed or refractory diffuse
             large B-cell lymphoma (DLBCL; including de novo and transformed DLBCL) or Grade 3b
             follicular lymphoma
          -  Available representative tissue from the most recent biopsy after the last therapy;
             if such tissue is not available, a fresh biopsy must be obtained
          -  Received only frontline CD20-directed immunotherapy with anthracycline- or
             anthracenedione-based multi-agent chemotherapy. Monotherapy rituximab or other
             CD20-directed immunotherapy as maintenance therapy prior to frontline chemotherapy,
             and radiotherapy in a limited field or as part of the frontline treatment plan are
             permitted.
          -  Considered eligible for high-dose chemotherapy followed by autologous stem cell
             transplant (ASCT)
          -  Fluorodeoxyglucose (FDG)-avid disease by positive emission tomography (PET), and
             measurable disease greater than 1.5 cm in diameter
          -  Eastern Cooperative Oncology Group (ECOG) performance less than or equal to 2
          -  Adequate kidney and hematologic function assessed from baseline laboratory data
        Exclusion Criteria:
          -  Previous history of indolent lymphoma treated with more than 1 multi-agent
             chemotherapy regimen or previous cancer therapy for recurrent DLBCL or Grade 3b
             follicular lymphoma
          -  History of autologous or allogeneic stem cell transplant
          -  History of another primary invasive cancer, hematologic malignancy, or
             myelodysplastic syndrome that has not been in remission for at least 1 year
          -  History of progressive multifocal leukoencephalopathy (PML)
          -  Cerebral/meningeal disease related to the underlying malignancy that has not been
             definitively treated
          -  Known urinary tract obstruction
          -  Patients with the following ocular conditions: corneal disorders, monocular vision
             (i.e., best corrected visual acuity greater than or equal to 20/200 in one eye), or
             active ocular disorders requiring treatment
      </t>
  </si>
  <si>
    <t>NCT02077166</t>
  </si>
  <si>
    <t>Pharmacyclics LLC.</t>
  </si>
  <si>
    <t>A Multicenter Open-Label Phase 1b/2 Study of the Bruton's Tyrosine Kinase (BTK) Inhibitor, Ibrutinib, in Combination With Lenalidomide and Rituximab in Subjects With Relapsed or Refractory Diffuse Large B-Cell Lymphoma</t>
  </si>
  <si>
    <t xml:space="preserve">
        Inclusion Criteria:
          -  Pathologically confirmed relapsed/ refractory DLBCL
          -  Must have previously received first line treatment regimen
          -  Must be ineligible for high dose therapy/ stem cell transplantation
          -  Measurable disease sites on CT scan (&gt;1.5 cm in longest dimension)
          -  PT/INR &lt;1.5 x ULN and PTT (aPTT) &lt;1.5 x ULN
          -  Men and women â‰¥18 years of age
          -  ECOG &lt; 2
          -  Adequate hepatic and renal function
          -  Adequate hematologic function
        Exclusion Criteria:
          -  Medically apparent central nervous system lymphoma or leptomeningeal disease
          -  History of allogeneic stem-cell (or other organ) transplantation
          -  Any chemotherapy, external beam radiation therapy, or anticancer antibodies within 2
             weeks
          -  Radio- or toxin-immunoconjugates within 10 weeks
          -  Concurrent enrollment in another therapeutic investigational study or have previously
             taken ibrutinib and/or lenalidomide.
      </t>
  </si>
  <si>
    <t>NCT02448381</t>
  </si>
  <si>
    <t>Soligenix</t>
  </si>
  <si>
    <t>A Phase 3 Multicenter, Randomized, Double-Blind, Placebo Controlled Study to Determine the Efficacy of Topical SGX301 (Synthetic Hypericin) and Fluorescent Bulb-Light Irradiation for the Treatment of Cutaneous T-Cell Lymphoma</t>
  </si>
  <si>
    <t xml:space="preserve">
        Inclusion Criteria:
          -  Subjects must have a clinical diagnosis of CTCL (mycosis fungoides), Stage IA, Stage
             IB, or Stage IIA.
          -  Subjects must have a minimum of three (3) evaluable, discrete lesions.
          -  Subjects must be willing to refrain from sunbathing for the duration of the study.
        Exclusion Criteria:
          -  History of sun hypersensitivity and photosensitive dermatoses including porphyria,
             systemic lupus erythematosus, SjÃ¶gren's syndrome, xeroderma pigmentosum, polymorphous
             light eruptions or radiation therapy within 30 days of enrolling.
          -  Pregnancy or mothers who are breast feeding.
          -  Males and females not willing to use effective contraception.
          -  Unhealed sunburn.
          -  Subjects receiving topical steroids or other topical treatments for CTCL within 2
             weeks.
          -  Subjects receiving systemic steroids, nitrogen mustard, psoralen UVA radiation
             therapy (PUVA), narrow band UVB light therapy (NB-UVB) or carmustine (BCNU) or other
             systemic therapies for CTCL within 3 weeks of enrollment.
          -  Subjects with significant history of systemic immunosuppression due to drugs or
             infection with HIV or HTLV 1.
          -  Subjects taking other investigational drugs or drugs of abuse within 30 days of entry
             into this study.
      </t>
  </si>
  <si>
    <t>NCT01691898</t>
  </si>
  <si>
    <t>A Randomized, Open Label, Multicenter, Phase II Trial Evaluating the Safety and Activity of Pinatuzumab Vedotin (DCDT2980S) in Combination With Rituximab or Polatuzumab Vedotin (DCDS4501A) in Combination With Rituximab and a Non-Randomized Phase Ib/II Evaluation of Polatuzumab Vedotin in Combination With Obinutuzumab in Patients With Relapsed or Refractory B-cell Non-Hodgkin's Lymphoma</t>
  </si>
  <si>
    <t xml:space="preserve">
        Inclusion Criteria:
          -  Eastern Cooperative Oncology Group (ECOG) Performance Status of 0, 1, or 2
          -  Life expectancy of at least 12 weeks
          -  History of histologically documented relapsed or refractory Grades 1 to 3a follicular
             lymphoma, or relapsed or refractory diffuse large B-cell lymphoma (DLBCL)
          -  Availability of an archival or freshly biopsied tumor tissue sample must be confirmed
             for study enrollment
          -  Have a clinical indication for treatment as determined by the investigator
          -  Must have at least one bi-dimensionally measurable lesion (greater than [&gt;] 1.5
             centimeters [cm] in its largest dimension by computed tomography [CT] scan or
             magnetic resonance imaging [MRI])
        Exclusion Criteria:
          -  Prior use of any monoclonal antibody, radioimmuno-conjugate or antibody drug
             conjugate within 4 weeks before study start
          -  Treatment with radiotherapy, chemotherapy, immunotherapy, immunosuppressive therapy,
             or any investigational anti-cancer agent within 2 weeks prior study start
          -  Adverse events except for sensory neuropathy from any previous treatments must be
             resolved or stabilized to Grade less than equal to (&lt;=) 2 prior study start
          -  Completion of autologous stem cell transplant (SCT) within 100 days prior study start
          -  Prior allogeneic SCT
          -  Eligibility for autologous SCT (participants with relapsed or refractory DLBCL)
          -  History of severe allergic or anaphylactic reactions to monoclonal antibody therapy
             (or recombinant antibody-related fusion proteins)
          -  History of other malignancy that could affect compliance with the protocol or
             interpretation of results
          -  Current or past history of central nervous system lymphoma
          -  Current Grade &gt; 1 peripheral neuropathy
      </t>
  </si>
  <si>
    <t>NCT01948180</t>
  </si>
  <si>
    <t>Cell Medica Ltd</t>
  </si>
  <si>
    <t>A Phase 2 Single Arm Study to Investigate the Efficacy of Autologous EBV-specific T-cells for the Treatment of Patients With Aggressive EBV Positive Extranodal NK/T-cell Lymphoma (ENKTCL)</t>
  </si>
  <si>
    <t xml:space="preserve">
        FOR SCREENING PHASE:
        Inclusion Criteria:
          1. Diagnosis of extranodal NK/T lymphoma, per WHO classification, 4th ed., which must
             include EBV tumor positivity, measured either by EBV encoded RNA (EBER) or LMP1
             immunostaining.
          2. a) Active Disease
        (1) Clinically suspected or documented relapse/progression, in first or second relapse
        following at least one cycle of an asparaginase-based chemotherapy regimen OR (2) Initial
        disease or first or second relapse and unable to tolerate one full cycle of
        asparaginase-based chemotherapy regimen OR b) High-risk disease (stage III/IV, KPI groups
        3-4 or IPI intermediate-high) prior to second CR regardless of previous chemotherapy.
        3. Male or female â‰¥ 18 years of age. 4. Weigh â‰¥ 35 kg. 5. ECOG performance score 0-2,
        inclusively. 6. Negative Î²-hCG test in women of childbearing potential. 7. Able to
        understand and comply with the requirements of the study and to provide written informed
        consent.
        Exclusion Criteria:
          1. CNS lymphoma.
          2. NK cell leukemia.
          3. Hemophagocytic lymphohistiocytosis.
          4. Positive laboratory test for anti-HIV 1,2; HBsAg, anti-HTLV-I; anti-HCV, or syphilis
             (Patients with anti-hepatitis B core antibody are eligible if negative for HBsAg).
          5. Use of systemic corticosteroids &gt;0.5 mg/kg/day within 10 days prior to obtaining 100
             mL whole blood starting material.
          6. Patient is pregnant or lactating.
          7. Female patient of childbearing potential unwilling to use effective birth control.
          8. Sexually active patients unwilling to utilize one of the more effective birth control
             methods during the study and for 6 months after the study treatment is concluded. The
             male partner should use a condom.
          9. Clinically significant medical condition e.g. pulmonary, neurological,
             cardiovascular, metabolic, that could jeopardize patient safety, interfere with the
             objectives of the protocol, or limit patient compliance with study requirements, as
             determined by the Investigator.
         10. Active second malignancy.
         11. Previous non-hematological malignancy, except for adequately treated basal-cell
             carcinoma of skin or cervical carcinoma in-situ without current evidence of disease,
             unless the tumor was treated with curative intent more than 5 years prior to study
             entry.
         12. Any prior allogeneic hematopoietic stem cell or solid organ transplant.
         13. Asparaginase refractory disease, defined by any one of the following:
               1. Progression at any time during initial asparaginase based chemotherapy and up to
                  3 months after end of initial asparaginase based chemotherapy, OR
               2. Failure to achieve at least PR with initial asparaginase based chemotherapy, OR
               3. Persistence of significant (score 4 or 5) residual FDG-avid metabolic activity
                  using the quantitative 5-point Deauville score following initial asparaginase
                  based chemotherapy regimen.
         14. Absolute lymphocyte count (ALC) &lt;400/ÂµL.
         15. Any previous autologous EBV specific T cell treatment.
         16. History of any one of the following cardiovascular conditions within the past 3
             months:
             d. Class III or IV heart failure as defined by the New York Heart Association, e.
             Cardiac angioplasty or stenting f. Documented myocardial infarction, or g. Unstable
             angina.
         17. Systemic fungal, bacterial, viral or other infection that is not controlled.
         18. Third or greater relapse.
        FOR TREATMENT PHASE:
        Inclusion Criteria:
          1. All Screening Phase inclusion criteria.
          2. Documented relapse or progression following at least one prior cycle of an
             asparaginase-containing chemotherapy regimen.
          3. Active disease based on any one of the following present at the baseline study visit
             or within two weeks prior to the baseline study visit:
               1. Imaging (may use local imaging)
               2. Clinical sign(s) including skin lesions consistent with lymphoma, organ
                  dysfunction or organomegaly not attributable to other causes; or other clinical
                  sign(s)
               3. Detectable blood or plasma ENV DNA (may use local laboratory)
          4. Completed most recent course of chemotherapy at least 2 weeks prior to first study
             drug dose.
          5. Recovery from acute hematological, hepatic and renal chemotherapy-related toxicities
             as defined by â‰¤ Grade 1 according to NCI CTCAE v4.0.
          6. Life expectancy â‰¥ 8 weeks.
          7. Pulse oximetry of â‰¥ 90% on room air.
        Exclusion Criteria:
          1. All Screening Phase exclusion criteria.
          2. Use of any investigational agents within prior 4 weeks.
          3. Radiotherapy within prior 3 weeks.
          4. Major surgery within prior 2 weeks.
          5. Systemic corticosteroids within 24 hours prior to study drug administration.
          6. Symptoms of cardiac failure with New York Heart Association classification of III or
             IV.
          7. Clinically significant medical condition e.g. infection, pulmonary, neurological,
             cardiovascular, metabolic, that could jeopardize patient safety, interfere with the
             objectives of the protocol, or limit patient compliance with study requirements, as
             determined by the Investigator.
          8. Evidence of hepatic dysfunction based on serum total bilirubin &gt;3 times upper limit
             of normal (ULN), or ALT &gt;5 times ULN or AST &gt;5 times ULN.
      </t>
  </si>
  <si>
    <t>NCT02601313</t>
  </si>
  <si>
    <t>A Phase 2 Multicenter Study Evaluating the Efficacy of KTE-C19 in Subjects With Relapsed/Refractory Mantle Cell Lymphoma (r/r MCL) (ZUMA-2)</t>
  </si>
  <si>
    <t xml:space="preserve">
        Key Inclusion Criteria:
          -  Pathologically confirmed MCL
          -  Up to 5 prior regimens for MCL. Prior therapy must have included:
               -  Anthracycline or bendamustine-containing chemotherapy and
               -  Anti-CD20 monoclonal antibody therapy and
               -  Ibrutinib
          -  Relapsed or refractory disease, defined by the following:
               -  Disease progression after last regimen, or
               -  Refractory disease is defined failure to achieve a PR or CR to the last regimen
          -  At least 1 measurable lesion according to the revised IWG Response Criteria for
             Malignant Lymphoma
          -  Age 18 years or older
          -  Eastern cooperative oncology group (ECOG) performance status of 0 or 1
          -  ANC â‰¥ 1000/ÂµL
          -  Platelet count â‰¥ 50,000/ÂµL
          -  Adequate renal, hepatic, and cardiac function defined as:
               -  Serum creatinine â‰¤ 1.5 mg/dL
               -  Serum ALT/AST â‰¤ 2.5 ULN
               -  Total bilirubin â‰¤ 1.5 mg/dL, except in subjects with Gilbert's syndrome.
               -  Cardiac ejection fraction â‰¥ 50% (by ECHO) and no evidence of pericardial
                  effusion as determined by an ECHO.
        Key Exclusion Criteria:
          -  History of malignancy other than nonmelanomatous skin cancer or carcinoma in situ
             (e.g. cervix, bladder, breast) unless disease free for at least 3 years
          -  History of allogeneic stem cell transplantation
          -  Prior CD19 targeted therapy
          -  Prior CAR therapy or other genetically modified T cell therapy
          -  Known history of infection with HIV or hepatitis B (HBsAg positive) or hepatitis C
             virus (anti-HCV positive)
          -  Subjects with detectable cerebrospinal fluid malignant cells or brain metastases or
             with a history of cerebrospinal fluid malignant cells or brain metastases
          -  History of a seizure disorder, cerebrovascular ischemia/hemorrhage, dementia,
             cerebellar disease, or any autoimmune disease with CNS involvement
      </t>
  </si>
  <si>
    <t>NCT02501473</t>
  </si>
  <si>
    <t>Immune Design</t>
  </si>
  <si>
    <t>Phase 1/2 Study of Intratumoral G100 With Or Without Pembrolizumab In Patients With Follicular Non-Hodgkin's Lymphoma</t>
  </si>
  <si>
    <t xml:space="preserve">
        Inclusion Criteria:
          1. Follicular low-grade NHL: either treatment naÃ¯ve or relapsed or refractory following
             at least one prior treatment. In Part 1 Dose Escalation only, in addition to
             follicular NHL, marginal zone B cell lymphomas: either treatment naÃ¯ve or relapsed or
             refractory following at least one prior treatment.
          2. Tumor mass(es) accessible for intratumoral injection and are being considered for
             local radiation therapy and at least one additional site of disease outside the
             radiation field for assessment of distal (abscopal) response
          3. â‰¥ 18 years of age
          4. Life expectancy of â‰¥ 6 months per the investigator
          5. Eastern Cooperative Oncology Group (ECOG) performance status of 0 or 1
          6. ECG without evidence of clinically significant arrhythmia or ischemia
          7. If female of childbearing potential (FCBP), willing to undergo pregnancy testing and
             agrees to use at least one highly effective or two effective contraceptive methods
             during the dosing period and for three months after last study treatment, or if
             receiving pembrolizumab, four months after last treatment
          8. If male and sexually active with a FCBP, must agree to use highly effective
             contraception such as latex condom during the dosing period and for three months
             after last study treatment, or if receiving pembrolizumab, four months after last
             treatment
        Exclusion Criteria:
          1. Cancer therapies, including chemotherapy, radiation (non-study regimen related),
             biologics or kinase inhibitors, G-CSF or GM-CSF within 4 weeks prior to the first
             scheduled G100 dose
          2. Investigational therapy within 4 weeks prior to G100 dosing
          3. Prior administration of other intratumoral immunotherapeutics
          4. Inadequate organ function including:
               1. Marrow: Peripheral blood leukocyte count (WBC) &lt; 3000/mm3, absolute neutrophil
                  count â‰¤ 1500/mm3, platelets &lt; 75000/mm3, or hemoglobin &lt; 10 gm/dL
               2. Hepatic: alanine aminotransferase (ALT), and aspartate aminotransferase (AST) &gt;
                  2.5 x Upper Limit of Normal (ULN), total serum bilirubin &gt; 1.5 x ULN (patients
                  with Gilbert's Disease may be included if their total bilirubin is â‰¤3.0 mg/dL)
               3. Renal: Creatinine &gt; 1.5x ULN
               4. Other: INR (prothrombin time ratio) or partial thromboplastin time (PTT) &gt;1.5 x
                  ULN
          5. Significant immunosuppression from:
               1. Concurrent, recent (â‰¤ 4 weeks ago) or anticipated treatment with systemic
                  corticosteroids at any dose, or
               2. Other immunosuppressive medications such as methotrexate, cyclosporine,
                  azathioprine or conditions such as common variable hypogammaglobulinemia
          6. Pregnant or nursing
          7. Myocardial infarction within 6 months of study initiation, active cardiac ischemia or
             New York Heart Association (NYHA) Grade III or IV heart failure
          8. History of other cancer within 2 years (except non-melanoma cutaneous malignancies
             and cervical carcinoma in situ)
          9. Recent (&lt; 1 week ago) clinically significant infection, active tuberculosis or
             evidence of active hepatitis B, hepatitis C or HIV infection
         10. Central nervous system involvement with lymphoma, including parenchymal and
             leptomeningeal disease
         11. Significant autoimmune disease, including active non-infectious pneumonitis, with the
             exception of alopecia, vitiligo, hypothyroidism or other conditions that have never
             been clinically active or were transient and have completely resolved and require no
             ongoing therapy
         12. Psychiatric, other medical illness or other condition that in the opinion of the PI
             prevents compliance with study procedures or ability to provide valid informed
             consent
         13. History of significant adverse or allergic reaction to any component of G100
             including egg lecithin and, if enrolled in Part 2, anti-PD1 antibodies.
         14. Use of anti-coagulant agents or history a significant bleeding diathesis. (If a
             superficial lymph node or subcutaneous mass is to be injected, patients on agents
             such as non-steroidal anti-inflammatory drugs (NSAIDs), aspirin, or clopidogrel are
             eligible and these agents do not have to be withheld. For procedures with moderate or
             significant risk of bleeding, long-acting agents such as aspirin or clopidogrel
             should be discussed with the Medical Monitor and may need to be discontinued before
             G100 therapy.
             For patients enrolled in Part 2 with the potential to receive pembrolizumab:
         15. History of interstitial lung disease
         16. Received a live virus vaccine within 30 days of planned study start
         17. Has undergone prior allogeneic hematopoietic stem cell transplantation within the
             last 5 years. (Subjects who have had a transplant greater than 5 years ago are
             eligible as long as there are no symptoms of GVHD.)
         18. Has received prior therapy with an anti-PD-1, anti-PD-L1, or anti-PD-L2 agent or if
             the patient has previously participated in Merck MK-3475 clinical trials.
      </t>
  </si>
  <si>
    <t>NCT02572167</t>
  </si>
  <si>
    <t>A Phase 1/2 Study Evaluating Brentuximab Vedotin in Combination With Nivolumab in Patients With Relapsed or Refractory Hodgkin Lymphoma After Failure of Frontline Therapy</t>
  </si>
  <si>
    <t xml:space="preserve">
        Inclusion Criteria:
          -  Relapsed or refractory Hodgkin lymphoma following failure of standard frontline
             chemotherapy for the treatment of classical Hodgkin lymphoma
          -  Eastern Cooperative Oncology Group (ECOG) performance status of 0 or 1
        Exclusion Criteria:
          -  Previously treated with brentuximab vedotin, immune-oncology agents, or received an
             allogeneic or autologous stem cell transplant
          -  Documented history of a cerebral vascular event
          -  History of another invasive malignancy that has not been in remission for at least 3
             years
          -  History of progressive multifocal leukoencephalopathy (PML)
      </t>
  </si>
  <si>
    <t>NCT02564744</t>
  </si>
  <si>
    <t>ImmunoGen, Inc.</t>
  </si>
  <si>
    <t>A Phase 2 Study to Evaluate the Efficacy and Tolerability of IMGN529 in Combination With Rituximab in Patients With Relapsed and/or Refractory Diffuse Large B-Cell Lymphoma and Other Forms of Non-Hodgkin's Lymphoma</t>
  </si>
  <si>
    <t xml:space="preserve">
        Inclusion Criteria:
          -  Pathologically confirmed relapsed and/or refractory DLBCL, FL, MZL/MALT, MCL, or
             other Sponsor approved NHL subtypes.
          -  Patients must have evaluable or measurable disease in accordance with the
             International Working Group Guidelines for Lymphoma.
          -  Must have received at least one but no more than six prior treatment regimens. Prior
             treatment with an anti-CD20 agent, either alone or in combination, is allowed.
          -  Men and women â‰¥18 years of age
          -  Patients must have ECOG Performance Status 0 - 2.
          -  Patients who are HBsAg + (must be PCR negative) who are taking antivirals.
        Exclusion Criteria:
          -  Patients with diagnosis of CLL or small lymphocytic lymphoma (SLL).
          -  Patients with active hepatitis A, B or C infection or other uncontrolled intercurrent
             illness.
          -  Women who are pregnant or breast feeding.
          -  Patients who have received prior therapy with other anti-CD37-targeting antibody drug
             conjugates.
      </t>
  </si>
  <si>
    <t>Base Information</t>
  </si>
  <si>
    <t>Criteria for Export to Microsoft Word</t>
  </si>
  <si>
    <t>type_lung</t>
  </si>
  <si>
    <t>type_colorectal</t>
  </si>
  <si>
    <t>type_leukemia</t>
  </si>
  <si>
    <t>type_lymphoma</t>
  </si>
  <si>
    <t>validation_lung</t>
  </si>
  <si>
    <t>validation_colorectal</t>
  </si>
  <si>
    <t>validation_leukemia</t>
  </si>
  <si>
    <t>validation_lymphoma</t>
  </si>
  <si>
    <t>stage_colorectal_nsclc</t>
  </si>
  <si>
    <t>validation_sclc</t>
  </si>
  <si>
    <t>validation_nsclc</t>
  </si>
  <si>
    <t>stage_sclc</t>
  </si>
  <si>
    <t>stage_all</t>
  </si>
  <si>
    <t>stage_cml</t>
  </si>
  <si>
    <t>stage_lymphoma</t>
  </si>
  <si>
    <t>validation_all</t>
  </si>
  <si>
    <t>validation_cml</t>
  </si>
  <si>
    <t>validation_stage1-4</t>
  </si>
  <si>
    <t>stage_all_notblank</t>
  </si>
  <si>
    <t>stage_cml_notblank</t>
  </si>
  <si>
    <t>status</t>
  </si>
  <si>
    <t>treatments_all</t>
  </si>
  <si>
    <t>markers_all</t>
  </si>
  <si>
    <t>treatments_leuklymph</t>
  </si>
  <si>
    <t>text_all</t>
  </si>
  <si>
    <t>finishing line</t>
  </si>
  <si>
    <t>study_criteria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</si>
</sst>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sz val="18"/>
      <color theme="1"/>
      <name val="Calibri"/>
      <scheme val="minor"/>
    </font>
    <font>
      <sz val="12"/>
      <color rgb="FF000000"/>
      <name val="Calibri"/>
      <family val="2"/>
      <scheme val="minor"/>
    </font>
    <font>
      <sz val="12"/>
      <color rgb="FFFF0000"/>
      <name val="Calibri"/>
      <family val="2"/>
      <scheme val="minor"/>
    </font>
    <font>
      <i/>
      <sz val="12"/>
      <color rgb="FFFF0000"/>
      <name val="Calibri"/>
      <scheme val="minor"/>
    </font>
    <font>
      <b/>
      <sz val="16"/>
      <color theme="1"/>
      <name val="Calibri"/>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s>
  <cellStyleXfs count="173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2">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vertical="center" wrapText="1"/>
    </xf>
    <xf numFmtId="0" fontId="0" fillId="2" borderId="0" xfId="0" applyFill="1" applyAlignment="1">
      <alignment horizontal="center" vertical="center"/>
    </xf>
    <xf numFmtId="0" fontId="5" fillId="0" borderId="0" xfId="0" applyFont="1" applyAlignment="1">
      <alignment horizontal="left" vertical="center"/>
    </xf>
    <xf numFmtId="0" fontId="0" fillId="2" borderId="0" xfId="0" applyFill="1" applyAlignment="1">
      <alignment horizontal="center" vertical="center" wrapText="1"/>
    </xf>
    <xf numFmtId="0" fontId="0" fillId="2" borderId="0" xfId="0" applyFill="1" applyAlignment="1">
      <alignment vertical="center" wrapText="1"/>
    </xf>
    <xf numFmtId="0" fontId="0" fillId="2" borderId="0" xfId="0" applyFill="1"/>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vertical="center" wrapText="1"/>
    </xf>
    <xf numFmtId="0" fontId="0" fillId="0" borderId="1" xfId="0" applyFill="1" applyBorder="1" applyAlignment="1">
      <alignment horizontal="center" vertical="center" wrapText="1"/>
    </xf>
    <xf numFmtId="0" fontId="6" fillId="0" borderId="1" xfId="0" applyFont="1" applyBorder="1" applyAlignment="1">
      <alignment horizontal="center" vertical="center" wrapText="1"/>
    </xf>
    <xf numFmtId="0" fontId="0" fillId="2" borderId="1" xfId="0" applyFill="1" applyBorder="1" applyAlignment="1">
      <alignment vertical="center" wrapText="1"/>
    </xf>
    <xf numFmtId="0" fontId="0" fillId="0" borderId="7" xfId="0" applyFill="1" applyBorder="1" applyAlignment="1">
      <alignment horizontal="center" vertical="center" wrapText="1"/>
    </xf>
    <xf numFmtId="0" fontId="0" fillId="0" borderId="5" xfId="0" applyFill="1" applyBorder="1" applyAlignment="1">
      <alignment horizontal="center" vertical="center" wrapText="1"/>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vertical="center"/>
    </xf>
    <xf numFmtId="0" fontId="0" fillId="0" borderId="0" xfId="0" applyAlignment="1">
      <alignment horizontal="center" vertical="center" wrapText="1" shrinkToFit="1"/>
    </xf>
    <xf numFmtId="0" fontId="0" fillId="0" borderId="8" xfId="0" applyBorder="1" applyAlignment="1">
      <alignment horizontal="center" vertical="center"/>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Border="1" applyAlignment="1">
      <alignment vertical="center" wrapText="1"/>
    </xf>
    <xf numFmtId="0" fontId="0" fillId="2" borderId="3" xfId="0" applyFill="1" applyBorder="1" applyAlignment="1">
      <alignment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2" borderId="10"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0"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0" borderId="0" xfId="0" applyFont="1"/>
    <xf numFmtId="0" fontId="4" fillId="0" borderId="0" xfId="0" applyFont="1"/>
    <xf numFmtId="0" fontId="6" fillId="0" borderId="0" xfId="0" applyFont="1"/>
    <xf numFmtId="0" fontId="0" fillId="0" borderId="0" xfId="0" applyFill="1"/>
    <xf numFmtId="0" fontId="0" fillId="0" borderId="0" xfId="0" applyFill="1" applyAlignment="1">
      <alignment horizontal="center"/>
    </xf>
    <xf numFmtId="0" fontId="0" fillId="0" borderId="0" xfId="0" applyFont="1"/>
    <xf numFmtId="0" fontId="8" fillId="0" borderId="0" xfId="0" applyFont="1"/>
    <xf numFmtId="0" fontId="7" fillId="0" borderId="0" xfId="0" applyFont="1"/>
    <xf numFmtId="0" fontId="0" fillId="0" borderId="0" xfId="0" applyFill="1" applyAlignment="1">
      <alignment horizontal="center" vertical="center" wrapText="1"/>
    </xf>
    <xf numFmtId="0" fontId="0" fillId="2" borderId="0" xfId="0" applyFont="1" applyFill="1"/>
    <xf numFmtId="0" fontId="1" fillId="0" borderId="14" xfId="0" applyFont="1" applyBorder="1"/>
    <xf numFmtId="0" fontId="1" fillId="0" borderId="16" xfId="0" applyFont="1" applyBorder="1" applyAlignment="1">
      <alignment horizontal="center"/>
    </xf>
    <xf numFmtId="0" fontId="1" fillId="0" borderId="17" xfId="0" applyFont="1" applyBorder="1" applyAlignment="1">
      <alignment horizontal="center"/>
    </xf>
    <xf numFmtId="0" fontId="0" fillId="0" borderId="11" xfId="0" applyBorder="1"/>
    <xf numFmtId="0" fontId="0" fillId="0" borderId="18" xfId="0" applyBorder="1"/>
    <xf numFmtId="0" fontId="0" fillId="0" borderId="1" xfId="0" applyBorder="1"/>
    <xf numFmtId="0" fontId="0" fillId="0" borderId="1" xfId="0" applyBorder="1" applyAlignment="1">
      <alignment horizontal="center"/>
    </xf>
    <xf numFmtId="0" fontId="6" fillId="0" borderId="1" xfId="0" applyFont="1" applyBorder="1"/>
    <xf numFmtId="0" fontId="0" fillId="0" borderId="1" xfId="0" applyBorder="1" applyAlignment="1">
      <alignment horizontal="left"/>
    </xf>
    <xf numFmtId="0" fontId="0" fillId="0" borderId="1" xfId="0" applyFont="1" applyFill="1" applyBorder="1"/>
    <xf numFmtId="0" fontId="0" fillId="0" borderId="1" xfId="0" applyFont="1" applyBorder="1"/>
    <xf numFmtId="0" fontId="0" fillId="0" borderId="1" xfId="0" applyFill="1" applyBorder="1"/>
    <xf numFmtId="0" fontId="0" fillId="0" borderId="1" xfId="0" applyFill="1" applyBorder="1" applyAlignment="1">
      <alignment horizontal="center"/>
    </xf>
    <xf numFmtId="0" fontId="9" fillId="0" borderId="0" xfId="0" applyFont="1"/>
    <xf numFmtId="0" fontId="8" fillId="0" borderId="0" xfId="0" applyFont="1" applyFill="1"/>
    <xf numFmtId="0" fontId="8" fillId="0" borderId="1" xfId="0" applyFont="1" applyBorder="1"/>
    <xf numFmtId="0" fontId="0" fillId="0" borderId="1" xfId="0" applyBorder="1" applyAlignment="1">
      <alignment vertical="center"/>
    </xf>
    <xf numFmtId="0" fontId="0" fillId="0" borderId="1" xfId="0" applyBorder="1" applyAlignment="1">
      <alignment wrapText="1" shrinkToFit="1"/>
    </xf>
    <xf numFmtId="0" fontId="0" fillId="0" borderId="1" xfId="0" applyBorder="1" applyAlignment="1">
      <alignment wrapText="1"/>
    </xf>
    <xf numFmtId="0" fontId="0" fillId="0" borderId="1" xfId="0" applyFill="1" applyBorder="1" applyAlignment="1">
      <alignment vertical="center"/>
    </xf>
    <xf numFmtId="0" fontId="7" fillId="0" borderId="1" xfId="0" applyFont="1" applyBorder="1"/>
    <xf numFmtId="0" fontId="1" fillId="0" borderId="12"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xf>
    <xf numFmtId="0" fontId="1" fillId="0" borderId="14" xfId="0" applyFont="1" applyBorder="1" applyAlignment="1">
      <alignment horizontal="center"/>
    </xf>
    <xf numFmtId="0" fontId="0" fillId="2" borderId="1" xfId="0" applyFont="1" applyFill="1" applyBorder="1" applyAlignment="1">
      <alignment horizontal="left" vertical="center"/>
    </xf>
    <xf numFmtId="0" fontId="4" fillId="2" borderId="0" xfId="0" applyFont="1" applyFill="1" applyAlignment="1">
      <alignment horizontal="center" vertical="center" wrapText="1"/>
    </xf>
    <xf numFmtId="0" fontId="4" fillId="2" borderId="0" xfId="0" applyFont="1" applyFill="1" applyBorder="1" applyAlignment="1">
      <alignment horizontal="center" vertical="center" wrapText="1"/>
    </xf>
    <xf numFmtId="0" fontId="10" fillId="0" borderId="10" xfId="0" applyFont="1" applyBorder="1" applyAlignment="1">
      <alignment horizontal="center" vertical="center" wrapText="1"/>
    </xf>
    <xf numFmtId="0" fontId="0" fillId="0" borderId="19" xfId="0" applyFill="1" applyBorder="1" applyAlignment="1">
      <alignment horizontal="center" vertical="center" wrapText="1"/>
    </xf>
  </cellXfs>
  <cellStyles count="17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pane ySplit="5" topLeftCell="A6" activePane="bottomLeft" state="frozen"/>
      <selection pane="bottomLeft" activeCell="C9" sqref="C9"/>
    </sheetView>
  </sheetViews>
  <sheetFormatPr baseColWidth="10" defaultRowHeight="15" x14ac:dyDescent="0"/>
  <cols>
    <col min="1" max="1" width="36.33203125" customWidth="1"/>
    <col min="2" max="2" width="0.5" customWidth="1"/>
    <col min="3" max="3" width="26.1640625" customWidth="1"/>
    <col min="4" max="4" width="46" customWidth="1"/>
    <col min="5" max="5" width="34.5" customWidth="1"/>
  </cols>
  <sheetData>
    <row r="1" spans="1:5" ht="20">
      <c r="A1" s="65" t="s">
        <v>396</v>
      </c>
    </row>
    <row r="2" spans="1:5">
      <c r="A2" s="48" t="s">
        <v>529</v>
      </c>
    </row>
    <row r="3" spans="1:5" ht="16" thickBot="1"/>
    <row r="4" spans="1:5">
      <c r="C4" s="73" t="s">
        <v>408</v>
      </c>
      <c r="D4" s="75" t="s">
        <v>504</v>
      </c>
      <c r="E4" s="76"/>
    </row>
    <row r="5" spans="1:5" ht="16" thickBot="1">
      <c r="A5" s="55"/>
      <c r="B5" s="56"/>
      <c r="C5" s="74"/>
      <c r="D5" s="53" t="s">
        <v>410</v>
      </c>
      <c r="E5" s="54" t="s">
        <v>411</v>
      </c>
    </row>
    <row r="6" spans="1:5">
      <c r="A6" t="s">
        <v>397</v>
      </c>
    </row>
    <row r="8" spans="1:5">
      <c r="A8" s="48" t="s">
        <v>403</v>
      </c>
    </row>
    <row r="9" spans="1:5" ht="60">
      <c r="A9" s="68" t="s">
        <v>398</v>
      </c>
      <c r="B9" s="57"/>
      <c r="C9" s="69" t="s">
        <v>472</v>
      </c>
      <c r="D9" s="5" t="s">
        <v>297</v>
      </c>
      <c r="E9" s="5"/>
    </row>
    <row r="10" spans="1:5" ht="30">
      <c r="A10" s="68" t="s">
        <v>409</v>
      </c>
      <c r="B10" s="57"/>
      <c r="C10" s="70" t="s">
        <v>473</v>
      </c>
      <c r="D10" s="5" t="s">
        <v>297</v>
      </c>
      <c r="E10" s="5"/>
    </row>
    <row r="11" spans="1:5" hidden="1">
      <c r="A11" t="s">
        <v>399</v>
      </c>
      <c r="C11" s="15"/>
      <c r="D11" s="11"/>
      <c r="E11" s="2"/>
    </row>
    <row r="12" spans="1:5" hidden="1">
      <c r="A12" t="s">
        <v>400</v>
      </c>
      <c r="C12" s="15"/>
      <c r="D12" s="11"/>
      <c r="E12" s="2"/>
    </row>
    <row r="13" spans="1:5">
      <c r="D13" s="2"/>
      <c r="E13" s="2"/>
    </row>
    <row r="14" spans="1:5">
      <c r="A14" t="s">
        <v>401</v>
      </c>
      <c r="D14" s="2"/>
      <c r="E14" s="2"/>
    </row>
    <row r="15" spans="1:5">
      <c r="D15" s="2"/>
      <c r="E15" s="2"/>
    </row>
    <row r="16" spans="1:5">
      <c r="A16" s="72" t="s">
        <v>545</v>
      </c>
      <c r="B16" s="57"/>
      <c r="C16" s="63" t="s">
        <v>280</v>
      </c>
      <c r="D16" s="5" t="s">
        <v>543</v>
      </c>
      <c r="E16" s="5"/>
    </row>
    <row r="17" spans="1:5">
      <c r="D17" s="2"/>
      <c r="E17" s="2"/>
    </row>
    <row r="18" spans="1:5">
      <c r="A18" t="s">
        <v>402</v>
      </c>
      <c r="D18" s="2"/>
      <c r="E18" s="2"/>
    </row>
    <row r="19" spans="1:5">
      <c r="D19" s="2"/>
      <c r="E19" s="2"/>
    </row>
    <row r="20" spans="1:5">
      <c r="A20" s="48" t="s">
        <v>404</v>
      </c>
      <c r="D20" s="2"/>
      <c r="E20" s="2"/>
    </row>
    <row r="21" spans="1:5">
      <c r="A21" s="57" t="s">
        <v>539</v>
      </c>
      <c r="B21" s="57"/>
      <c r="C21" s="71" t="s">
        <v>544</v>
      </c>
      <c r="D21" s="68"/>
      <c r="E21" s="5"/>
    </row>
    <row r="22" spans="1:5">
      <c r="A22" s="57" t="s">
        <v>540</v>
      </c>
      <c r="B22" s="57"/>
      <c r="C22" s="71" t="s">
        <v>544</v>
      </c>
      <c r="D22" s="68"/>
      <c r="E22" s="5"/>
    </row>
    <row r="23" spans="1:5">
      <c r="A23" s="57" t="s">
        <v>541</v>
      </c>
      <c r="B23" s="57"/>
      <c r="C23" s="71" t="s">
        <v>544</v>
      </c>
      <c r="D23" s="68"/>
      <c r="E23" s="5"/>
    </row>
    <row r="24" spans="1:5">
      <c r="A24" s="57" t="s">
        <v>542</v>
      </c>
      <c r="B24" s="57"/>
      <c r="C24" s="71" t="s">
        <v>544</v>
      </c>
      <c r="D24" s="68"/>
      <c r="E24" s="5"/>
    </row>
    <row r="25" spans="1:5">
      <c r="D25" s="2"/>
      <c r="E25" s="2"/>
    </row>
    <row r="26" spans="1:5">
      <c r="D26" s="2"/>
      <c r="E26" s="2"/>
    </row>
    <row r="27" spans="1:5">
      <c r="D27" s="2"/>
      <c r="E27" s="2"/>
    </row>
    <row r="28" spans="1:5">
      <c r="D28" s="2"/>
      <c r="E28" s="2"/>
    </row>
    <row r="29" spans="1:5">
      <c r="D29" s="2"/>
      <c r="E29" s="2"/>
    </row>
    <row r="32" spans="1:5">
      <c r="A32" t="s">
        <v>480</v>
      </c>
    </row>
  </sheetData>
  <mergeCells count="2">
    <mergeCell ref="C4:C5"/>
    <mergeCell ref="D4:E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showGridLines="0" workbookViewId="0">
      <pane ySplit="5" topLeftCell="A50" activePane="bottomLeft" state="frozen"/>
      <selection pane="bottomLeft" activeCell="A78" sqref="A78"/>
    </sheetView>
  </sheetViews>
  <sheetFormatPr baseColWidth="10" defaultRowHeight="15" x14ac:dyDescent="0"/>
  <cols>
    <col min="1" max="1" width="86.83203125" customWidth="1"/>
    <col min="2" max="2" width="0.5" customWidth="1"/>
    <col min="3" max="3" width="49.6640625" customWidth="1"/>
    <col min="4" max="4" width="25" customWidth="1"/>
    <col min="5" max="5" width="47.33203125" customWidth="1"/>
    <col min="6" max="6" width="37" customWidth="1"/>
  </cols>
  <sheetData>
    <row r="1" spans="1:6" ht="20">
      <c r="A1" s="65" t="s">
        <v>405</v>
      </c>
    </row>
    <row r="2" spans="1:6">
      <c r="A2" s="48" t="s">
        <v>529</v>
      </c>
    </row>
    <row r="3" spans="1:6" ht="16" thickBot="1">
      <c r="A3" s="48"/>
    </row>
    <row r="4" spans="1:6">
      <c r="A4" s="42"/>
      <c r="C4" s="73" t="s">
        <v>408</v>
      </c>
      <c r="D4" s="75" t="s">
        <v>504</v>
      </c>
      <c r="E4" s="75"/>
      <c r="F4" s="52" t="s">
        <v>505</v>
      </c>
    </row>
    <row r="5" spans="1:6" ht="16" thickBot="1">
      <c r="A5" s="55"/>
      <c r="B5" s="56"/>
      <c r="C5" s="74"/>
      <c r="D5" s="53" t="s">
        <v>406</v>
      </c>
      <c r="E5" s="53" t="s">
        <v>407</v>
      </c>
      <c r="F5" s="54" t="s">
        <v>407</v>
      </c>
    </row>
    <row r="6" spans="1:6">
      <c r="A6" s="47" t="s">
        <v>412</v>
      </c>
      <c r="C6" s="4"/>
      <c r="D6" s="4"/>
      <c r="E6" s="4"/>
    </row>
    <row r="7" spans="1:6">
      <c r="C7" s="4"/>
      <c r="D7" s="4"/>
      <c r="E7" s="4"/>
    </row>
    <row r="8" spans="1:6">
      <c r="A8" s="48" t="s">
        <v>431</v>
      </c>
      <c r="C8" s="4"/>
      <c r="D8" s="4"/>
      <c r="E8" s="4"/>
    </row>
    <row r="9" spans="1:6">
      <c r="A9" s="57" t="s">
        <v>414</v>
      </c>
      <c r="B9" s="57"/>
      <c r="C9" s="57" t="s">
        <v>460</v>
      </c>
      <c r="D9" s="58" t="s">
        <v>297</v>
      </c>
      <c r="E9" s="58"/>
      <c r="F9" s="58"/>
    </row>
    <row r="10" spans="1:6">
      <c r="A10" s="57" t="s">
        <v>415</v>
      </c>
      <c r="B10" s="57"/>
      <c r="C10" s="57" t="s">
        <v>461</v>
      </c>
      <c r="D10" s="58" t="s">
        <v>297</v>
      </c>
      <c r="E10" s="58"/>
      <c r="F10" s="58"/>
    </row>
    <row r="11" spans="1:6">
      <c r="A11" s="57" t="s">
        <v>416</v>
      </c>
      <c r="B11" s="57"/>
      <c r="C11" s="57" t="s">
        <v>462</v>
      </c>
      <c r="D11" s="58" t="s">
        <v>297</v>
      </c>
      <c r="E11" s="58"/>
      <c r="F11" s="58"/>
    </row>
    <row r="12" spans="1:6">
      <c r="A12" s="57" t="s">
        <v>417</v>
      </c>
      <c r="B12" s="57"/>
      <c r="C12" s="57" t="s">
        <v>463</v>
      </c>
      <c r="D12" s="58" t="s">
        <v>297</v>
      </c>
      <c r="E12" s="58"/>
      <c r="F12" s="58"/>
    </row>
    <row r="13" spans="1:6">
      <c r="C13" s="4"/>
      <c r="D13" s="4"/>
      <c r="E13" s="4"/>
      <c r="F13" s="4"/>
    </row>
    <row r="14" spans="1:6">
      <c r="A14" s="48" t="s">
        <v>437</v>
      </c>
      <c r="C14" s="4"/>
      <c r="D14" s="4"/>
      <c r="E14" s="4"/>
      <c r="F14" s="4"/>
    </row>
    <row r="15" spans="1:6">
      <c r="C15" s="4"/>
      <c r="D15" s="4"/>
      <c r="E15" s="4"/>
      <c r="F15" s="4"/>
    </row>
    <row r="16" spans="1:6">
      <c r="A16" t="s">
        <v>413</v>
      </c>
      <c r="C16" s="4"/>
      <c r="D16" s="4"/>
      <c r="E16" s="4"/>
      <c r="F16" s="4"/>
    </row>
    <row r="17" spans="1:6">
      <c r="C17" s="4"/>
      <c r="D17" s="4"/>
      <c r="E17" s="4"/>
      <c r="F17" s="4"/>
    </row>
    <row r="18" spans="1:6">
      <c r="A18" s="48" t="s">
        <v>431</v>
      </c>
      <c r="C18" s="4"/>
      <c r="D18" s="4"/>
      <c r="E18" s="4"/>
      <c r="F18" s="4"/>
    </row>
    <row r="19" spans="1:6">
      <c r="A19" s="57" t="s">
        <v>418</v>
      </c>
      <c r="B19" s="57"/>
      <c r="C19" s="57" t="s">
        <v>464</v>
      </c>
      <c r="D19" s="58" t="s">
        <v>297</v>
      </c>
      <c r="E19" s="58"/>
      <c r="F19" s="58"/>
    </row>
    <row r="20" spans="1:6">
      <c r="A20" s="57" t="s">
        <v>419</v>
      </c>
      <c r="B20" s="57"/>
      <c r="C20" s="57" t="s">
        <v>465</v>
      </c>
      <c r="D20" s="58" t="s">
        <v>297</v>
      </c>
      <c r="E20" s="58"/>
      <c r="F20" s="58"/>
    </row>
    <row r="21" spans="1:6">
      <c r="A21" s="57" t="s">
        <v>420</v>
      </c>
      <c r="B21" s="57"/>
      <c r="C21" s="57" t="s">
        <v>474</v>
      </c>
      <c r="D21" s="58" t="s">
        <v>297</v>
      </c>
      <c r="E21" s="58"/>
      <c r="F21" s="58"/>
    </row>
    <row r="22" spans="1:6">
      <c r="A22" s="57" t="s">
        <v>421</v>
      </c>
      <c r="B22" s="57"/>
      <c r="C22" s="57" t="s">
        <v>467</v>
      </c>
      <c r="D22" s="58" t="s">
        <v>297</v>
      </c>
      <c r="E22" s="58"/>
      <c r="F22" s="58"/>
    </row>
    <row r="23" spans="1:6">
      <c r="D23" s="4"/>
      <c r="E23" s="4"/>
      <c r="F23" s="4"/>
    </row>
    <row r="24" spans="1:6">
      <c r="A24" s="48" t="s">
        <v>438</v>
      </c>
      <c r="D24" s="4"/>
      <c r="E24" s="4"/>
      <c r="F24" s="4"/>
    </row>
    <row r="25" spans="1:6">
      <c r="D25" s="4"/>
      <c r="E25" s="4"/>
      <c r="F25" s="4"/>
    </row>
    <row r="26" spans="1:6">
      <c r="A26" s="48" t="s">
        <v>445</v>
      </c>
      <c r="D26" s="4"/>
      <c r="E26" s="4"/>
      <c r="F26" s="4"/>
    </row>
    <row r="27" spans="1:6">
      <c r="D27" s="4"/>
      <c r="E27" s="4"/>
      <c r="F27" s="4"/>
    </row>
    <row r="28" spans="1:6">
      <c r="A28" t="s">
        <v>439</v>
      </c>
      <c r="D28" s="4"/>
      <c r="E28" s="4"/>
      <c r="F28" s="4"/>
    </row>
    <row r="29" spans="1:6">
      <c r="D29" s="4"/>
      <c r="E29" s="4"/>
      <c r="F29" s="4"/>
    </row>
    <row r="30" spans="1:6">
      <c r="A30" s="48" t="s">
        <v>431</v>
      </c>
      <c r="C30" s="4"/>
      <c r="D30" s="4"/>
      <c r="E30" s="4"/>
      <c r="F30" s="4"/>
    </row>
    <row r="31" spans="1:6">
      <c r="A31" s="57" t="s">
        <v>422</v>
      </c>
      <c r="B31" s="57"/>
      <c r="C31" s="57" t="s">
        <v>475</v>
      </c>
      <c r="D31" s="58" t="s">
        <v>297</v>
      </c>
      <c r="E31" s="58"/>
      <c r="F31" s="58"/>
    </row>
    <row r="32" spans="1:6">
      <c r="A32" s="57" t="s">
        <v>423</v>
      </c>
      <c r="B32" s="57"/>
      <c r="C32" s="59" t="s">
        <v>476</v>
      </c>
      <c r="D32" s="58" t="s">
        <v>297</v>
      </c>
      <c r="E32" s="58"/>
      <c r="F32" s="58"/>
    </row>
    <row r="33" spans="1:6">
      <c r="C33" s="44"/>
      <c r="D33" s="4"/>
      <c r="E33" s="4"/>
      <c r="F33" s="4"/>
    </row>
    <row r="34" spans="1:6">
      <c r="A34" s="49" t="s">
        <v>438</v>
      </c>
      <c r="C34" s="44"/>
      <c r="D34" s="4"/>
      <c r="E34" s="4"/>
      <c r="F34" s="4"/>
    </row>
    <row r="35" spans="1:6">
      <c r="C35" s="4"/>
      <c r="D35" s="4"/>
      <c r="E35" s="4"/>
      <c r="F35" s="4"/>
    </row>
    <row r="36" spans="1:6">
      <c r="A36" t="s">
        <v>507</v>
      </c>
      <c r="C36" s="4"/>
      <c r="D36" s="4"/>
      <c r="E36" s="4"/>
      <c r="F36" s="4"/>
    </row>
    <row r="37" spans="1:6">
      <c r="C37" s="4"/>
      <c r="D37" s="4"/>
      <c r="E37" s="4"/>
      <c r="F37" s="4"/>
    </row>
    <row r="38" spans="1:6">
      <c r="A38" s="48" t="s">
        <v>432</v>
      </c>
      <c r="C38" s="4"/>
      <c r="D38" s="4"/>
      <c r="E38" s="4"/>
      <c r="F38" s="4"/>
    </row>
    <row r="39" spans="1:6">
      <c r="A39" s="77" t="s">
        <v>509</v>
      </c>
      <c r="B39" s="57"/>
      <c r="C39" s="60" t="s">
        <v>479</v>
      </c>
      <c r="D39" s="58"/>
      <c r="E39" s="58"/>
      <c r="F39" s="58" t="s">
        <v>300</v>
      </c>
    </row>
    <row r="40" spans="1:6">
      <c r="A40" s="77"/>
      <c r="B40" s="57"/>
      <c r="C40" s="57" t="s">
        <v>430</v>
      </c>
      <c r="D40" s="58"/>
      <c r="E40" s="58" t="s">
        <v>300</v>
      </c>
      <c r="F40" s="58"/>
    </row>
    <row r="41" spans="1:6">
      <c r="A41" s="77"/>
      <c r="B41" s="57"/>
      <c r="C41" s="57" t="s">
        <v>308</v>
      </c>
      <c r="D41" s="58"/>
      <c r="E41" s="58" t="s">
        <v>300</v>
      </c>
      <c r="F41" s="58"/>
    </row>
    <row r="42" spans="1:6">
      <c r="A42" s="77"/>
      <c r="B42" s="57"/>
      <c r="C42" s="57" t="s">
        <v>301</v>
      </c>
      <c r="D42" s="58"/>
      <c r="E42" s="58" t="s">
        <v>300</v>
      </c>
      <c r="F42" s="58"/>
    </row>
    <row r="43" spans="1:6">
      <c r="A43" s="77"/>
      <c r="B43" s="57"/>
      <c r="C43" s="57" t="s">
        <v>453</v>
      </c>
      <c r="D43" s="58"/>
      <c r="E43" s="58" t="s">
        <v>300</v>
      </c>
      <c r="F43" s="58"/>
    </row>
    <row r="44" spans="1:6">
      <c r="A44" s="61" t="s">
        <v>508</v>
      </c>
      <c r="B44" s="57"/>
      <c r="C44" s="60"/>
      <c r="D44" s="58"/>
      <c r="E44" s="58"/>
      <c r="F44" s="58"/>
    </row>
    <row r="45" spans="1:6">
      <c r="A45" s="57" t="s">
        <v>511</v>
      </c>
      <c r="B45" s="57"/>
      <c r="C45" s="57" t="s">
        <v>470</v>
      </c>
      <c r="D45" s="58"/>
      <c r="E45" s="58" t="s">
        <v>296</v>
      </c>
      <c r="F45" s="58" t="s">
        <v>300</v>
      </c>
    </row>
    <row r="46" spans="1:6">
      <c r="A46" s="57" t="s">
        <v>512</v>
      </c>
      <c r="B46" s="57"/>
      <c r="C46" s="57" t="s">
        <v>471</v>
      </c>
      <c r="D46" s="58"/>
      <c r="E46" s="58" t="s">
        <v>296</v>
      </c>
      <c r="F46" s="58" t="s">
        <v>300</v>
      </c>
    </row>
    <row r="48" spans="1:6">
      <c r="A48" s="15" t="s">
        <v>440</v>
      </c>
    </row>
    <row r="49" spans="1:6" s="45" customFormat="1"/>
    <row r="50" spans="1:6">
      <c r="A50" s="66" t="s">
        <v>432</v>
      </c>
    </row>
    <row r="51" spans="1:6">
      <c r="A51" s="57" t="s">
        <v>513</v>
      </c>
      <c r="B51" s="57"/>
      <c r="C51" s="57" t="s">
        <v>395</v>
      </c>
      <c r="D51" s="57"/>
      <c r="E51" s="58" t="s">
        <v>296</v>
      </c>
      <c r="F51" s="58" t="s">
        <v>300</v>
      </c>
    </row>
    <row r="52" spans="1:6">
      <c r="A52" s="57" t="s">
        <v>514</v>
      </c>
      <c r="B52" s="57"/>
      <c r="C52" s="57" t="s">
        <v>394</v>
      </c>
      <c r="D52" s="57"/>
      <c r="E52" s="58" t="s">
        <v>296</v>
      </c>
      <c r="F52" s="58" t="s">
        <v>300</v>
      </c>
    </row>
    <row r="53" spans="1:6">
      <c r="A53" s="57" t="s">
        <v>515</v>
      </c>
      <c r="B53" s="57"/>
      <c r="C53" s="57" t="s">
        <v>455</v>
      </c>
      <c r="D53" s="57"/>
      <c r="E53" s="58" t="s">
        <v>296</v>
      </c>
      <c r="F53" s="58" t="s">
        <v>300</v>
      </c>
    </row>
    <row r="54" spans="1:6">
      <c r="A54" s="57" t="s">
        <v>547</v>
      </c>
      <c r="B54" s="57"/>
      <c r="C54" s="57"/>
      <c r="D54" s="57"/>
      <c r="E54" s="58"/>
      <c r="F54" s="58"/>
    </row>
    <row r="56" spans="1:6">
      <c r="A56" s="48" t="s">
        <v>510</v>
      </c>
    </row>
    <row r="58" spans="1:6">
      <c r="A58" t="s">
        <v>441</v>
      </c>
    </row>
    <row r="60" spans="1:6">
      <c r="A60" s="66" t="s">
        <v>433</v>
      </c>
    </row>
    <row r="61" spans="1:6">
      <c r="A61" s="57" t="s">
        <v>549</v>
      </c>
      <c r="B61" s="57"/>
      <c r="C61" s="57" t="s">
        <v>430</v>
      </c>
      <c r="D61" s="57"/>
      <c r="E61" s="57" t="s">
        <v>556</v>
      </c>
      <c r="F61" s="58" t="s">
        <v>300</v>
      </c>
    </row>
    <row r="62" spans="1:6">
      <c r="A62" s="57" t="s">
        <v>551</v>
      </c>
      <c r="B62" s="57"/>
      <c r="C62" s="57" t="s">
        <v>308</v>
      </c>
      <c r="D62" s="57"/>
      <c r="E62" s="57" t="s">
        <v>557</v>
      </c>
      <c r="F62" s="58" t="s">
        <v>300</v>
      </c>
    </row>
    <row r="63" spans="1:6" ht="30">
      <c r="A63" s="68" t="s">
        <v>550</v>
      </c>
      <c r="B63" s="57"/>
      <c r="C63" s="68" t="s">
        <v>554</v>
      </c>
      <c r="D63" s="57"/>
      <c r="E63" s="70" t="s">
        <v>553</v>
      </c>
      <c r="F63" s="58"/>
    </row>
    <row r="64" spans="1:6">
      <c r="A64" s="62" t="s">
        <v>552</v>
      </c>
      <c r="B64" s="57"/>
      <c r="C64" s="57"/>
      <c r="D64" s="57"/>
      <c r="E64" s="57"/>
      <c r="F64" s="57"/>
    </row>
    <row r="66" spans="1:6">
      <c r="A66" s="47" t="s">
        <v>442</v>
      </c>
    </row>
    <row r="67" spans="1:6">
      <c r="A67" s="47"/>
    </row>
    <row r="68" spans="1:6">
      <c r="A68" s="66" t="s">
        <v>431</v>
      </c>
    </row>
    <row r="69" spans="1:6">
      <c r="A69" s="62" t="s">
        <v>425</v>
      </c>
      <c r="B69" s="57"/>
      <c r="C69" s="57" t="s">
        <v>301</v>
      </c>
      <c r="D69" s="63"/>
      <c r="E69" s="63" t="s">
        <v>558</v>
      </c>
      <c r="F69" s="64" t="s">
        <v>300</v>
      </c>
    </row>
    <row r="70" spans="1:6">
      <c r="A70" s="62" t="s">
        <v>426</v>
      </c>
      <c r="B70" s="57"/>
      <c r="C70" s="57"/>
      <c r="D70" s="63"/>
      <c r="E70" s="63"/>
      <c r="F70" s="64"/>
    </row>
    <row r="71" spans="1:6">
      <c r="A71" s="47"/>
      <c r="D71" s="45"/>
      <c r="E71" s="45"/>
      <c r="F71" s="46"/>
    </row>
    <row r="72" spans="1:6">
      <c r="A72" s="48" t="s">
        <v>555</v>
      </c>
      <c r="D72" s="45"/>
      <c r="E72" s="45"/>
      <c r="F72" s="46"/>
    </row>
    <row r="73" spans="1:6">
      <c r="A73" s="47"/>
      <c r="D73" s="45"/>
      <c r="E73" s="45"/>
      <c r="F73" s="46"/>
    </row>
    <row r="74" spans="1:6">
      <c r="A74" s="51" t="s">
        <v>506</v>
      </c>
      <c r="D74" s="45"/>
      <c r="E74" s="45"/>
      <c r="F74" s="46"/>
    </row>
    <row r="75" spans="1:6">
      <c r="A75" s="47"/>
      <c r="D75" s="45"/>
      <c r="E75" s="45"/>
      <c r="F75" s="46"/>
    </row>
    <row r="76" spans="1:6">
      <c r="A76" s="66" t="s">
        <v>431</v>
      </c>
      <c r="D76" s="45"/>
      <c r="E76" s="45"/>
      <c r="F76" s="46"/>
    </row>
    <row r="77" spans="1:6">
      <c r="A77" s="62" t="s">
        <v>425</v>
      </c>
      <c r="B77" s="57"/>
      <c r="C77" s="57" t="s">
        <v>453</v>
      </c>
      <c r="D77" s="63"/>
      <c r="E77" s="63" t="s">
        <v>559</v>
      </c>
      <c r="F77" s="64" t="s">
        <v>300</v>
      </c>
    </row>
    <row r="78" spans="1:6">
      <c r="A78" s="62" t="s">
        <v>426</v>
      </c>
      <c r="B78" s="57"/>
      <c r="C78" s="57"/>
      <c r="D78" s="57"/>
      <c r="E78" s="57"/>
      <c r="F78" s="57"/>
    </row>
    <row r="79" spans="1:6">
      <c r="A79" s="48"/>
    </row>
    <row r="80" spans="1:6">
      <c r="A80" s="49" t="s">
        <v>518</v>
      </c>
    </row>
    <row r="81" spans="1:6">
      <c r="A81" s="48"/>
    </row>
    <row r="82" spans="1:6">
      <c r="A82" s="48" t="s">
        <v>517</v>
      </c>
    </row>
    <row r="83" spans="1:6">
      <c r="A83" s="48"/>
    </row>
    <row r="84" spans="1:6">
      <c r="A84" s="47" t="s">
        <v>516</v>
      </c>
      <c r="D84" s="45"/>
      <c r="E84" s="45"/>
      <c r="F84" s="45"/>
    </row>
    <row r="85" spans="1:6">
      <c r="A85" s="47"/>
      <c r="D85" s="45"/>
      <c r="E85" s="45"/>
      <c r="F85" s="45"/>
    </row>
    <row r="86" spans="1:6">
      <c r="A86" s="48" t="s">
        <v>435</v>
      </c>
      <c r="D86" s="45"/>
      <c r="E86" s="45"/>
      <c r="F86" s="45"/>
    </row>
    <row r="87" spans="1:6">
      <c r="A87" s="62" t="s">
        <v>428</v>
      </c>
      <c r="B87" s="57"/>
      <c r="C87" s="57" t="s">
        <v>520</v>
      </c>
      <c r="D87" s="63"/>
      <c r="E87" s="63"/>
      <c r="F87" s="63"/>
    </row>
    <row r="88" spans="1:6">
      <c r="A88" s="62" t="s">
        <v>427</v>
      </c>
      <c r="B88" s="57"/>
      <c r="C88" s="57" t="s">
        <v>521</v>
      </c>
      <c r="D88" s="63"/>
      <c r="E88" s="63"/>
      <c r="F88" s="63"/>
    </row>
    <row r="89" spans="1:6">
      <c r="A89" s="62" t="s">
        <v>429</v>
      </c>
      <c r="B89" s="57"/>
      <c r="C89" s="57" t="s">
        <v>522</v>
      </c>
      <c r="D89" s="63"/>
      <c r="E89" s="63"/>
      <c r="F89" s="63"/>
    </row>
    <row r="90" spans="1:6">
      <c r="A90" s="62" t="s">
        <v>519</v>
      </c>
      <c r="B90" s="57"/>
      <c r="C90" s="57" t="s">
        <v>523</v>
      </c>
      <c r="D90" s="63"/>
      <c r="E90" s="63"/>
      <c r="F90" s="63"/>
    </row>
    <row r="91" spans="1:6">
      <c r="A91" s="47"/>
      <c r="D91" s="45"/>
      <c r="E91" s="45"/>
      <c r="F91" s="45"/>
    </row>
    <row r="92" spans="1:6">
      <c r="A92" s="49" t="s">
        <v>518</v>
      </c>
      <c r="D92" s="45"/>
      <c r="E92" s="45"/>
      <c r="F92" s="45"/>
    </row>
    <row r="93" spans="1:6">
      <c r="A93" s="49"/>
      <c r="D93" s="45"/>
      <c r="E93" s="45"/>
      <c r="F93" s="45"/>
    </row>
    <row r="94" spans="1:6">
      <c r="A94" s="49" t="s">
        <v>438</v>
      </c>
    </row>
    <row r="95" spans="1:6">
      <c r="A95" s="43"/>
    </row>
    <row r="96" spans="1:6">
      <c r="A96" s="47" t="s">
        <v>444</v>
      </c>
    </row>
    <row r="97" spans="1:6">
      <c r="A97" s="47"/>
    </row>
    <row r="98" spans="1:6">
      <c r="A98" s="67" t="s">
        <v>434</v>
      </c>
      <c r="B98" s="57"/>
      <c r="C98" s="57" t="s">
        <v>477</v>
      </c>
      <c r="D98" s="57"/>
      <c r="E98" s="57"/>
      <c r="F98" s="57"/>
    </row>
  </sheetData>
  <mergeCells count="3">
    <mergeCell ref="D4:E4"/>
    <mergeCell ref="C4:C5"/>
    <mergeCell ref="A39:A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showGridLines="0" workbookViewId="0">
      <pane ySplit="5" topLeftCell="A6" activePane="bottomLeft" state="frozen"/>
      <selection pane="bottomLeft" activeCell="A58" sqref="A58"/>
    </sheetView>
  </sheetViews>
  <sheetFormatPr baseColWidth="10" defaultRowHeight="15" x14ac:dyDescent="0"/>
  <cols>
    <col min="1" max="1" width="86.83203125" customWidth="1"/>
    <col min="2" max="2" width="0.5" customWidth="1"/>
    <col min="3" max="3" width="49" customWidth="1"/>
    <col min="4" max="4" width="25" customWidth="1"/>
    <col min="5" max="5" width="48" customWidth="1"/>
    <col min="6" max="6" width="37" customWidth="1"/>
  </cols>
  <sheetData>
    <row r="1" spans="1:6" ht="20">
      <c r="A1" s="65" t="s">
        <v>524</v>
      </c>
    </row>
    <row r="2" spans="1:6">
      <c r="A2" s="48" t="s">
        <v>529</v>
      </c>
    </row>
    <row r="3" spans="1:6" ht="16" thickBot="1">
      <c r="A3" s="49"/>
    </row>
    <row r="4" spans="1:6">
      <c r="A4" s="42"/>
      <c r="C4" s="73" t="s">
        <v>408</v>
      </c>
      <c r="D4" s="75" t="s">
        <v>504</v>
      </c>
      <c r="E4" s="75"/>
      <c r="F4" s="52" t="s">
        <v>505</v>
      </c>
    </row>
    <row r="5" spans="1:6" ht="16" thickBot="1">
      <c r="A5" s="55"/>
      <c r="B5" s="56"/>
      <c r="C5" s="74"/>
      <c r="D5" s="53" t="s">
        <v>406</v>
      </c>
      <c r="E5" s="53" t="s">
        <v>407</v>
      </c>
      <c r="F5" s="54" t="s">
        <v>407</v>
      </c>
    </row>
    <row r="6" spans="1:6">
      <c r="A6" s="47" t="s">
        <v>525</v>
      </c>
      <c r="C6" s="4"/>
      <c r="D6" s="4"/>
      <c r="E6" s="4"/>
    </row>
    <row r="7" spans="1:6">
      <c r="C7" s="4"/>
      <c r="D7" s="4"/>
      <c r="E7" s="4"/>
    </row>
    <row r="8" spans="1:6">
      <c r="A8" s="48" t="s">
        <v>431</v>
      </c>
      <c r="C8" s="4"/>
      <c r="D8" s="4"/>
      <c r="E8" s="4"/>
    </row>
    <row r="9" spans="1:6">
      <c r="A9" s="57" t="s">
        <v>526</v>
      </c>
      <c r="B9" s="57"/>
      <c r="C9" s="57" t="s">
        <v>458</v>
      </c>
      <c r="D9" s="58" t="s">
        <v>297</v>
      </c>
      <c r="E9" s="58"/>
      <c r="F9" s="58"/>
    </row>
    <row r="10" spans="1:6">
      <c r="A10" s="57" t="s">
        <v>527</v>
      </c>
      <c r="B10" s="57"/>
      <c r="C10" s="57" t="s">
        <v>459</v>
      </c>
      <c r="D10" s="58" t="s">
        <v>297</v>
      </c>
      <c r="E10" s="58"/>
      <c r="F10" s="58"/>
    </row>
    <row r="11" spans="1:6">
      <c r="C11" s="4"/>
      <c r="D11" s="4"/>
      <c r="E11" s="4"/>
      <c r="F11" s="4"/>
    </row>
    <row r="12" spans="1:6">
      <c r="A12" t="s">
        <v>528</v>
      </c>
      <c r="C12" s="4"/>
      <c r="D12" s="4"/>
      <c r="E12" s="4"/>
      <c r="F12" s="4"/>
    </row>
    <row r="13" spans="1:6">
      <c r="C13" s="4"/>
      <c r="D13" s="4"/>
      <c r="E13" s="4"/>
      <c r="F13" s="4"/>
    </row>
    <row r="14" spans="1:6">
      <c r="A14" s="48" t="s">
        <v>431</v>
      </c>
      <c r="C14" s="4"/>
      <c r="D14" s="4"/>
      <c r="E14" s="4"/>
      <c r="F14" s="4"/>
    </row>
    <row r="15" spans="1:6">
      <c r="A15" s="57" t="s">
        <v>418</v>
      </c>
      <c r="B15" s="57"/>
      <c r="C15" s="57" t="s">
        <v>464</v>
      </c>
      <c r="D15" s="58" t="s">
        <v>297</v>
      </c>
      <c r="E15" s="58"/>
      <c r="F15" s="58"/>
    </row>
    <row r="16" spans="1:6">
      <c r="A16" s="57" t="s">
        <v>419</v>
      </c>
      <c r="B16" s="57"/>
      <c r="C16" s="57" t="s">
        <v>465</v>
      </c>
      <c r="D16" s="58" t="s">
        <v>297</v>
      </c>
      <c r="E16" s="58"/>
      <c r="F16" s="58"/>
    </row>
    <row r="17" spans="1:6">
      <c r="A17" s="57" t="s">
        <v>420</v>
      </c>
      <c r="B17" s="57"/>
      <c r="C17" s="57" t="s">
        <v>474</v>
      </c>
      <c r="D17" s="58" t="s">
        <v>297</v>
      </c>
      <c r="E17" s="58"/>
      <c r="F17" s="58"/>
    </row>
    <row r="18" spans="1:6">
      <c r="A18" s="57" t="s">
        <v>421</v>
      </c>
      <c r="B18" s="57"/>
      <c r="C18" s="57" t="s">
        <v>467</v>
      </c>
      <c r="D18" s="58" t="s">
        <v>297</v>
      </c>
      <c r="E18" s="58"/>
      <c r="F18" s="58"/>
    </row>
    <row r="19" spans="1:6">
      <c r="C19" s="4"/>
      <c r="D19" s="4"/>
      <c r="E19" s="4"/>
      <c r="F19" s="4"/>
    </row>
    <row r="20" spans="1:6">
      <c r="A20" t="s">
        <v>530</v>
      </c>
      <c r="C20" s="4"/>
      <c r="D20" s="4"/>
      <c r="E20" s="4"/>
      <c r="F20" s="4"/>
    </row>
    <row r="21" spans="1:6">
      <c r="C21" s="4"/>
      <c r="D21" s="4"/>
      <c r="E21" s="4"/>
      <c r="F21" s="4"/>
    </row>
    <row r="22" spans="1:6">
      <c r="A22" s="48" t="s">
        <v>432</v>
      </c>
      <c r="C22" s="4"/>
      <c r="D22" s="4"/>
      <c r="E22" s="4"/>
      <c r="F22" s="4"/>
    </row>
    <row r="23" spans="1:6">
      <c r="A23" s="77" t="s">
        <v>509</v>
      </c>
      <c r="B23" s="57"/>
      <c r="C23" s="60" t="s">
        <v>479</v>
      </c>
      <c r="D23" s="58"/>
      <c r="E23" s="58"/>
      <c r="F23" s="58" t="s">
        <v>300</v>
      </c>
    </row>
    <row r="24" spans="1:6">
      <c r="A24" s="77"/>
      <c r="B24" s="57"/>
      <c r="C24" s="57" t="s">
        <v>430</v>
      </c>
      <c r="D24" s="58"/>
      <c r="E24" s="58" t="s">
        <v>300</v>
      </c>
      <c r="F24" s="58"/>
    </row>
    <row r="25" spans="1:6">
      <c r="A25" s="77"/>
      <c r="B25" s="57"/>
      <c r="C25" s="57" t="s">
        <v>308</v>
      </c>
      <c r="D25" s="58"/>
      <c r="E25" s="58" t="s">
        <v>300</v>
      </c>
      <c r="F25" s="58"/>
    </row>
    <row r="26" spans="1:6">
      <c r="A26" s="77"/>
      <c r="B26" s="57"/>
      <c r="C26" s="57" t="s">
        <v>301</v>
      </c>
      <c r="D26" s="58"/>
      <c r="E26" s="58" t="s">
        <v>300</v>
      </c>
      <c r="F26" s="58"/>
    </row>
    <row r="27" spans="1:6">
      <c r="A27" s="77"/>
      <c r="B27" s="57"/>
      <c r="C27" s="57" t="s">
        <v>453</v>
      </c>
      <c r="D27" s="58"/>
      <c r="E27" s="58" t="s">
        <v>300</v>
      </c>
      <c r="F27" s="58"/>
    </row>
    <row r="28" spans="1:6">
      <c r="A28" s="61" t="s">
        <v>508</v>
      </c>
      <c r="B28" s="57"/>
      <c r="C28" s="60"/>
      <c r="D28" s="58"/>
      <c r="E28" s="58"/>
      <c r="F28" s="58"/>
    </row>
    <row r="29" spans="1:6">
      <c r="A29" s="57" t="s">
        <v>511</v>
      </c>
      <c r="B29" s="57"/>
      <c r="C29" s="57" t="s">
        <v>470</v>
      </c>
      <c r="D29" s="58"/>
      <c r="E29" s="58" t="s">
        <v>296</v>
      </c>
      <c r="F29" s="58" t="s">
        <v>300</v>
      </c>
    </row>
    <row r="30" spans="1:6">
      <c r="A30" s="57" t="s">
        <v>512</v>
      </c>
      <c r="B30" s="57"/>
      <c r="C30" s="57" t="s">
        <v>471</v>
      </c>
      <c r="D30" s="58"/>
      <c r="E30" s="58" t="s">
        <v>296</v>
      </c>
      <c r="F30" s="58" t="s">
        <v>300</v>
      </c>
    </row>
    <row r="32" spans="1:6">
      <c r="A32" s="15" t="s">
        <v>531</v>
      </c>
    </row>
    <row r="33" spans="1:6" s="45" customFormat="1"/>
    <row r="34" spans="1:6">
      <c r="A34" s="66" t="s">
        <v>432</v>
      </c>
    </row>
    <row r="35" spans="1:6">
      <c r="A35" s="57" t="s">
        <v>425</v>
      </c>
      <c r="B35" s="57"/>
      <c r="C35" s="57" t="s">
        <v>455</v>
      </c>
      <c r="D35" s="57"/>
      <c r="E35" s="58" t="s">
        <v>296</v>
      </c>
      <c r="F35" s="58" t="s">
        <v>300</v>
      </c>
    </row>
    <row r="36" spans="1:6">
      <c r="A36" s="57" t="s">
        <v>426</v>
      </c>
      <c r="B36" s="57"/>
      <c r="C36" s="57"/>
      <c r="D36" s="57"/>
      <c r="E36" s="58"/>
      <c r="F36" s="58"/>
    </row>
    <row r="37" spans="1:6">
      <c r="A37" s="57" t="s">
        <v>548</v>
      </c>
      <c r="B37" s="57"/>
      <c r="C37" s="57"/>
      <c r="D37" s="57"/>
      <c r="E37" s="58"/>
      <c r="F37" s="58"/>
    </row>
    <row r="39" spans="1:6">
      <c r="A39" s="48" t="s">
        <v>535</v>
      </c>
    </row>
    <row r="41" spans="1:6">
      <c r="A41" t="s">
        <v>532</v>
      </c>
    </row>
    <row r="43" spans="1:6">
      <c r="A43" s="66" t="s">
        <v>433</v>
      </c>
    </row>
    <row r="44" spans="1:6">
      <c r="A44" s="57" t="s">
        <v>424</v>
      </c>
      <c r="B44" s="57"/>
      <c r="C44" s="57" t="s">
        <v>430</v>
      </c>
      <c r="D44" s="57"/>
      <c r="E44" s="57" t="s">
        <v>556</v>
      </c>
      <c r="F44" s="58" t="s">
        <v>300</v>
      </c>
    </row>
    <row r="45" spans="1:6">
      <c r="A45" s="57" t="s">
        <v>551</v>
      </c>
      <c r="B45" s="57"/>
      <c r="C45" s="57" t="s">
        <v>308</v>
      </c>
      <c r="D45" s="57"/>
      <c r="E45" s="57" t="s">
        <v>557</v>
      </c>
      <c r="F45" s="58" t="s">
        <v>300</v>
      </c>
    </row>
    <row r="46" spans="1:6" ht="30">
      <c r="A46" s="68" t="s">
        <v>550</v>
      </c>
      <c r="B46" s="57"/>
      <c r="C46" s="68" t="s">
        <v>554</v>
      </c>
      <c r="D46" s="57"/>
      <c r="E46" s="70" t="s">
        <v>553</v>
      </c>
      <c r="F46" s="58"/>
    </row>
    <row r="47" spans="1:6">
      <c r="A47" s="62" t="s">
        <v>552</v>
      </c>
      <c r="B47" s="57"/>
      <c r="C47" s="57"/>
      <c r="D47" s="57"/>
      <c r="E47" s="57"/>
      <c r="F47" s="57"/>
    </row>
    <row r="49" spans="1:6">
      <c r="A49" s="47" t="s">
        <v>533</v>
      </c>
    </row>
    <row r="50" spans="1:6">
      <c r="A50" s="47"/>
    </row>
    <row r="51" spans="1:6">
      <c r="A51" s="66" t="s">
        <v>431</v>
      </c>
    </row>
    <row r="52" spans="1:6">
      <c r="A52" s="62" t="s">
        <v>425</v>
      </c>
      <c r="B52" s="57"/>
      <c r="C52" s="57" t="s">
        <v>301</v>
      </c>
      <c r="D52" s="63"/>
      <c r="E52" s="63" t="s">
        <v>558</v>
      </c>
      <c r="F52" s="64" t="s">
        <v>300</v>
      </c>
    </row>
    <row r="53" spans="1:6">
      <c r="A53" s="62" t="s">
        <v>426</v>
      </c>
      <c r="B53" s="57"/>
      <c r="C53" s="57"/>
      <c r="D53" s="63"/>
      <c r="E53" s="63"/>
      <c r="F53" s="64"/>
    </row>
    <row r="54" spans="1:6">
      <c r="A54" s="47"/>
      <c r="D54" s="45"/>
      <c r="E54" s="45"/>
      <c r="F54" s="46"/>
    </row>
    <row r="55" spans="1:6">
      <c r="A55" s="51" t="s">
        <v>534</v>
      </c>
      <c r="D55" s="45"/>
      <c r="E55" s="45"/>
      <c r="F55" s="46"/>
    </row>
    <row r="56" spans="1:6">
      <c r="A56" s="47"/>
      <c r="D56" s="45"/>
      <c r="E56" s="45"/>
      <c r="F56" s="46"/>
    </row>
    <row r="57" spans="1:6">
      <c r="A57" s="66" t="s">
        <v>431</v>
      </c>
      <c r="D57" s="45"/>
      <c r="E57" s="45"/>
      <c r="F57" s="46"/>
    </row>
    <row r="58" spans="1:6">
      <c r="A58" s="62" t="s">
        <v>425</v>
      </c>
      <c r="B58" s="57"/>
      <c r="C58" s="57" t="s">
        <v>453</v>
      </c>
      <c r="D58" s="63"/>
      <c r="E58" s="63" t="s">
        <v>559</v>
      </c>
      <c r="F58" s="64" t="s">
        <v>300</v>
      </c>
    </row>
    <row r="59" spans="1:6">
      <c r="A59" s="62" t="s">
        <v>426</v>
      </c>
      <c r="B59" s="57"/>
      <c r="C59" s="57"/>
      <c r="D59" s="57"/>
      <c r="E59" s="57"/>
      <c r="F59" s="57"/>
    </row>
    <row r="60" spans="1:6">
      <c r="A60" s="48"/>
    </row>
    <row r="61" spans="1:6">
      <c r="A61" s="48" t="s">
        <v>536</v>
      </c>
    </row>
    <row r="62" spans="1:6">
      <c r="A62" s="48"/>
    </row>
    <row r="63" spans="1:6">
      <c r="A63" s="47" t="s">
        <v>443</v>
      </c>
      <c r="D63" s="45"/>
      <c r="E63" s="45"/>
      <c r="F63" s="45"/>
    </row>
    <row r="64" spans="1:6">
      <c r="A64" s="47"/>
      <c r="D64" s="45"/>
      <c r="E64" s="45"/>
      <c r="F64" s="45"/>
    </row>
    <row r="65" spans="1:6">
      <c r="A65" s="48" t="s">
        <v>435</v>
      </c>
      <c r="D65" s="45"/>
      <c r="E65" s="45"/>
      <c r="F65" s="45"/>
    </row>
    <row r="66" spans="1:6">
      <c r="A66" s="62" t="s">
        <v>428</v>
      </c>
      <c r="B66" s="57"/>
      <c r="C66" s="57" t="s">
        <v>537</v>
      </c>
      <c r="D66" s="63"/>
      <c r="E66" s="63"/>
      <c r="F66" s="63"/>
    </row>
    <row r="67" spans="1:6">
      <c r="A67" s="62" t="s">
        <v>427</v>
      </c>
      <c r="B67" s="57"/>
      <c r="C67" s="57" t="s">
        <v>538</v>
      </c>
      <c r="D67" s="63"/>
      <c r="E67" s="63"/>
      <c r="F67" s="63"/>
    </row>
    <row r="68" spans="1:6">
      <c r="A68" s="62" t="s">
        <v>429</v>
      </c>
      <c r="B68" s="57"/>
      <c r="C68" s="57" t="s">
        <v>520</v>
      </c>
      <c r="D68" s="63"/>
      <c r="E68" s="63"/>
      <c r="F68" s="63"/>
    </row>
    <row r="69" spans="1:6">
      <c r="A69" s="62" t="s">
        <v>519</v>
      </c>
      <c r="B69" s="57"/>
      <c r="C69" s="57" t="s">
        <v>522</v>
      </c>
      <c r="D69" s="63"/>
      <c r="E69" s="63"/>
      <c r="F69" s="63"/>
    </row>
    <row r="70" spans="1:6">
      <c r="A70" s="47"/>
      <c r="D70" s="45"/>
      <c r="E70" s="45"/>
      <c r="F70" s="45"/>
    </row>
    <row r="71" spans="1:6">
      <c r="A71" s="49" t="s">
        <v>518</v>
      </c>
      <c r="D71" s="45"/>
      <c r="E71" s="45"/>
      <c r="F71" s="45"/>
    </row>
    <row r="72" spans="1:6">
      <c r="A72" s="49"/>
      <c r="D72" s="45"/>
      <c r="E72" s="45"/>
      <c r="F72" s="45"/>
    </row>
    <row r="73" spans="1:6">
      <c r="A73" s="49" t="s">
        <v>438</v>
      </c>
    </row>
    <row r="74" spans="1:6">
      <c r="A74" s="43"/>
    </row>
    <row r="75" spans="1:6">
      <c r="A75" s="47" t="s">
        <v>436</v>
      </c>
    </row>
    <row r="76" spans="1:6">
      <c r="A76" s="47"/>
    </row>
    <row r="77" spans="1:6">
      <c r="A77" s="67" t="s">
        <v>434</v>
      </c>
      <c r="B77" s="57"/>
      <c r="C77" s="57" t="s">
        <v>477</v>
      </c>
      <c r="D77" s="57"/>
      <c r="E77" s="57"/>
      <c r="F77" s="57"/>
    </row>
  </sheetData>
  <mergeCells count="3">
    <mergeCell ref="C4:C5"/>
    <mergeCell ref="D4:E4"/>
    <mergeCell ref="A23:A2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43"/>
  <sheetViews>
    <sheetView showGridLines="0" tabSelected="1" workbookViewId="0">
      <pane xSplit="1" ySplit="6" topLeftCell="B7" activePane="bottomRight" state="frozen"/>
      <selection pane="topRight" activeCell="B1" sqref="B1"/>
      <selection pane="bottomLeft" activeCell="A7" sqref="A7"/>
      <selection pane="bottomRight" activeCell="BY5" sqref="BY5"/>
    </sheetView>
  </sheetViews>
  <sheetFormatPr baseColWidth="10" defaultRowHeight="15" x14ac:dyDescent="0"/>
  <cols>
    <col min="2" max="2" width="12.6640625" style="2" customWidth="1"/>
    <col min="3" max="3" width="10.33203125" style="2" customWidth="1"/>
    <col min="4" max="4" width="15.5" style="11" customWidth="1"/>
    <col min="5" max="5" width="18.83203125" style="3" customWidth="1"/>
    <col min="6" max="6" width="12.33203125" style="2" customWidth="1"/>
    <col min="7" max="7" width="78.83203125" style="3" customWidth="1"/>
    <col min="8" max="8" width="15" style="3" customWidth="1"/>
    <col min="9" max="10" width="9.5" style="2" customWidth="1"/>
    <col min="11" max="12" width="15.5" style="3" customWidth="1"/>
    <col min="13" max="13" width="17.5" style="3" customWidth="1"/>
    <col min="14" max="15" width="17.6640625" style="3" customWidth="1"/>
    <col min="16" max="42" width="16.83203125" style="3" customWidth="1"/>
    <col min="43" max="47" width="14.5" style="3" customWidth="1"/>
    <col min="48" max="51" width="15.6640625" style="3" customWidth="1"/>
    <col min="52" max="52" width="13.6640625" style="50" customWidth="1"/>
    <col min="53" max="53" width="26" style="3" customWidth="1"/>
    <col min="54" max="54" width="20.6640625" style="50" customWidth="1"/>
    <col min="55" max="60" width="20.1640625" style="50" customWidth="1"/>
    <col min="61" max="66" width="19.83203125" style="3" customWidth="1"/>
    <col min="67" max="72" width="19.83203125" style="50" customWidth="1"/>
    <col min="73" max="73" width="40" style="1" customWidth="1"/>
    <col min="74" max="74" width="61.1640625" style="14" hidden="1" customWidth="1"/>
    <col min="75" max="75" width="10.83203125" customWidth="1"/>
  </cols>
  <sheetData>
    <row r="1" spans="1:77" ht="22" customHeight="1">
      <c r="B1" s="12" t="s">
        <v>546</v>
      </c>
      <c r="BV1" s="78" t="s">
        <v>496</v>
      </c>
    </row>
    <row r="2" spans="1:77" ht="8" customHeight="1">
      <c r="B2" s="12"/>
      <c r="BV2" s="78"/>
    </row>
    <row r="3" spans="1:77" ht="19" customHeight="1">
      <c r="A3" s="29" t="s">
        <v>283</v>
      </c>
      <c r="B3" s="2" t="s">
        <v>274</v>
      </c>
      <c r="C3" s="2" t="s">
        <v>274</v>
      </c>
      <c r="D3" s="11" t="s">
        <v>274</v>
      </c>
      <c r="E3" s="3" t="s">
        <v>274</v>
      </c>
      <c r="F3" s="2" t="s">
        <v>274</v>
      </c>
      <c r="G3" s="3" t="s">
        <v>274</v>
      </c>
      <c r="H3" s="3" t="s">
        <v>291</v>
      </c>
      <c r="I3" s="2" t="s">
        <v>291</v>
      </c>
      <c r="J3" s="2" t="s">
        <v>291</v>
      </c>
      <c r="K3" s="3" t="s">
        <v>274</v>
      </c>
      <c r="L3" s="3" t="s">
        <v>274</v>
      </c>
      <c r="M3" s="3" t="s">
        <v>274</v>
      </c>
      <c r="N3" s="3" t="s">
        <v>274</v>
      </c>
      <c r="O3" s="3" t="s">
        <v>274</v>
      </c>
      <c r="P3" s="3" t="s">
        <v>274</v>
      </c>
      <c r="Q3" s="3" t="s">
        <v>274</v>
      </c>
      <c r="R3" s="3" t="s">
        <v>274</v>
      </c>
      <c r="S3" s="3" t="s">
        <v>274</v>
      </c>
      <c r="T3" s="3" t="s">
        <v>274</v>
      </c>
      <c r="U3" s="3" t="s">
        <v>274</v>
      </c>
      <c r="V3" s="3" t="s">
        <v>274</v>
      </c>
      <c r="W3" s="3" t="s">
        <v>274</v>
      </c>
      <c r="X3" s="3" t="s">
        <v>274</v>
      </c>
      <c r="Y3" s="3" t="s">
        <v>274</v>
      </c>
      <c r="Z3" s="3" t="s">
        <v>274</v>
      </c>
      <c r="AA3" s="3" t="s">
        <v>274</v>
      </c>
      <c r="AB3" s="3" t="s">
        <v>274</v>
      </c>
      <c r="AC3" s="3" t="s">
        <v>274</v>
      </c>
      <c r="AD3" s="3" t="s">
        <v>274</v>
      </c>
      <c r="AE3" s="3" t="s">
        <v>274</v>
      </c>
      <c r="AF3" s="3" t="s">
        <v>274</v>
      </c>
      <c r="AG3" s="3" t="s">
        <v>274</v>
      </c>
      <c r="AH3" s="3" t="s">
        <v>274</v>
      </c>
      <c r="AI3" s="3" t="s">
        <v>274</v>
      </c>
      <c r="AJ3" s="3" t="s">
        <v>274</v>
      </c>
      <c r="AK3" s="3" t="s">
        <v>274</v>
      </c>
      <c r="AL3" s="3" t="s">
        <v>274</v>
      </c>
      <c r="AM3" s="3" t="s">
        <v>274</v>
      </c>
      <c r="AN3" s="3" t="s">
        <v>274</v>
      </c>
      <c r="AO3" s="3" t="s">
        <v>274</v>
      </c>
      <c r="AP3" s="3" t="s">
        <v>274</v>
      </c>
      <c r="AQ3" s="3" t="s">
        <v>274</v>
      </c>
      <c r="AR3" s="3" t="s">
        <v>274</v>
      </c>
      <c r="AS3" s="3" t="s">
        <v>274</v>
      </c>
      <c r="AT3" s="3" t="s">
        <v>274</v>
      </c>
      <c r="AU3" s="3" t="s">
        <v>274</v>
      </c>
      <c r="AV3" s="3" t="s">
        <v>274</v>
      </c>
      <c r="AW3" s="3" t="s">
        <v>274</v>
      </c>
      <c r="AX3" s="3" t="s">
        <v>274</v>
      </c>
      <c r="AY3" s="3" t="s">
        <v>274</v>
      </c>
      <c r="AZ3" s="50" t="s">
        <v>274</v>
      </c>
      <c r="BA3" s="3" t="s">
        <v>274</v>
      </c>
      <c r="BB3" s="50" t="s">
        <v>274</v>
      </c>
      <c r="BC3" s="50" t="s">
        <v>274</v>
      </c>
      <c r="BD3" s="50" t="s">
        <v>274</v>
      </c>
      <c r="BE3" s="50" t="s">
        <v>274</v>
      </c>
      <c r="BF3" s="3" t="s">
        <v>274</v>
      </c>
      <c r="BG3" s="3" t="s">
        <v>274</v>
      </c>
      <c r="BH3" s="3" t="s">
        <v>274</v>
      </c>
      <c r="BI3" s="3" t="s">
        <v>274</v>
      </c>
      <c r="BJ3" s="3" t="s">
        <v>291</v>
      </c>
      <c r="BK3" s="3" t="s">
        <v>274</v>
      </c>
      <c r="BL3" s="3" t="s">
        <v>291</v>
      </c>
      <c r="BM3" s="3" t="s">
        <v>274</v>
      </c>
      <c r="BN3" s="3" t="s">
        <v>291</v>
      </c>
      <c r="BO3" s="3" t="s">
        <v>274</v>
      </c>
      <c r="BP3" s="3" t="s">
        <v>291</v>
      </c>
      <c r="BQ3" s="3" t="s">
        <v>274</v>
      </c>
      <c r="BR3" s="3" t="s">
        <v>291</v>
      </c>
      <c r="BS3" s="3" t="s">
        <v>274</v>
      </c>
      <c r="BT3" s="3" t="s">
        <v>291</v>
      </c>
      <c r="BU3" s="3" t="s">
        <v>274</v>
      </c>
      <c r="BV3" s="78"/>
    </row>
    <row r="4" spans="1:77" ht="165">
      <c r="A4" s="29" t="s">
        <v>284</v>
      </c>
      <c r="B4" s="3" t="s">
        <v>281</v>
      </c>
      <c r="C4" s="3" t="s">
        <v>282</v>
      </c>
      <c r="D4" s="13" t="s">
        <v>478</v>
      </c>
      <c r="E4" s="30" t="s">
        <v>286</v>
      </c>
      <c r="F4" s="30" t="s">
        <v>289</v>
      </c>
      <c r="G4" s="3" t="s">
        <v>290</v>
      </c>
      <c r="H4" s="3" t="s">
        <v>392</v>
      </c>
      <c r="I4" s="3" t="s">
        <v>292</v>
      </c>
      <c r="J4" s="3" t="s">
        <v>293</v>
      </c>
      <c r="K4" s="3" t="s">
        <v>446</v>
      </c>
      <c r="L4" s="3" t="s">
        <v>447</v>
      </c>
      <c r="M4" s="3" t="s">
        <v>448</v>
      </c>
      <c r="N4" s="3" t="s">
        <v>449</v>
      </c>
      <c r="O4" s="3" t="s">
        <v>450</v>
      </c>
      <c r="P4" s="3" t="s">
        <v>451</v>
      </c>
      <c r="Q4" s="3" t="s">
        <v>562</v>
      </c>
      <c r="R4" s="3" t="s">
        <v>563</v>
      </c>
      <c r="S4" s="3" t="s">
        <v>564</v>
      </c>
      <c r="T4" s="3" t="s">
        <v>565</v>
      </c>
      <c r="U4" s="3" t="s">
        <v>566</v>
      </c>
      <c r="V4" s="3" t="s">
        <v>567</v>
      </c>
      <c r="W4" s="3" t="s">
        <v>568</v>
      </c>
      <c r="X4" s="3" t="s">
        <v>569</v>
      </c>
      <c r="Y4" s="50" t="s">
        <v>570</v>
      </c>
      <c r="Z4" s="50" t="s">
        <v>571</v>
      </c>
      <c r="AA4" s="50" t="s">
        <v>572</v>
      </c>
      <c r="AB4" s="50" t="s">
        <v>573</v>
      </c>
      <c r="AC4" s="3" t="s">
        <v>574</v>
      </c>
      <c r="AD4" s="3" t="s">
        <v>575</v>
      </c>
      <c r="AE4" s="3" t="s">
        <v>576</v>
      </c>
      <c r="AF4" s="3" t="s">
        <v>577</v>
      </c>
      <c r="AG4" s="3" t="s">
        <v>578</v>
      </c>
      <c r="AH4" s="3" t="s">
        <v>579</v>
      </c>
      <c r="AI4" s="3" t="s">
        <v>580</v>
      </c>
      <c r="AJ4" s="3" t="s">
        <v>581</v>
      </c>
      <c r="AK4" s="50" t="s">
        <v>582</v>
      </c>
      <c r="AL4" s="3" t="s">
        <v>583</v>
      </c>
      <c r="AM4" s="3" t="s">
        <v>584</v>
      </c>
      <c r="AN4" s="3" t="s">
        <v>585</v>
      </c>
      <c r="AO4" s="3" t="s">
        <v>586</v>
      </c>
      <c r="AP4" s="3" t="s">
        <v>587</v>
      </c>
      <c r="AQ4" s="3" t="s">
        <v>624</v>
      </c>
      <c r="AR4" s="3" t="s">
        <v>625</v>
      </c>
      <c r="AS4" s="3" t="s">
        <v>626</v>
      </c>
      <c r="AT4" s="3" t="s">
        <v>627</v>
      </c>
      <c r="AU4" s="3" t="s">
        <v>299</v>
      </c>
      <c r="AV4" s="3" t="s">
        <v>298</v>
      </c>
      <c r="AW4" s="3" t="s">
        <v>628</v>
      </c>
      <c r="AX4" s="3" t="s">
        <v>629</v>
      </c>
      <c r="AY4" s="3" t="s">
        <v>630</v>
      </c>
      <c r="AZ4" s="50" t="s">
        <v>483</v>
      </c>
      <c r="BA4" s="3" t="s">
        <v>484</v>
      </c>
      <c r="BB4" s="50" t="s">
        <v>485</v>
      </c>
      <c r="BC4" s="50" t="s">
        <v>488</v>
      </c>
      <c r="BD4" s="50" t="s">
        <v>489</v>
      </c>
      <c r="BE4" s="50" t="s">
        <v>490</v>
      </c>
      <c r="BF4" s="3" t="s">
        <v>635</v>
      </c>
      <c r="BG4" s="3" t="s">
        <v>636</v>
      </c>
      <c r="BH4" s="3" t="s">
        <v>637</v>
      </c>
      <c r="BI4" s="3" t="s">
        <v>303</v>
      </c>
      <c r="BJ4" s="3" t="s">
        <v>304</v>
      </c>
      <c r="BK4" s="3" t="s">
        <v>311</v>
      </c>
      <c r="BL4" s="3" t="s">
        <v>305</v>
      </c>
      <c r="BM4" s="3" t="s">
        <v>307</v>
      </c>
      <c r="BN4" s="3" t="s">
        <v>306</v>
      </c>
      <c r="BO4" s="3" t="s">
        <v>501</v>
      </c>
      <c r="BP4" s="3" t="s">
        <v>502</v>
      </c>
      <c r="BQ4" s="3" t="s">
        <v>644</v>
      </c>
      <c r="BR4" s="3" t="s">
        <v>645</v>
      </c>
      <c r="BS4" s="3" t="s">
        <v>646</v>
      </c>
      <c r="BT4" s="3" t="s">
        <v>647</v>
      </c>
      <c r="BU4" s="3" t="s">
        <v>503</v>
      </c>
      <c r="BV4" s="78"/>
      <c r="BY4" t="s">
        <v>480</v>
      </c>
    </row>
    <row r="5" spans="1:77" ht="68" customHeight="1" thickBot="1">
      <c r="A5" s="29" t="s">
        <v>285</v>
      </c>
      <c r="B5" s="2" t="s">
        <v>277</v>
      </c>
      <c r="C5" s="3" t="s">
        <v>497</v>
      </c>
      <c r="D5" s="13" t="s">
        <v>278</v>
      </c>
      <c r="E5" s="3" t="s">
        <v>287</v>
      </c>
      <c r="F5" s="3" t="s">
        <v>498</v>
      </c>
      <c r="G5" s="3" t="s">
        <v>452</v>
      </c>
      <c r="H5" s="3" t="s">
        <v>481</v>
      </c>
      <c r="I5" s="3" t="s">
        <v>294</v>
      </c>
      <c r="J5" s="3" t="s">
        <v>295</v>
      </c>
      <c r="K5" s="3" t="s">
        <v>560</v>
      </c>
      <c r="L5" s="3" t="s">
        <v>560</v>
      </c>
      <c r="M5" s="3" t="s">
        <v>560</v>
      </c>
      <c r="N5" s="3" t="s">
        <v>560</v>
      </c>
      <c r="O5" s="3" t="s">
        <v>560</v>
      </c>
      <c r="P5" s="3" t="s">
        <v>560</v>
      </c>
      <c r="Q5" s="3" t="s">
        <v>560</v>
      </c>
      <c r="R5" s="3" t="s">
        <v>560</v>
      </c>
      <c r="S5" s="3" t="s">
        <v>560</v>
      </c>
      <c r="T5" s="3" t="s">
        <v>560</v>
      </c>
      <c r="U5" s="3" t="s">
        <v>560</v>
      </c>
      <c r="V5" s="3" t="s">
        <v>588</v>
      </c>
      <c r="W5" s="3" t="s">
        <v>588</v>
      </c>
      <c r="X5" s="3" t="s">
        <v>589</v>
      </c>
      <c r="Y5" s="50" t="s">
        <v>590</v>
      </c>
      <c r="Z5" s="50" t="s">
        <v>591</v>
      </c>
      <c r="AA5" s="50" t="s">
        <v>592</v>
      </c>
      <c r="AB5" s="50" t="s">
        <v>593</v>
      </c>
      <c r="AC5" s="3" t="s">
        <v>560</v>
      </c>
      <c r="AD5" s="3" t="s">
        <v>594</v>
      </c>
      <c r="AE5" s="3" t="s">
        <v>560</v>
      </c>
      <c r="AF5" s="3" t="s">
        <v>595</v>
      </c>
      <c r="AG5" s="3" t="s">
        <v>596</v>
      </c>
      <c r="AH5" s="3" t="s">
        <v>560</v>
      </c>
      <c r="AI5" s="3" t="s">
        <v>560</v>
      </c>
      <c r="AJ5" s="3" t="s">
        <v>560</v>
      </c>
      <c r="AK5" s="50" t="s">
        <v>560</v>
      </c>
      <c r="AL5" s="3" t="s">
        <v>597</v>
      </c>
      <c r="AM5" s="3" t="s">
        <v>560</v>
      </c>
      <c r="AN5" s="3" t="s">
        <v>560</v>
      </c>
      <c r="AO5" s="3" t="s">
        <v>560</v>
      </c>
      <c r="AP5" s="3" t="s">
        <v>560</v>
      </c>
      <c r="AQ5" s="3" t="s">
        <v>561</v>
      </c>
      <c r="AR5" s="3" t="s">
        <v>561</v>
      </c>
      <c r="AS5" s="3" t="s">
        <v>561</v>
      </c>
      <c r="AT5" s="3" t="s">
        <v>561</v>
      </c>
      <c r="AU5" s="3" t="s">
        <v>561</v>
      </c>
      <c r="AV5" s="3" t="s">
        <v>561</v>
      </c>
      <c r="AW5" s="3" t="s">
        <v>561</v>
      </c>
      <c r="AX5" s="3" t="s">
        <v>631</v>
      </c>
      <c r="AY5" s="3" t="s">
        <v>631</v>
      </c>
      <c r="AZ5" s="50" t="s">
        <v>486</v>
      </c>
      <c r="BA5" s="3" t="s">
        <v>482</v>
      </c>
      <c r="BB5" s="50" t="s">
        <v>487</v>
      </c>
      <c r="BC5" s="50" t="s">
        <v>491</v>
      </c>
      <c r="BD5" s="50" t="s">
        <v>492</v>
      </c>
      <c r="BE5" s="50" t="s">
        <v>493</v>
      </c>
      <c r="BF5" s="3" t="s">
        <v>638</v>
      </c>
      <c r="BG5" s="3" t="s">
        <v>639</v>
      </c>
      <c r="BH5" s="3" t="s">
        <v>640</v>
      </c>
      <c r="BI5" s="3" t="s">
        <v>499</v>
      </c>
      <c r="BJ5" s="3" t="s">
        <v>500</v>
      </c>
      <c r="BK5" s="3" t="s">
        <v>499</v>
      </c>
      <c r="BL5" s="3" t="s">
        <v>500</v>
      </c>
      <c r="BM5" s="3" t="s">
        <v>499</v>
      </c>
      <c r="BN5" s="3" t="s">
        <v>500</v>
      </c>
      <c r="BO5" s="3" t="s">
        <v>499</v>
      </c>
      <c r="BP5" s="3" t="s">
        <v>500</v>
      </c>
      <c r="BQ5" s="3" t="s">
        <v>499</v>
      </c>
      <c r="BR5" s="3" t="s">
        <v>500</v>
      </c>
      <c r="BS5" s="3" t="s">
        <v>499</v>
      </c>
      <c r="BT5" s="3" t="s">
        <v>500</v>
      </c>
      <c r="BU5" s="3" t="s">
        <v>503</v>
      </c>
      <c r="BV5" s="79"/>
    </row>
    <row r="6" spans="1:77" s="4" customFormat="1" ht="46" thickBot="1">
      <c r="B6" s="36" t="s">
        <v>271</v>
      </c>
      <c r="C6" s="37" t="s">
        <v>279</v>
      </c>
      <c r="D6" s="38" t="s">
        <v>280</v>
      </c>
      <c r="E6" s="39" t="s">
        <v>272</v>
      </c>
      <c r="F6" s="37" t="s">
        <v>288</v>
      </c>
      <c r="G6" s="39" t="s">
        <v>273</v>
      </c>
      <c r="H6" s="39" t="s">
        <v>391</v>
      </c>
      <c r="I6" s="39" t="s">
        <v>456</v>
      </c>
      <c r="J6" s="39" t="s">
        <v>457</v>
      </c>
      <c r="K6" s="39" t="s">
        <v>458</v>
      </c>
      <c r="L6" s="39" t="s">
        <v>459</v>
      </c>
      <c r="M6" s="39" t="s">
        <v>460</v>
      </c>
      <c r="N6" s="39" t="s">
        <v>461</v>
      </c>
      <c r="O6" s="39" t="s">
        <v>462</v>
      </c>
      <c r="P6" s="39" t="s">
        <v>463</v>
      </c>
      <c r="Q6" s="39" t="s">
        <v>598</v>
      </c>
      <c r="R6" s="39" t="s">
        <v>599</v>
      </c>
      <c r="S6" s="80" t="s">
        <v>600</v>
      </c>
      <c r="T6" s="80" t="s">
        <v>601</v>
      </c>
      <c r="U6" s="80" t="s">
        <v>602</v>
      </c>
      <c r="V6" s="39" t="s">
        <v>603</v>
      </c>
      <c r="W6" s="39" t="s">
        <v>604</v>
      </c>
      <c r="X6" s="39" t="s">
        <v>605</v>
      </c>
      <c r="Y6" s="39" t="s">
        <v>606</v>
      </c>
      <c r="Z6" s="39" t="s">
        <v>607</v>
      </c>
      <c r="AA6" s="39" t="s">
        <v>608</v>
      </c>
      <c r="AB6" s="40" t="s">
        <v>609</v>
      </c>
      <c r="AC6" s="40" t="s">
        <v>610</v>
      </c>
      <c r="AD6" s="40" t="s">
        <v>611</v>
      </c>
      <c r="AE6" s="40" t="s">
        <v>612</v>
      </c>
      <c r="AF6" s="40" t="s">
        <v>613</v>
      </c>
      <c r="AG6" s="40" t="s">
        <v>614</v>
      </c>
      <c r="AH6" s="40" t="s">
        <v>615</v>
      </c>
      <c r="AI6" s="80" t="s">
        <v>616</v>
      </c>
      <c r="AJ6" s="40" t="s">
        <v>617</v>
      </c>
      <c r="AK6" s="40" t="s">
        <v>618</v>
      </c>
      <c r="AL6" s="40" t="s">
        <v>619</v>
      </c>
      <c r="AM6" s="40" t="s">
        <v>620</v>
      </c>
      <c r="AN6" s="80" t="s">
        <v>621</v>
      </c>
      <c r="AO6" s="80" t="s">
        <v>622</v>
      </c>
      <c r="AP6" s="40" t="s">
        <v>623</v>
      </c>
      <c r="AQ6" s="39" t="s">
        <v>464</v>
      </c>
      <c r="AR6" s="39" t="s">
        <v>465</v>
      </c>
      <c r="AS6" s="39" t="s">
        <v>466</v>
      </c>
      <c r="AT6" s="39" t="s">
        <v>467</v>
      </c>
      <c r="AU6" s="39" t="s">
        <v>468</v>
      </c>
      <c r="AV6" s="39" t="s">
        <v>469</v>
      </c>
      <c r="AW6" s="40" t="s">
        <v>632</v>
      </c>
      <c r="AX6" s="40" t="s">
        <v>633</v>
      </c>
      <c r="AY6" s="40" t="s">
        <v>634</v>
      </c>
      <c r="AZ6" s="40" t="s">
        <v>479</v>
      </c>
      <c r="BA6" s="39" t="s">
        <v>470</v>
      </c>
      <c r="BB6" s="40" t="s">
        <v>471</v>
      </c>
      <c r="BC6" s="40" t="s">
        <v>395</v>
      </c>
      <c r="BD6" s="40" t="s">
        <v>394</v>
      </c>
      <c r="BE6" s="40" t="s">
        <v>455</v>
      </c>
      <c r="BF6" s="39" t="s">
        <v>641</v>
      </c>
      <c r="BG6" s="39" t="s">
        <v>642</v>
      </c>
      <c r="BH6" s="40" t="s">
        <v>643</v>
      </c>
      <c r="BI6" s="39" t="s">
        <v>301</v>
      </c>
      <c r="BJ6" s="39" t="s">
        <v>302</v>
      </c>
      <c r="BK6" s="39" t="s">
        <v>430</v>
      </c>
      <c r="BL6" s="39" t="s">
        <v>309</v>
      </c>
      <c r="BM6" s="39" t="s">
        <v>308</v>
      </c>
      <c r="BN6" s="39" t="s">
        <v>310</v>
      </c>
      <c r="BO6" s="40" t="s">
        <v>453</v>
      </c>
      <c r="BP6" s="40" t="s">
        <v>454</v>
      </c>
      <c r="BQ6" s="39" t="s">
        <v>648</v>
      </c>
      <c r="BR6" s="39" t="s">
        <v>649</v>
      </c>
      <c r="BS6" s="39" t="s">
        <v>650</v>
      </c>
      <c r="BT6" s="39" t="s">
        <v>651</v>
      </c>
      <c r="BU6" s="39" t="s">
        <v>312</v>
      </c>
      <c r="BV6" s="41" t="s">
        <v>275</v>
      </c>
    </row>
    <row r="7" spans="1:77" ht="69" customHeight="1">
      <c r="B7" s="31" t="s">
        <v>146</v>
      </c>
      <c r="C7" s="9" t="s">
        <v>5</v>
      </c>
      <c r="D7" s="28"/>
      <c r="E7" s="32" t="s">
        <v>72</v>
      </c>
      <c r="F7" s="9" t="s">
        <v>2</v>
      </c>
      <c r="G7" s="32" t="s">
        <v>147</v>
      </c>
      <c r="H7" s="32">
        <v>1</v>
      </c>
      <c r="I7" s="9">
        <v>18</v>
      </c>
      <c r="J7" s="9">
        <v>150</v>
      </c>
      <c r="K7" s="32"/>
      <c r="L7" s="32"/>
      <c r="M7" s="32"/>
      <c r="N7" s="32"/>
      <c r="O7" s="32" t="s">
        <v>297</v>
      </c>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t="s">
        <v>297</v>
      </c>
      <c r="AU7" s="32"/>
      <c r="AV7" s="32"/>
      <c r="AW7" s="32"/>
      <c r="AX7" s="32"/>
      <c r="AY7" s="32"/>
      <c r="AZ7" s="33"/>
      <c r="BA7" s="32"/>
      <c r="BB7" s="33"/>
      <c r="BC7" s="33"/>
      <c r="BD7" s="33"/>
      <c r="BE7" s="33"/>
      <c r="BF7" s="33"/>
      <c r="BG7" s="33"/>
      <c r="BH7" s="33"/>
      <c r="BI7" s="32"/>
      <c r="BJ7" s="32"/>
      <c r="BK7" s="32"/>
      <c r="BL7" s="32"/>
      <c r="BM7" s="32"/>
      <c r="BN7" s="33"/>
      <c r="BO7" s="33"/>
      <c r="BP7" s="33"/>
      <c r="BQ7" s="33"/>
      <c r="BR7" s="33"/>
      <c r="BS7" s="33"/>
      <c r="BT7" s="33"/>
      <c r="BU7" s="34" t="s">
        <v>148</v>
      </c>
      <c r="BV7" s="35" t="s">
        <v>276</v>
      </c>
    </row>
    <row r="8" spans="1:77" ht="69" customHeight="1">
      <c r="B8" s="8" t="s">
        <v>23</v>
      </c>
      <c r="C8" s="5" t="s">
        <v>5</v>
      </c>
      <c r="D8" s="26"/>
      <c r="E8" s="6" t="s">
        <v>24</v>
      </c>
      <c r="F8" s="5" t="s">
        <v>2</v>
      </c>
      <c r="G8" s="6" t="s">
        <v>25</v>
      </c>
      <c r="H8" s="6">
        <v>1</v>
      </c>
      <c r="I8" s="5">
        <v>18</v>
      </c>
      <c r="J8" s="5">
        <v>150</v>
      </c>
      <c r="K8" s="6"/>
      <c r="L8" s="6"/>
      <c r="M8" s="6" t="s">
        <v>297</v>
      </c>
      <c r="N8" s="6" t="s">
        <v>297</v>
      </c>
      <c r="O8" s="6" t="s">
        <v>297</v>
      </c>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t="s">
        <v>297</v>
      </c>
      <c r="AU8" s="6"/>
      <c r="AV8" s="6"/>
      <c r="AW8" s="6"/>
      <c r="AX8" s="6"/>
      <c r="AY8" s="6"/>
      <c r="AZ8" s="21"/>
      <c r="BA8" s="6" t="s">
        <v>296</v>
      </c>
      <c r="BB8" s="21"/>
      <c r="BC8" s="21"/>
      <c r="BD8" s="21"/>
      <c r="BE8" s="21"/>
      <c r="BF8" s="21"/>
      <c r="BG8" s="21"/>
      <c r="BH8" s="21"/>
      <c r="BI8" s="6"/>
      <c r="BJ8" s="6"/>
      <c r="BK8" s="6"/>
      <c r="BL8" s="6"/>
      <c r="BM8" s="6"/>
      <c r="BN8" s="21"/>
      <c r="BO8" s="21"/>
      <c r="BP8" s="21"/>
      <c r="BQ8" s="21"/>
      <c r="BR8" s="21"/>
      <c r="BS8" s="21"/>
      <c r="BT8" s="21"/>
      <c r="BU8" s="7" t="s">
        <v>26</v>
      </c>
      <c r="BV8" s="23" t="s">
        <v>276</v>
      </c>
    </row>
    <row r="9" spans="1:77" ht="69" customHeight="1">
      <c r="B9" s="8" t="s">
        <v>140</v>
      </c>
      <c r="C9" s="5" t="s">
        <v>5</v>
      </c>
      <c r="D9" s="26"/>
      <c r="E9" s="6" t="s">
        <v>72</v>
      </c>
      <c r="F9" s="5" t="s">
        <v>2</v>
      </c>
      <c r="G9" s="6" t="s">
        <v>141</v>
      </c>
      <c r="H9" s="6">
        <v>1</v>
      </c>
      <c r="I9" s="5">
        <v>18</v>
      </c>
      <c r="J9" s="5">
        <v>150</v>
      </c>
      <c r="K9" s="6"/>
      <c r="L9" s="6"/>
      <c r="M9" s="6" t="s">
        <v>297</v>
      </c>
      <c r="N9" s="6" t="s">
        <v>297</v>
      </c>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t="s">
        <v>297</v>
      </c>
      <c r="AU9" s="6"/>
      <c r="AV9" s="6"/>
      <c r="AW9" s="6"/>
      <c r="AX9" s="6"/>
      <c r="AY9" s="6"/>
      <c r="AZ9" s="21"/>
      <c r="BA9" s="6"/>
      <c r="BB9" s="21"/>
      <c r="BC9" s="21"/>
      <c r="BD9" s="21"/>
      <c r="BE9" s="21"/>
      <c r="BF9" s="21"/>
      <c r="BG9" s="21"/>
      <c r="BH9" s="21"/>
      <c r="BI9" s="6"/>
      <c r="BJ9" s="6"/>
      <c r="BK9" s="6"/>
      <c r="BL9" s="6"/>
      <c r="BM9" s="6"/>
      <c r="BN9" s="21"/>
      <c r="BO9" s="21"/>
      <c r="BP9" s="21"/>
      <c r="BQ9" s="21"/>
      <c r="BR9" s="21"/>
      <c r="BS9" s="21"/>
      <c r="BT9" s="21"/>
      <c r="BU9" s="7" t="s">
        <v>142</v>
      </c>
      <c r="BV9" s="23" t="s">
        <v>276</v>
      </c>
    </row>
    <row r="10" spans="1:77" ht="69" customHeight="1">
      <c r="B10" s="8" t="s">
        <v>137</v>
      </c>
      <c r="C10" s="5" t="s">
        <v>5</v>
      </c>
      <c r="D10" s="26"/>
      <c r="E10" s="6" t="s">
        <v>14</v>
      </c>
      <c r="F10" s="5" t="s">
        <v>2</v>
      </c>
      <c r="G10" s="6" t="s">
        <v>138</v>
      </c>
      <c r="H10" s="6">
        <v>1</v>
      </c>
      <c r="I10" s="5">
        <v>18</v>
      </c>
      <c r="J10" s="5">
        <v>150</v>
      </c>
      <c r="K10" s="6"/>
      <c r="L10" s="6"/>
      <c r="M10" s="6" t="s">
        <v>297</v>
      </c>
      <c r="N10" s="6" t="s">
        <v>297</v>
      </c>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t="s">
        <v>297</v>
      </c>
      <c r="AT10" s="6" t="s">
        <v>297</v>
      </c>
      <c r="AU10" s="6"/>
      <c r="AV10" s="6"/>
      <c r="AW10" s="6"/>
      <c r="AX10" s="6"/>
      <c r="AY10" s="6"/>
      <c r="AZ10" s="21" t="s">
        <v>300</v>
      </c>
      <c r="BA10" s="6"/>
      <c r="BB10" s="21"/>
      <c r="BC10" s="21" t="s">
        <v>296</v>
      </c>
      <c r="BD10" s="21" t="s">
        <v>296</v>
      </c>
      <c r="BE10" s="21"/>
      <c r="BF10" s="21"/>
      <c r="BG10" s="21"/>
      <c r="BH10" s="21"/>
      <c r="BI10" s="6"/>
      <c r="BJ10" s="6"/>
      <c r="BK10" s="6" t="s">
        <v>296</v>
      </c>
      <c r="BL10" s="6">
        <v>1800</v>
      </c>
      <c r="BM10" s="6"/>
      <c r="BN10" s="21"/>
      <c r="BO10" s="21"/>
      <c r="BP10" s="21"/>
      <c r="BQ10" s="21"/>
      <c r="BR10" s="21"/>
      <c r="BS10" s="21"/>
      <c r="BT10" s="21"/>
      <c r="BU10" s="7" t="s">
        <v>139</v>
      </c>
      <c r="BV10" s="23" t="s">
        <v>276</v>
      </c>
    </row>
    <row r="11" spans="1:77" ht="69" customHeight="1">
      <c r="B11" s="8" t="s">
        <v>137</v>
      </c>
      <c r="C11" s="5" t="s">
        <v>5</v>
      </c>
      <c r="D11" s="26"/>
      <c r="E11" s="6" t="s">
        <v>14</v>
      </c>
      <c r="F11" s="5" t="s">
        <v>2</v>
      </c>
      <c r="G11" s="6" t="s">
        <v>138</v>
      </c>
      <c r="H11" s="6">
        <v>2</v>
      </c>
      <c r="I11" s="5">
        <v>18</v>
      </c>
      <c r="J11" s="5">
        <v>150</v>
      </c>
      <c r="K11" s="6"/>
      <c r="L11" s="6"/>
      <c r="M11" s="6" t="s">
        <v>297</v>
      </c>
      <c r="N11" s="6" t="s">
        <v>297</v>
      </c>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t="s">
        <v>297</v>
      </c>
      <c r="AR11" s="6" t="s">
        <v>297</v>
      </c>
      <c r="AS11" s="6"/>
      <c r="AT11" s="6"/>
      <c r="AU11" s="6"/>
      <c r="AV11" s="6"/>
      <c r="AW11" s="6"/>
      <c r="AX11" s="6"/>
      <c r="AY11" s="6"/>
      <c r="AZ11" s="21"/>
      <c r="BA11" s="6" t="s">
        <v>300</v>
      </c>
      <c r="BB11" s="21"/>
      <c r="BC11" s="21" t="s">
        <v>296</v>
      </c>
      <c r="BD11" s="21" t="s">
        <v>296</v>
      </c>
      <c r="BE11" s="21"/>
      <c r="BF11" s="21"/>
      <c r="BG11" s="21"/>
      <c r="BH11" s="21"/>
      <c r="BI11" s="6"/>
      <c r="BJ11" s="6"/>
      <c r="BK11" s="6" t="s">
        <v>296</v>
      </c>
      <c r="BL11" s="6">
        <v>1800</v>
      </c>
      <c r="BM11" s="6"/>
      <c r="BN11" s="21"/>
      <c r="BO11" s="21"/>
      <c r="BP11" s="21"/>
      <c r="BQ11" s="21"/>
      <c r="BR11" s="21"/>
      <c r="BS11" s="21"/>
      <c r="BT11" s="21"/>
      <c r="BU11" s="7" t="s">
        <v>139</v>
      </c>
      <c r="BV11" s="23" t="s">
        <v>276</v>
      </c>
    </row>
    <row r="12" spans="1:77" ht="69" customHeight="1">
      <c r="B12" s="8" t="s">
        <v>191</v>
      </c>
      <c r="C12" s="5" t="s">
        <v>5</v>
      </c>
      <c r="D12" s="26"/>
      <c r="E12" s="6" t="s">
        <v>105</v>
      </c>
      <c r="F12" s="5" t="s">
        <v>2</v>
      </c>
      <c r="G12" s="6" t="s">
        <v>192</v>
      </c>
      <c r="H12" s="6">
        <v>1</v>
      </c>
      <c r="I12" s="5">
        <v>18</v>
      </c>
      <c r="J12" s="5">
        <v>150</v>
      </c>
      <c r="K12" s="6"/>
      <c r="L12" s="6"/>
      <c r="M12" s="6" t="s">
        <v>297</v>
      </c>
      <c r="N12" s="6" t="s">
        <v>297</v>
      </c>
      <c r="O12" s="6" t="s">
        <v>297</v>
      </c>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t="s">
        <v>297</v>
      </c>
      <c r="AU12" s="6"/>
      <c r="AV12" s="6"/>
      <c r="AW12" s="6"/>
      <c r="AX12" s="6"/>
      <c r="AY12" s="6"/>
      <c r="AZ12" s="21"/>
      <c r="BA12" s="6"/>
      <c r="BB12" s="21"/>
      <c r="BC12" s="21"/>
      <c r="BD12" s="21"/>
      <c r="BE12" s="21"/>
      <c r="BF12" s="21"/>
      <c r="BG12" s="21"/>
      <c r="BH12" s="21"/>
      <c r="BI12" s="6"/>
      <c r="BJ12" s="6"/>
      <c r="BK12" s="6" t="s">
        <v>296</v>
      </c>
      <c r="BL12" s="6">
        <v>1800</v>
      </c>
      <c r="BM12" s="6"/>
      <c r="BN12" s="21"/>
      <c r="BO12" s="21"/>
      <c r="BP12" s="21"/>
      <c r="BQ12" s="21"/>
      <c r="BR12" s="21"/>
      <c r="BS12" s="21"/>
      <c r="BT12" s="21"/>
      <c r="BU12" s="7" t="s">
        <v>193</v>
      </c>
      <c r="BV12" s="23" t="s">
        <v>276</v>
      </c>
    </row>
    <row r="13" spans="1:77" ht="69" customHeight="1">
      <c r="B13" s="8" t="s">
        <v>191</v>
      </c>
      <c r="C13" s="5" t="s">
        <v>5</v>
      </c>
      <c r="D13" s="26"/>
      <c r="E13" s="6" t="s">
        <v>105</v>
      </c>
      <c r="F13" s="5" t="s">
        <v>2</v>
      </c>
      <c r="G13" s="6" t="s">
        <v>192</v>
      </c>
      <c r="H13" s="6">
        <v>2</v>
      </c>
      <c r="I13" s="5">
        <v>18</v>
      </c>
      <c r="J13" s="5">
        <v>150</v>
      </c>
      <c r="K13" s="6"/>
      <c r="L13" s="6"/>
      <c r="M13" s="6" t="s">
        <v>297</v>
      </c>
      <c r="N13" s="6" t="s">
        <v>297</v>
      </c>
      <c r="O13" s="6" t="s">
        <v>297</v>
      </c>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t="s">
        <v>297</v>
      </c>
      <c r="AR13" s="6" t="s">
        <v>297</v>
      </c>
      <c r="AS13" s="6" t="s">
        <v>297</v>
      </c>
      <c r="AT13" s="6"/>
      <c r="AU13" s="6"/>
      <c r="AV13" s="6"/>
      <c r="AW13" s="6"/>
      <c r="AX13" s="6"/>
      <c r="AY13" s="6"/>
      <c r="AZ13" s="21"/>
      <c r="BA13" s="6" t="s">
        <v>300</v>
      </c>
      <c r="BB13" s="21"/>
      <c r="BC13" s="21"/>
      <c r="BD13" s="21"/>
      <c r="BE13" s="21"/>
      <c r="BF13" s="21"/>
      <c r="BG13" s="21"/>
      <c r="BH13" s="21"/>
      <c r="BI13" s="6"/>
      <c r="BJ13" s="6"/>
      <c r="BK13" s="6" t="s">
        <v>296</v>
      </c>
      <c r="BL13" s="6">
        <v>1800</v>
      </c>
      <c r="BM13" s="6"/>
      <c r="BN13" s="21"/>
      <c r="BO13" s="21"/>
      <c r="BP13" s="21"/>
      <c r="BQ13" s="21"/>
      <c r="BR13" s="21"/>
      <c r="BS13" s="21"/>
      <c r="BT13" s="21"/>
      <c r="BU13" s="7" t="s">
        <v>193</v>
      </c>
      <c r="BV13" s="23" t="s">
        <v>276</v>
      </c>
    </row>
    <row r="14" spans="1:77" ht="69" customHeight="1">
      <c r="B14" s="8" t="s">
        <v>88</v>
      </c>
      <c r="C14" s="5" t="s">
        <v>5</v>
      </c>
      <c r="D14" s="26"/>
      <c r="E14" s="6" t="s">
        <v>59</v>
      </c>
      <c r="F14" s="5" t="s">
        <v>2</v>
      </c>
      <c r="G14" s="6" t="s">
        <v>89</v>
      </c>
      <c r="H14" s="6">
        <v>1</v>
      </c>
      <c r="I14" s="5">
        <v>18</v>
      </c>
      <c r="J14" s="5">
        <v>150</v>
      </c>
      <c r="K14" s="6"/>
      <c r="L14" s="6"/>
      <c r="M14" s="6" t="s">
        <v>297</v>
      </c>
      <c r="N14" s="6" t="s">
        <v>297</v>
      </c>
      <c r="O14" s="6" t="s">
        <v>297</v>
      </c>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t="s">
        <v>297</v>
      </c>
      <c r="AU14" s="6"/>
      <c r="AV14" s="6"/>
      <c r="AW14" s="6"/>
      <c r="AX14" s="6"/>
      <c r="AY14" s="6"/>
      <c r="AZ14" s="21"/>
      <c r="BA14" s="6"/>
      <c r="BB14" s="21"/>
      <c r="BC14" s="21"/>
      <c r="BD14" s="21"/>
      <c r="BE14" s="21" t="s">
        <v>300</v>
      </c>
      <c r="BF14" s="21"/>
      <c r="BG14" s="21"/>
      <c r="BH14" s="21"/>
      <c r="BI14" s="6"/>
      <c r="BJ14" s="6"/>
      <c r="BK14" s="6" t="s">
        <v>300</v>
      </c>
      <c r="BL14" s="6"/>
      <c r="BM14" s="6"/>
      <c r="BN14" s="21"/>
      <c r="BO14" s="21"/>
      <c r="BP14" s="21"/>
      <c r="BQ14" s="21"/>
      <c r="BR14" s="21"/>
      <c r="BS14" s="21"/>
      <c r="BT14" s="21"/>
      <c r="BU14" s="7" t="s">
        <v>90</v>
      </c>
      <c r="BV14" s="23" t="s">
        <v>276</v>
      </c>
    </row>
    <row r="15" spans="1:77" ht="69" customHeight="1">
      <c r="B15" s="8" t="s">
        <v>115</v>
      </c>
      <c r="C15" s="5" t="s">
        <v>5</v>
      </c>
      <c r="D15" s="26"/>
      <c r="E15" s="6" t="s">
        <v>116</v>
      </c>
      <c r="F15" s="5" t="s">
        <v>2</v>
      </c>
      <c r="G15" s="6" t="s">
        <v>117</v>
      </c>
      <c r="H15" s="6">
        <v>1</v>
      </c>
      <c r="I15" s="5">
        <v>18</v>
      </c>
      <c r="J15" s="5">
        <v>150</v>
      </c>
      <c r="K15" s="6"/>
      <c r="L15" s="6"/>
      <c r="M15" s="6" t="s">
        <v>297</v>
      </c>
      <c r="N15" s="6" t="s">
        <v>297</v>
      </c>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t="s">
        <v>297</v>
      </c>
      <c r="AU15" s="6"/>
      <c r="AV15" s="6"/>
      <c r="AW15" s="6"/>
      <c r="AX15" s="6"/>
      <c r="AY15" s="6"/>
      <c r="AZ15" s="21"/>
      <c r="BA15" s="6"/>
      <c r="BB15" s="21"/>
      <c r="BC15" s="21" t="s">
        <v>393</v>
      </c>
      <c r="BD15" s="21" t="s">
        <v>393</v>
      </c>
      <c r="BE15" s="21"/>
      <c r="BF15" s="21"/>
      <c r="BG15" s="21"/>
      <c r="BH15" s="21"/>
      <c r="BI15" s="6" t="s">
        <v>296</v>
      </c>
      <c r="BJ15" s="6">
        <v>12</v>
      </c>
      <c r="BK15" s="6" t="s">
        <v>296</v>
      </c>
      <c r="BL15" s="6">
        <v>12</v>
      </c>
      <c r="BM15" s="6"/>
      <c r="BN15" s="21"/>
      <c r="BO15" s="21"/>
      <c r="BP15" s="21"/>
      <c r="BQ15" s="21"/>
      <c r="BR15" s="21"/>
      <c r="BS15" s="21"/>
      <c r="BT15" s="21"/>
      <c r="BU15" s="7" t="s">
        <v>118</v>
      </c>
      <c r="BV15" s="23" t="s">
        <v>276</v>
      </c>
    </row>
    <row r="16" spans="1:77" ht="69" customHeight="1">
      <c r="B16" s="8" t="s">
        <v>115</v>
      </c>
      <c r="C16" s="5" t="s">
        <v>5</v>
      </c>
      <c r="D16" s="26"/>
      <c r="E16" s="6" t="s">
        <v>116</v>
      </c>
      <c r="F16" s="5" t="s">
        <v>2</v>
      </c>
      <c r="G16" s="6" t="s">
        <v>117</v>
      </c>
      <c r="H16" s="6">
        <v>2</v>
      </c>
      <c r="I16" s="5">
        <v>18</v>
      </c>
      <c r="J16" s="5">
        <v>150</v>
      </c>
      <c r="K16" s="6"/>
      <c r="L16" s="6"/>
      <c r="M16" s="6" t="s">
        <v>297</v>
      </c>
      <c r="N16" s="6" t="s">
        <v>297</v>
      </c>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t="s">
        <v>297</v>
      </c>
      <c r="AU16" s="6"/>
      <c r="AV16" s="6"/>
      <c r="AW16" s="6"/>
      <c r="AX16" s="6"/>
      <c r="AY16" s="6"/>
      <c r="AZ16" s="21"/>
      <c r="BA16" s="6"/>
      <c r="BB16" s="21"/>
      <c r="BC16" s="21"/>
      <c r="BD16" s="21"/>
      <c r="BE16" s="21"/>
      <c r="BF16" s="21"/>
      <c r="BG16" s="21"/>
      <c r="BH16" s="21"/>
      <c r="BI16" s="6" t="s">
        <v>296</v>
      </c>
      <c r="BJ16" s="6">
        <v>12</v>
      </c>
      <c r="BK16" s="6" t="s">
        <v>300</v>
      </c>
      <c r="BL16" s="6"/>
      <c r="BM16" s="6"/>
      <c r="BN16" s="21"/>
      <c r="BO16" s="21"/>
      <c r="BP16" s="21"/>
      <c r="BQ16" s="21"/>
      <c r="BR16" s="21"/>
      <c r="BS16" s="21"/>
      <c r="BT16" s="21"/>
      <c r="BU16" s="7" t="s">
        <v>118</v>
      </c>
      <c r="BV16" s="23" t="s">
        <v>276</v>
      </c>
    </row>
    <row r="17" spans="2:74" ht="69" customHeight="1">
      <c r="B17" s="8" t="s">
        <v>115</v>
      </c>
      <c r="C17" s="5" t="s">
        <v>5</v>
      </c>
      <c r="D17" s="26"/>
      <c r="E17" s="6" t="s">
        <v>116</v>
      </c>
      <c r="F17" s="5" t="s">
        <v>2</v>
      </c>
      <c r="G17" s="6" t="s">
        <v>117</v>
      </c>
      <c r="H17" s="6">
        <v>3</v>
      </c>
      <c r="I17" s="5">
        <v>18</v>
      </c>
      <c r="J17" s="5">
        <v>150</v>
      </c>
      <c r="K17" s="6"/>
      <c r="L17" s="6"/>
      <c r="M17" s="6" t="s">
        <v>297</v>
      </c>
      <c r="N17" s="6" t="s">
        <v>297</v>
      </c>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t="s">
        <v>297</v>
      </c>
      <c r="AR17" s="6" t="s">
        <v>297</v>
      </c>
      <c r="AS17" s="6" t="s">
        <v>297</v>
      </c>
      <c r="AT17" s="6"/>
      <c r="AU17" s="6"/>
      <c r="AV17" s="6"/>
      <c r="AW17" s="6"/>
      <c r="AX17" s="6"/>
      <c r="AY17" s="6"/>
      <c r="AZ17" s="21"/>
      <c r="BA17" s="6" t="s">
        <v>300</v>
      </c>
      <c r="BB17" s="21"/>
      <c r="BC17" s="21" t="s">
        <v>393</v>
      </c>
      <c r="BD17" s="21" t="s">
        <v>393</v>
      </c>
      <c r="BE17" s="21"/>
      <c r="BF17" s="21"/>
      <c r="BG17" s="21"/>
      <c r="BH17" s="21"/>
      <c r="BI17" s="6" t="s">
        <v>296</v>
      </c>
      <c r="BJ17" s="6">
        <v>12</v>
      </c>
      <c r="BK17" s="6" t="s">
        <v>296</v>
      </c>
      <c r="BL17" s="6">
        <v>12</v>
      </c>
      <c r="BM17" s="6"/>
      <c r="BN17" s="21"/>
      <c r="BO17" s="21"/>
      <c r="BP17" s="21"/>
      <c r="BQ17" s="21"/>
      <c r="BR17" s="21"/>
      <c r="BS17" s="21"/>
      <c r="BT17" s="21"/>
      <c r="BU17" s="7" t="s">
        <v>118</v>
      </c>
      <c r="BV17" s="23" t="s">
        <v>276</v>
      </c>
    </row>
    <row r="18" spans="2:74" ht="69" customHeight="1">
      <c r="B18" s="8" t="s">
        <v>115</v>
      </c>
      <c r="C18" s="5" t="s">
        <v>5</v>
      </c>
      <c r="D18" s="26"/>
      <c r="E18" s="6" t="s">
        <v>116</v>
      </c>
      <c r="F18" s="5" t="s">
        <v>2</v>
      </c>
      <c r="G18" s="6" t="s">
        <v>117</v>
      </c>
      <c r="H18" s="6">
        <v>4</v>
      </c>
      <c r="I18" s="5">
        <v>18</v>
      </c>
      <c r="J18" s="5">
        <v>150</v>
      </c>
      <c r="K18" s="6"/>
      <c r="L18" s="6"/>
      <c r="M18" s="6" t="s">
        <v>297</v>
      </c>
      <c r="N18" s="6" t="s">
        <v>297</v>
      </c>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t="s">
        <v>297</v>
      </c>
      <c r="AR18" s="6" t="s">
        <v>297</v>
      </c>
      <c r="AS18" s="6" t="s">
        <v>297</v>
      </c>
      <c r="AT18" s="6"/>
      <c r="AU18" s="6"/>
      <c r="AV18" s="6"/>
      <c r="AW18" s="6"/>
      <c r="AX18" s="6"/>
      <c r="AY18" s="6"/>
      <c r="AZ18" s="21"/>
      <c r="BA18" s="6" t="s">
        <v>300</v>
      </c>
      <c r="BB18" s="21"/>
      <c r="BC18" s="21"/>
      <c r="BD18" s="21"/>
      <c r="BE18" s="21"/>
      <c r="BF18" s="21"/>
      <c r="BG18" s="21"/>
      <c r="BH18" s="21"/>
      <c r="BI18" s="6" t="s">
        <v>296</v>
      </c>
      <c r="BJ18" s="6">
        <v>12</v>
      </c>
      <c r="BK18" s="6" t="s">
        <v>300</v>
      </c>
      <c r="BL18" s="6"/>
      <c r="BM18" s="6"/>
      <c r="BN18" s="21"/>
      <c r="BO18" s="21"/>
      <c r="BP18" s="21"/>
      <c r="BQ18" s="21"/>
      <c r="BR18" s="21"/>
      <c r="BS18" s="21"/>
      <c r="BT18" s="21"/>
      <c r="BU18" s="7" t="s">
        <v>118</v>
      </c>
      <c r="BV18" s="23" t="s">
        <v>276</v>
      </c>
    </row>
    <row r="19" spans="2:74" ht="69" customHeight="1">
      <c r="B19" s="8" t="s">
        <v>202</v>
      </c>
      <c r="C19" s="5" t="s">
        <v>5</v>
      </c>
      <c r="D19" s="26"/>
      <c r="E19" s="6" t="s">
        <v>105</v>
      </c>
      <c r="F19" s="5" t="s">
        <v>2</v>
      </c>
      <c r="G19" s="6" t="s">
        <v>203</v>
      </c>
      <c r="H19" s="6">
        <v>1</v>
      </c>
      <c r="I19" s="5">
        <v>18</v>
      </c>
      <c r="J19" s="5">
        <v>150</v>
      </c>
      <c r="K19" s="6"/>
      <c r="L19" s="6"/>
      <c r="M19" s="6"/>
      <c r="N19" s="6"/>
      <c r="O19" s="6"/>
      <c r="P19" s="6" t="s">
        <v>297</v>
      </c>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t="s">
        <v>297</v>
      </c>
      <c r="AW19" s="6"/>
      <c r="AX19" s="6"/>
      <c r="AY19" s="6"/>
      <c r="AZ19" s="21"/>
      <c r="BA19" s="6"/>
      <c r="BB19" s="21"/>
      <c r="BC19" s="21"/>
      <c r="BD19" s="21"/>
      <c r="BE19" s="21"/>
      <c r="BF19" s="21"/>
      <c r="BG19" s="21"/>
      <c r="BH19" s="21"/>
      <c r="BI19" s="6"/>
      <c r="BJ19" s="6"/>
      <c r="BK19" s="6" t="s">
        <v>300</v>
      </c>
      <c r="BL19" s="6"/>
      <c r="BM19" s="6"/>
      <c r="BN19" s="21"/>
      <c r="BO19" s="21"/>
      <c r="BP19" s="21"/>
      <c r="BQ19" s="21"/>
      <c r="BR19" s="21"/>
      <c r="BS19" s="21"/>
      <c r="BT19" s="21"/>
      <c r="BU19" s="7" t="s">
        <v>204</v>
      </c>
      <c r="BV19" s="23" t="s">
        <v>276</v>
      </c>
    </row>
    <row r="20" spans="2:74" ht="69" customHeight="1">
      <c r="B20" s="8" t="s">
        <v>143</v>
      </c>
      <c r="C20" s="5" t="s">
        <v>5</v>
      </c>
      <c r="D20" s="26"/>
      <c r="E20" s="6" t="s">
        <v>72</v>
      </c>
      <c r="F20" s="5" t="s">
        <v>2</v>
      </c>
      <c r="G20" s="6" t="s">
        <v>144</v>
      </c>
      <c r="H20" s="6">
        <v>1</v>
      </c>
      <c r="I20" s="5">
        <v>18</v>
      </c>
      <c r="J20" s="5">
        <v>150</v>
      </c>
      <c r="K20" s="6"/>
      <c r="L20" s="6"/>
      <c r="M20" s="6" t="s">
        <v>297</v>
      </c>
      <c r="N20" s="6" t="s">
        <v>297</v>
      </c>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t="s">
        <v>297</v>
      </c>
      <c r="AU20" s="6"/>
      <c r="AV20" s="6"/>
      <c r="AW20" s="6"/>
      <c r="AX20" s="6"/>
      <c r="AY20" s="6"/>
      <c r="AZ20" s="21"/>
      <c r="BA20" s="6"/>
      <c r="BB20" s="21"/>
      <c r="BC20" s="21"/>
      <c r="BD20" s="21"/>
      <c r="BE20" s="21"/>
      <c r="BF20" s="21"/>
      <c r="BG20" s="21"/>
      <c r="BH20" s="21"/>
      <c r="BI20" s="6"/>
      <c r="BJ20" s="6"/>
      <c r="BK20" s="6"/>
      <c r="BL20" s="6"/>
      <c r="BM20" s="6"/>
      <c r="BN20" s="21"/>
      <c r="BO20" s="21"/>
      <c r="BP20" s="21"/>
      <c r="BQ20" s="21"/>
      <c r="BR20" s="21"/>
      <c r="BS20" s="21"/>
      <c r="BT20" s="21"/>
      <c r="BU20" s="7" t="s">
        <v>145</v>
      </c>
      <c r="BV20" s="23" t="s">
        <v>276</v>
      </c>
    </row>
    <row r="21" spans="2:74" ht="69" customHeight="1">
      <c r="B21" s="8" t="s">
        <v>205</v>
      </c>
      <c r="C21" s="5" t="s">
        <v>5</v>
      </c>
      <c r="D21" s="26"/>
      <c r="E21" s="6" t="s">
        <v>64</v>
      </c>
      <c r="F21" s="5" t="s">
        <v>2</v>
      </c>
      <c r="G21" s="6" t="s">
        <v>206</v>
      </c>
      <c r="H21" s="6">
        <v>1</v>
      </c>
      <c r="I21" s="5">
        <v>18</v>
      </c>
      <c r="J21" s="5">
        <v>130</v>
      </c>
      <c r="K21" s="6"/>
      <c r="L21" s="6"/>
      <c r="M21" s="6" t="s">
        <v>297</v>
      </c>
      <c r="N21" s="6" t="s">
        <v>297</v>
      </c>
      <c r="O21" s="6" t="s">
        <v>297</v>
      </c>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t="s">
        <v>297</v>
      </c>
      <c r="AU21" s="6"/>
      <c r="AV21" s="6"/>
      <c r="AW21" s="6"/>
      <c r="AX21" s="6"/>
      <c r="AY21" s="6"/>
      <c r="AZ21" s="21"/>
      <c r="BA21" s="6"/>
      <c r="BB21" s="21"/>
      <c r="BC21" s="21" t="s">
        <v>296</v>
      </c>
      <c r="BD21" s="21" t="s">
        <v>296</v>
      </c>
      <c r="BE21" s="21"/>
      <c r="BF21" s="21"/>
      <c r="BG21" s="21"/>
      <c r="BH21" s="21"/>
      <c r="BI21" s="6"/>
      <c r="BJ21" s="6"/>
      <c r="BK21" s="6" t="s">
        <v>296</v>
      </c>
      <c r="BL21" s="6">
        <v>1800</v>
      </c>
      <c r="BM21" s="6"/>
      <c r="BN21" s="21"/>
      <c r="BO21" s="21"/>
      <c r="BP21" s="21"/>
      <c r="BQ21" s="21"/>
      <c r="BR21" s="21"/>
      <c r="BS21" s="21"/>
      <c r="BT21" s="21"/>
      <c r="BU21" s="7" t="s">
        <v>207</v>
      </c>
      <c r="BV21" s="23" t="s">
        <v>276</v>
      </c>
    </row>
    <row r="22" spans="2:74" ht="69" customHeight="1">
      <c r="B22" s="8" t="s">
        <v>214</v>
      </c>
      <c r="C22" s="5" t="s">
        <v>5</v>
      </c>
      <c r="D22" s="26"/>
      <c r="E22" s="6" t="s">
        <v>60</v>
      </c>
      <c r="F22" s="5" t="s">
        <v>2</v>
      </c>
      <c r="G22" s="6" t="s">
        <v>215</v>
      </c>
      <c r="H22" s="6">
        <v>1</v>
      </c>
      <c r="I22" s="5">
        <v>18</v>
      </c>
      <c r="J22" s="5">
        <v>150</v>
      </c>
      <c r="K22" s="6"/>
      <c r="L22" s="6"/>
      <c r="M22" s="6" t="s">
        <v>297</v>
      </c>
      <c r="N22" s="6" t="s">
        <v>297</v>
      </c>
      <c r="O22" s="6" t="s">
        <v>297</v>
      </c>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t="s">
        <v>297</v>
      </c>
      <c r="AU22" s="6"/>
      <c r="AV22" s="6"/>
      <c r="AW22" s="6"/>
      <c r="AX22" s="6"/>
      <c r="AY22" s="6"/>
      <c r="AZ22" s="21"/>
      <c r="BA22" s="6"/>
      <c r="BB22" s="21"/>
      <c r="BC22" s="21" t="s">
        <v>296</v>
      </c>
      <c r="BD22" s="21" t="s">
        <v>296</v>
      </c>
      <c r="BE22" s="21"/>
      <c r="BF22" s="21"/>
      <c r="BG22" s="21"/>
      <c r="BH22" s="21"/>
      <c r="BI22" s="6"/>
      <c r="BJ22" s="6"/>
      <c r="BK22" s="6" t="s">
        <v>296</v>
      </c>
      <c r="BL22" s="6">
        <v>1800</v>
      </c>
      <c r="BM22" s="6"/>
      <c r="BN22" s="21"/>
      <c r="BO22" s="21"/>
      <c r="BP22" s="21"/>
      <c r="BQ22" s="21"/>
      <c r="BR22" s="21"/>
      <c r="BS22" s="21"/>
      <c r="BT22" s="21"/>
      <c r="BU22" s="7" t="s">
        <v>216</v>
      </c>
      <c r="BV22" s="23" t="s">
        <v>276</v>
      </c>
    </row>
    <row r="23" spans="2:74" ht="69" customHeight="1">
      <c r="B23" s="8" t="s">
        <v>214</v>
      </c>
      <c r="C23" s="5" t="s">
        <v>5</v>
      </c>
      <c r="D23" s="26"/>
      <c r="E23" s="6" t="s">
        <v>60</v>
      </c>
      <c r="F23" s="5" t="s">
        <v>2</v>
      </c>
      <c r="G23" s="6" t="s">
        <v>215</v>
      </c>
      <c r="H23" s="6">
        <v>2</v>
      </c>
      <c r="I23" s="5">
        <v>18</v>
      </c>
      <c r="J23" s="5">
        <v>150</v>
      </c>
      <c r="K23" s="6"/>
      <c r="L23" s="6"/>
      <c r="M23" s="6" t="s">
        <v>297</v>
      </c>
      <c r="N23" s="6" t="s">
        <v>297</v>
      </c>
      <c r="O23" s="6" t="s">
        <v>297</v>
      </c>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t="s">
        <v>297</v>
      </c>
      <c r="AR23" s="6" t="s">
        <v>297</v>
      </c>
      <c r="AS23" s="6" t="s">
        <v>297</v>
      </c>
      <c r="AT23" s="6"/>
      <c r="AU23" s="6"/>
      <c r="AV23" s="6"/>
      <c r="AW23" s="6"/>
      <c r="AX23" s="6"/>
      <c r="AY23" s="6"/>
      <c r="AZ23" s="21"/>
      <c r="BA23" s="6" t="s">
        <v>300</v>
      </c>
      <c r="BB23" s="21"/>
      <c r="BC23" s="21" t="s">
        <v>296</v>
      </c>
      <c r="BD23" s="21" t="s">
        <v>296</v>
      </c>
      <c r="BE23" s="21"/>
      <c r="BF23" s="21"/>
      <c r="BG23" s="21"/>
      <c r="BH23" s="21"/>
      <c r="BI23" s="6"/>
      <c r="BJ23" s="6"/>
      <c r="BK23" s="6" t="s">
        <v>296</v>
      </c>
      <c r="BL23" s="6">
        <v>1800</v>
      </c>
      <c r="BM23" s="6"/>
      <c r="BN23" s="21"/>
      <c r="BO23" s="21"/>
      <c r="BP23" s="21"/>
      <c r="BQ23" s="21"/>
      <c r="BR23" s="21"/>
      <c r="BS23" s="21"/>
      <c r="BT23" s="21"/>
      <c r="BU23" s="7" t="s">
        <v>216</v>
      </c>
      <c r="BV23" s="23" t="s">
        <v>276</v>
      </c>
    </row>
    <row r="24" spans="2:74" ht="69" customHeight="1">
      <c r="B24" s="8" t="s">
        <v>223</v>
      </c>
      <c r="C24" s="5" t="s">
        <v>5</v>
      </c>
      <c r="D24" s="26"/>
      <c r="E24" s="6" t="s">
        <v>84</v>
      </c>
      <c r="F24" s="5" t="s">
        <v>2</v>
      </c>
      <c r="G24" s="6" t="s">
        <v>224</v>
      </c>
      <c r="H24" s="6">
        <v>1</v>
      </c>
      <c r="I24" s="5">
        <v>18</v>
      </c>
      <c r="J24" s="5">
        <v>150</v>
      </c>
      <c r="K24" s="6"/>
      <c r="L24" s="6"/>
      <c r="M24" s="6" t="s">
        <v>297</v>
      </c>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t="s">
        <v>297</v>
      </c>
      <c r="AT24" s="6" t="s">
        <v>297</v>
      </c>
      <c r="AU24" s="6"/>
      <c r="AV24" s="6"/>
      <c r="AW24" s="6"/>
      <c r="AX24" s="6"/>
      <c r="AY24" s="6"/>
      <c r="AZ24" s="21" t="s">
        <v>300</v>
      </c>
      <c r="BA24" s="6"/>
      <c r="BB24" s="21"/>
      <c r="BC24" s="21"/>
      <c r="BD24" s="21"/>
      <c r="BE24" s="21"/>
      <c r="BF24" s="21"/>
      <c r="BG24" s="21"/>
      <c r="BH24" s="21"/>
      <c r="BI24" s="6"/>
      <c r="BJ24" s="6"/>
      <c r="BK24" s="6"/>
      <c r="BL24" s="6"/>
      <c r="BM24" s="6"/>
      <c r="BN24" s="21"/>
      <c r="BO24" s="21"/>
      <c r="BP24" s="21"/>
      <c r="BQ24" s="21"/>
      <c r="BR24" s="21"/>
      <c r="BS24" s="21"/>
      <c r="BT24" s="21"/>
      <c r="BU24" s="7" t="s">
        <v>225</v>
      </c>
      <c r="BV24" s="23" t="s">
        <v>276</v>
      </c>
    </row>
    <row r="25" spans="2:74" ht="69" customHeight="1">
      <c r="B25" s="8" t="s">
        <v>223</v>
      </c>
      <c r="C25" s="5" t="s">
        <v>5</v>
      </c>
      <c r="D25" s="26"/>
      <c r="E25" s="6" t="s">
        <v>84</v>
      </c>
      <c r="F25" s="5" t="s">
        <v>2</v>
      </c>
      <c r="G25" s="6" t="s">
        <v>224</v>
      </c>
      <c r="H25" s="6">
        <v>2</v>
      </c>
      <c r="I25" s="5">
        <v>18</v>
      </c>
      <c r="J25" s="5">
        <v>150</v>
      </c>
      <c r="K25" s="6"/>
      <c r="L25" s="6"/>
      <c r="M25" s="6" t="s">
        <v>297</v>
      </c>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t="s">
        <v>297</v>
      </c>
      <c r="AT25" s="6" t="s">
        <v>297</v>
      </c>
      <c r="AU25" s="6"/>
      <c r="AV25" s="6"/>
      <c r="AW25" s="6"/>
      <c r="AX25" s="6"/>
      <c r="AY25" s="6"/>
      <c r="AZ25" s="21"/>
      <c r="BA25" s="6" t="s">
        <v>300</v>
      </c>
      <c r="BB25" s="21"/>
      <c r="BC25" s="21"/>
      <c r="BD25" s="21"/>
      <c r="BE25" s="21"/>
      <c r="BF25" s="21"/>
      <c r="BG25" s="21"/>
      <c r="BH25" s="21"/>
      <c r="BI25" s="6"/>
      <c r="BJ25" s="6"/>
      <c r="BK25" s="6"/>
      <c r="BL25" s="6"/>
      <c r="BM25" s="6"/>
      <c r="BN25" s="21"/>
      <c r="BO25" s="21"/>
      <c r="BP25" s="21"/>
      <c r="BQ25" s="21"/>
      <c r="BR25" s="21"/>
      <c r="BS25" s="21"/>
      <c r="BT25" s="21"/>
      <c r="BU25" s="7" t="s">
        <v>225</v>
      </c>
      <c r="BV25" s="23" t="s">
        <v>276</v>
      </c>
    </row>
    <row r="26" spans="2:74" ht="69" customHeight="1">
      <c r="B26" s="8" t="s">
        <v>156</v>
      </c>
      <c r="C26" s="5" t="s">
        <v>5</v>
      </c>
      <c r="D26" s="26"/>
      <c r="E26" s="6" t="s">
        <v>157</v>
      </c>
      <c r="F26" s="5" t="s">
        <v>2</v>
      </c>
      <c r="G26" s="6" t="s">
        <v>158</v>
      </c>
      <c r="H26" s="6">
        <v>1</v>
      </c>
      <c r="I26" s="5">
        <v>18</v>
      </c>
      <c r="J26" s="5">
        <v>150</v>
      </c>
      <c r="K26" s="6"/>
      <c r="L26" s="6"/>
      <c r="M26" s="6" t="s">
        <v>297</v>
      </c>
      <c r="N26" s="6" t="s">
        <v>297</v>
      </c>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t="s">
        <v>297</v>
      </c>
      <c r="AT26" s="6" t="s">
        <v>297</v>
      </c>
      <c r="AU26" s="6"/>
      <c r="AV26" s="6"/>
      <c r="AW26" s="6"/>
      <c r="AX26" s="6"/>
      <c r="AY26" s="6"/>
      <c r="AZ26" s="21"/>
      <c r="BA26" s="6"/>
      <c r="BB26" s="21"/>
      <c r="BC26" s="21" t="s">
        <v>296</v>
      </c>
      <c r="BD26" s="21" t="s">
        <v>296</v>
      </c>
      <c r="BE26" s="21"/>
      <c r="BF26" s="21"/>
      <c r="BG26" s="21"/>
      <c r="BH26" s="21"/>
      <c r="BI26" s="6"/>
      <c r="BJ26" s="6"/>
      <c r="BK26" s="6" t="s">
        <v>300</v>
      </c>
      <c r="BL26" s="6"/>
      <c r="BM26" s="6"/>
      <c r="BN26" s="21"/>
      <c r="BO26" s="21"/>
      <c r="BP26" s="21"/>
      <c r="BQ26" s="21"/>
      <c r="BR26" s="21"/>
      <c r="BS26" s="21"/>
      <c r="BT26" s="21"/>
      <c r="BU26" s="7" t="s">
        <v>159</v>
      </c>
      <c r="BV26" s="23" t="s">
        <v>276</v>
      </c>
    </row>
    <row r="27" spans="2:74" ht="69" customHeight="1">
      <c r="B27" s="8" t="s">
        <v>156</v>
      </c>
      <c r="C27" s="5" t="s">
        <v>5</v>
      </c>
      <c r="D27" s="26"/>
      <c r="E27" s="6" t="s">
        <v>157</v>
      </c>
      <c r="F27" s="5" t="s">
        <v>2</v>
      </c>
      <c r="G27" s="6" t="s">
        <v>158</v>
      </c>
      <c r="H27" s="6">
        <v>2</v>
      </c>
      <c r="I27" s="5">
        <v>18</v>
      </c>
      <c r="J27" s="5">
        <v>150</v>
      </c>
      <c r="K27" s="6"/>
      <c r="L27" s="6"/>
      <c r="M27" s="6" t="s">
        <v>297</v>
      </c>
      <c r="N27" s="6" t="s">
        <v>297</v>
      </c>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t="s">
        <v>297</v>
      </c>
      <c r="AR27" s="6" t="s">
        <v>297</v>
      </c>
      <c r="AS27" s="6"/>
      <c r="AT27" s="6"/>
      <c r="AU27" s="6"/>
      <c r="AV27" s="6"/>
      <c r="AW27" s="6"/>
      <c r="AX27" s="6"/>
      <c r="AY27" s="6"/>
      <c r="AZ27" s="21"/>
      <c r="BA27" s="6" t="s">
        <v>300</v>
      </c>
      <c r="BB27" s="21"/>
      <c r="BC27" s="21" t="s">
        <v>296</v>
      </c>
      <c r="BD27" s="21" t="s">
        <v>296</v>
      </c>
      <c r="BE27" s="21"/>
      <c r="BF27" s="21"/>
      <c r="BG27" s="21"/>
      <c r="BH27" s="21"/>
      <c r="BI27" s="6"/>
      <c r="BJ27" s="6"/>
      <c r="BK27" s="6" t="s">
        <v>300</v>
      </c>
      <c r="BL27" s="6"/>
      <c r="BM27" s="6"/>
      <c r="BN27" s="21"/>
      <c r="BO27" s="21"/>
      <c r="BP27" s="21"/>
      <c r="BQ27" s="21"/>
      <c r="BR27" s="21"/>
      <c r="BS27" s="21"/>
      <c r="BT27" s="21"/>
      <c r="BU27" s="7" t="s">
        <v>159</v>
      </c>
      <c r="BV27" s="23" t="s">
        <v>276</v>
      </c>
    </row>
    <row r="28" spans="2:74" ht="69" customHeight="1">
      <c r="B28" s="8" t="s">
        <v>164</v>
      </c>
      <c r="C28" s="5" t="s">
        <v>5</v>
      </c>
      <c r="D28" s="26"/>
      <c r="E28" s="6" t="s">
        <v>72</v>
      </c>
      <c r="F28" s="5" t="s">
        <v>2</v>
      </c>
      <c r="G28" s="6" t="s">
        <v>165</v>
      </c>
      <c r="H28" s="6">
        <v>1</v>
      </c>
      <c r="I28" s="5">
        <v>18</v>
      </c>
      <c r="J28" s="5">
        <v>150</v>
      </c>
      <c r="K28" s="6"/>
      <c r="L28" s="6"/>
      <c r="M28" s="6" t="s">
        <v>297</v>
      </c>
      <c r="N28" s="6" t="s">
        <v>297</v>
      </c>
      <c r="O28" s="6" t="s">
        <v>297</v>
      </c>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t="s">
        <v>297</v>
      </c>
      <c r="AU28" s="6"/>
      <c r="AV28" s="6"/>
      <c r="AW28" s="6"/>
      <c r="AX28" s="6"/>
      <c r="AY28" s="6"/>
      <c r="AZ28" s="21" t="s">
        <v>300</v>
      </c>
      <c r="BA28" s="6"/>
      <c r="BB28" s="21"/>
      <c r="BC28" s="21" t="s">
        <v>296</v>
      </c>
      <c r="BD28" s="21" t="s">
        <v>296</v>
      </c>
      <c r="BE28" s="21"/>
      <c r="BF28" s="21"/>
      <c r="BG28" s="21"/>
      <c r="BH28" s="21"/>
      <c r="BI28" s="6" t="s">
        <v>296</v>
      </c>
      <c r="BJ28" s="6">
        <v>1800</v>
      </c>
      <c r="BK28" s="6" t="s">
        <v>296</v>
      </c>
      <c r="BL28" s="6">
        <v>1800</v>
      </c>
      <c r="BM28" s="6" t="s">
        <v>296</v>
      </c>
      <c r="BN28" s="21">
        <v>1800</v>
      </c>
      <c r="BO28" s="21"/>
      <c r="BP28" s="21"/>
      <c r="BQ28" s="21"/>
      <c r="BR28" s="21"/>
      <c r="BS28" s="21"/>
      <c r="BT28" s="21"/>
      <c r="BU28" s="7" t="s">
        <v>166</v>
      </c>
      <c r="BV28" s="23" t="s">
        <v>276</v>
      </c>
    </row>
    <row r="29" spans="2:74" ht="69" customHeight="1">
      <c r="B29" s="8" t="s">
        <v>164</v>
      </c>
      <c r="C29" s="5" t="s">
        <v>5</v>
      </c>
      <c r="D29" s="26"/>
      <c r="E29" s="6" t="s">
        <v>72</v>
      </c>
      <c r="F29" s="5" t="s">
        <v>2</v>
      </c>
      <c r="G29" s="6" t="s">
        <v>165</v>
      </c>
      <c r="H29" s="6">
        <v>2</v>
      </c>
      <c r="I29" s="5">
        <v>18</v>
      </c>
      <c r="J29" s="5">
        <v>150</v>
      </c>
      <c r="K29" s="6"/>
      <c r="L29" s="6"/>
      <c r="M29" s="6" t="s">
        <v>297</v>
      </c>
      <c r="N29" s="6" t="s">
        <v>297</v>
      </c>
      <c r="O29" s="6" t="s">
        <v>297</v>
      </c>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t="s">
        <v>297</v>
      </c>
      <c r="AU29" s="6"/>
      <c r="AV29" s="6"/>
      <c r="AW29" s="6"/>
      <c r="AX29" s="6"/>
      <c r="AY29" s="6"/>
      <c r="AZ29" s="21"/>
      <c r="BA29" s="6"/>
      <c r="BB29" s="21"/>
      <c r="BC29" s="21" t="s">
        <v>393</v>
      </c>
      <c r="BD29" s="21" t="s">
        <v>393</v>
      </c>
      <c r="BE29" s="21"/>
      <c r="BF29" s="21"/>
      <c r="BG29" s="21"/>
      <c r="BH29" s="21"/>
      <c r="BI29" s="6"/>
      <c r="BJ29" s="6"/>
      <c r="BK29" s="6"/>
      <c r="BL29" s="6"/>
      <c r="BM29" s="6"/>
      <c r="BN29" s="21"/>
      <c r="BO29" s="21"/>
      <c r="BP29" s="21"/>
      <c r="BQ29" s="21"/>
      <c r="BR29" s="21"/>
      <c r="BS29" s="21"/>
      <c r="BT29" s="21"/>
      <c r="BU29" s="7" t="s">
        <v>166</v>
      </c>
      <c r="BV29" s="23" t="s">
        <v>276</v>
      </c>
    </row>
    <row r="30" spans="2:74" ht="69" customHeight="1">
      <c r="B30" s="8" t="s">
        <v>73</v>
      </c>
      <c r="C30" s="5" t="s">
        <v>5</v>
      </c>
      <c r="D30" s="26"/>
      <c r="E30" s="6" t="s">
        <v>74</v>
      </c>
      <c r="F30" s="5" t="s">
        <v>2</v>
      </c>
      <c r="G30" s="6" t="s">
        <v>75</v>
      </c>
      <c r="H30" s="6">
        <v>1</v>
      </c>
      <c r="I30" s="5">
        <v>18</v>
      </c>
      <c r="J30" s="5">
        <v>150</v>
      </c>
      <c r="K30" s="6"/>
      <c r="L30" s="6"/>
      <c r="M30" s="6"/>
      <c r="N30" s="6"/>
      <c r="O30" s="6" t="s">
        <v>297</v>
      </c>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t="s">
        <v>297</v>
      </c>
      <c r="AT30" s="6" t="s">
        <v>297</v>
      </c>
      <c r="AU30" s="6"/>
      <c r="AV30" s="6"/>
      <c r="AW30" s="6"/>
      <c r="AX30" s="6"/>
      <c r="AY30" s="6"/>
      <c r="AZ30" s="21"/>
      <c r="BA30" s="6"/>
      <c r="BB30" s="21"/>
      <c r="BC30" s="21"/>
      <c r="BD30" s="21"/>
      <c r="BE30" s="21"/>
      <c r="BF30" s="21"/>
      <c r="BG30" s="21"/>
      <c r="BH30" s="21"/>
      <c r="BI30" s="6"/>
      <c r="BJ30" s="6"/>
      <c r="BK30" s="6" t="s">
        <v>296</v>
      </c>
      <c r="BL30" s="6">
        <v>1800</v>
      </c>
      <c r="BM30" s="6" t="s">
        <v>296</v>
      </c>
      <c r="BN30" s="21">
        <v>12</v>
      </c>
      <c r="BO30" s="21"/>
      <c r="BP30" s="21"/>
      <c r="BQ30" s="21"/>
      <c r="BR30" s="21"/>
      <c r="BS30" s="21"/>
      <c r="BT30" s="21"/>
      <c r="BU30" s="7" t="s">
        <v>76</v>
      </c>
      <c r="BV30" s="23" t="s">
        <v>276</v>
      </c>
    </row>
    <row r="31" spans="2:74" ht="69" customHeight="1">
      <c r="B31" s="8" t="s">
        <v>167</v>
      </c>
      <c r="C31" s="5" t="s">
        <v>5</v>
      </c>
      <c r="D31" s="26"/>
      <c r="E31" s="6" t="s">
        <v>59</v>
      </c>
      <c r="F31" s="5" t="s">
        <v>2</v>
      </c>
      <c r="G31" s="6" t="s">
        <v>168</v>
      </c>
      <c r="H31" s="6">
        <v>1</v>
      </c>
      <c r="I31" s="5">
        <v>18</v>
      </c>
      <c r="J31" s="5">
        <v>150</v>
      </c>
      <c r="K31" s="6"/>
      <c r="L31" s="6"/>
      <c r="M31" s="6" t="s">
        <v>297</v>
      </c>
      <c r="N31" s="6" t="s">
        <v>297</v>
      </c>
      <c r="O31" s="6" t="s">
        <v>297</v>
      </c>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t="s">
        <v>297</v>
      </c>
      <c r="AU31" s="6"/>
      <c r="AV31" s="6"/>
      <c r="AW31" s="6"/>
      <c r="AX31" s="6"/>
      <c r="AY31" s="6"/>
      <c r="AZ31" s="21"/>
      <c r="BA31" s="6"/>
      <c r="BB31" s="21"/>
      <c r="BC31" s="21"/>
      <c r="BD31" s="21" t="s">
        <v>296</v>
      </c>
      <c r="BE31" s="21"/>
      <c r="BF31" s="21"/>
      <c r="BG31" s="21"/>
      <c r="BH31" s="21"/>
      <c r="BI31" s="6"/>
      <c r="BJ31" s="6"/>
      <c r="BK31" s="6"/>
      <c r="BL31" s="6"/>
      <c r="BM31" s="6"/>
      <c r="BN31" s="21"/>
      <c r="BO31" s="21"/>
      <c r="BP31" s="21"/>
      <c r="BQ31" s="21"/>
      <c r="BR31" s="21"/>
      <c r="BS31" s="21"/>
      <c r="BT31" s="21"/>
      <c r="BU31" s="7" t="s">
        <v>169</v>
      </c>
      <c r="BV31" s="23" t="s">
        <v>276</v>
      </c>
    </row>
    <row r="32" spans="2:74" ht="69" customHeight="1">
      <c r="B32" s="8" t="s">
        <v>249</v>
      </c>
      <c r="C32" s="5" t="s">
        <v>5</v>
      </c>
      <c r="D32" s="26"/>
      <c r="E32" s="6" t="s">
        <v>105</v>
      </c>
      <c r="F32" s="5" t="s">
        <v>2</v>
      </c>
      <c r="G32" s="6" t="s">
        <v>250</v>
      </c>
      <c r="H32" s="6">
        <v>1</v>
      </c>
      <c r="I32" s="5">
        <v>18</v>
      </c>
      <c r="J32" s="5">
        <v>150</v>
      </c>
      <c r="K32" s="6"/>
      <c r="L32" s="6"/>
      <c r="M32" s="6" t="s">
        <v>297</v>
      </c>
      <c r="N32" s="6" t="s">
        <v>297</v>
      </c>
      <c r="O32" s="6" t="s">
        <v>297</v>
      </c>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t="s">
        <v>297</v>
      </c>
      <c r="AT32" s="6" t="s">
        <v>297</v>
      </c>
      <c r="AU32" s="6"/>
      <c r="AV32" s="6"/>
      <c r="AW32" s="6"/>
      <c r="AX32" s="6"/>
      <c r="AY32" s="6"/>
      <c r="AZ32" s="21"/>
      <c r="BA32" s="6"/>
      <c r="BB32" s="21"/>
      <c r="BC32" s="21"/>
      <c r="BD32" s="21"/>
      <c r="BE32" s="21"/>
      <c r="BF32" s="21"/>
      <c r="BG32" s="21"/>
      <c r="BH32" s="21"/>
      <c r="BI32" s="6"/>
      <c r="BJ32" s="6"/>
      <c r="BK32" s="6"/>
      <c r="BL32" s="6"/>
      <c r="BM32" s="6"/>
      <c r="BN32" s="21"/>
      <c r="BO32" s="21"/>
      <c r="BP32" s="21"/>
      <c r="BQ32" s="21"/>
      <c r="BR32" s="21"/>
      <c r="BS32" s="21"/>
      <c r="BT32" s="21"/>
      <c r="BU32" s="7" t="s">
        <v>251</v>
      </c>
      <c r="BV32" s="23" t="s">
        <v>276</v>
      </c>
    </row>
    <row r="33" spans="2:74" ht="69" customHeight="1">
      <c r="B33" s="8" t="s">
        <v>249</v>
      </c>
      <c r="C33" s="5" t="s">
        <v>5</v>
      </c>
      <c r="D33" s="26"/>
      <c r="E33" s="6" t="s">
        <v>105</v>
      </c>
      <c r="F33" s="5" t="s">
        <v>2</v>
      </c>
      <c r="G33" s="6" t="s">
        <v>250</v>
      </c>
      <c r="H33" s="6">
        <v>2</v>
      </c>
      <c r="I33" s="5">
        <v>18</v>
      </c>
      <c r="J33" s="5">
        <v>150</v>
      </c>
      <c r="K33" s="6"/>
      <c r="L33" s="6"/>
      <c r="M33" s="6" t="s">
        <v>297</v>
      </c>
      <c r="N33" s="6" t="s">
        <v>297</v>
      </c>
      <c r="O33" s="6" t="s">
        <v>297</v>
      </c>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t="s">
        <v>297</v>
      </c>
      <c r="AR33" s="6" t="s">
        <v>297</v>
      </c>
      <c r="AS33" s="6"/>
      <c r="AT33" s="6"/>
      <c r="AU33" s="6"/>
      <c r="AV33" s="6"/>
      <c r="AW33" s="6"/>
      <c r="AX33" s="6"/>
      <c r="AY33" s="6"/>
      <c r="AZ33" s="21"/>
      <c r="BA33" s="6" t="s">
        <v>300</v>
      </c>
      <c r="BB33" s="21"/>
      <c r="BC33" s="21"/>
      <c r="BD33" s="21"/>
      <c r="BE33" s="21"/>
      <c r="BF33" s="21"/>
      <c r="BG33" s="21"/>
      <c r="BH33" s="21"/>
      <c r="BI33" s="6"/>
      <c r="BJ33" s="6"/>
      <c r="BK33" s="6"/>
      <c r="BL33" s="6"/>
      <c r="BM33" s="6"/>
      <c r="BN33" s="21"/>
      <c r="BO33" s="21"/>
      <c r="BP33" s="21"/>
      <c r="BQ33" s="21"/>
      <c r="BR33" s="21"/>
      <c r="BS33" s="21"/>
      <c r="BT33" s="21"/>
      <c r="BU33" s="7" t="s">
        <v>251</v>
      </c>
      <c r="BV33" s="23" t="s">
        <v>276</v>
      </c>
    </row>
    <row r="34" spans="2:74" ht="69" customHeight="1">
      <c r="B34" s="8" t="s">
        <v>55</v>
      </c>
      <c r="C34" s="5" t="s">
        <v>5</v>
      </c>
      <c r="D34" s="26"/>
      <c r="E34" s="6" t="s">
        <v>56</v>
      </c>
      <c r="F34" s="5" t="s">
        <v>2</v>
      </c>
      <c r="G34" s="6" t="s">
        <v>57</v>
      </c>
      <c r="H34" s="6">
        <v>1</v>
      </c>
      <c r="I34" s="5">
        <v>18</v>
      </c>
      <c r="J34" s="5">
        <v>150</v>
      </c>
      <c r="K34" s="6"/>
      <c r="L34" s="6"/>
      <c r="M34" s="6" t="s">
        <v>297</v>
      </c>
      <c r="N34" s="6" t="s">
        <v>297</v>
      </c>
      <c r="O34" s="6" t="s">
        <v>297</v>
      </c>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t="s">
        <v>297</v>
      </c>
      <c r="AU34" s="6"/>
      <c r="AV34" s="6"/>
      <c r="AW34" s="6"/>
      <c r="AX34" s="6"/>
      <c r="AY34" s="6"/>
      <c r="AZ34" s="21"/>
      <c r="BA34" s="6"/>
      <c r="BB34" s="21"/>
      <c r="BC34" s="21"/>
      <c r="BD34" s="21" t="s">
        <v>296</v>
      </c>
      <c r="BE34" s="21"/>
      <c r="BF34" s="21"/>
      <c r="BG34" s="21"/>
      <c r="BH34" s="21"/>
      <c r="BI34" s="6"/>
      <c r="BJ34" s="6"/>
      <c r="BK34" s="6" t="s">
        <v>300</v>
      </c>
      <c r="BL34" s="6"/>
      <c r="BM34" s="6"/>
      <c r="BN34" s="21"/>
      <c r="BO34" s="21"/>
      <c r="BP34" s="21"/>
      <c r="BQ34" s="21"/>
      <c r="BR34" s="21"/>
      <c r="BS34" s="21"/>
      <c r="BT34" s="21"/>
      <c r="BU34" s="7" t="s">
        <v>58</v>
      </c>
      <c r="BV34" s="23" t="s">
        <v>276</v>
      </c>
    </row>
    <row r="35" spans="2:74" ht="69" customHeight="1">
      <c r="B35" s="8" t="s">
        <v>55</v>
      </c>
      <c r="C35" s="5" t="s">
        <v>5</v>
      </c>
      <c r="D35" s="26"/>
      <c r="E35" s="6" t="s">
        <v>56</v>
      </c>
      <c r="F35" s="5" t="s">
        <v>2</v>
      </c>
      <c r="G35" s="6" t="s">
        <v>57</v>
      </c>
      <c r="H35" s="6">
        <v>2</v>
      </c>
      <c r="I35" s="5">
        <v>18</v>
      </c>
      <c r="J35" s="5">
        <v>150</v>
      </c>
      <c r="K35" s="6"/>
      <c r="L35" s="6"/>
      <c r="M35" s="6" t="s">
        <v>297</v>
      </c>
      <c r="N35" s="6" t="s">
        <v>297</v>
      </c>
      <c r="O35" s="6" t="s">
        <v>297</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t="s">
        <v>297</v>
      </c>
      <c r="AU35" s="6"/>
      <c r="AV35" s="6"/>
      <c r="AW35" s="6"/>
      <c r="AX35" s="6"/>
      <c r="AY35" s="6"/>
      <c r="AZ35" s="21"/>
      <c r="BA35" s="6"/>
      <c r="BB35" s="21"/>
      <c r="BC35" s="21"/>
      <c r="BD35" s="21" t="s">
        <v>300</v>
      </c>
      <c r="BE35" s="21"/>
      <c r="BF35" s="21"/>
      <c r="BG35" s="21"/>
      <c r="BH35" s="21"/>
      <c r="BI35" s="6"/>
      <c r="BJ35" s="6"/>
      <c r="BK35" s="6" t="s">
        <v>300</v>
      </c>
      <c r="BL35" s="6"/>
      <c r="BM35" s="6"/>
      <c r="BN35" s="21"/>
      <c r="BO35" s="21" t="s">
        <v>300</v>
      </c>
      <c r="BP35" s="21"/>
      <c r="BQ35" s="21"/>
      <c r="BR35" s="21"/>
      <c r="BS35" s="21"/>
      <c r="BT35" s="21"/>
      <c r="BU35" s="7" t="s">
        <v>58</v>
      </c>
      <c r="BV35" s="23" t="s">
        <v>276</v>
      </c>
    </row>
    <row r="36" spans="2:74" ht="69" customHeight="1">
      <c r="B36" s="8" t="s">
        <v>240</v>
      </c>
      <c r="C36" s="5" t="s">
        <v>5</v>
      </c>
      <c r="D36" s="26"/>
      <c r="E36" s="6" t="s">
        <v>72</v>
      </c>
      <c r="F36" s="5" t="s">
        <v>2</v>
      </c>
      <c r="G36" s="6" t="s">
        <v>241</v>
      </c>
      <c r="H36" s="6">
        <v>1</v>
      </c>
      <c r="I36" s="5">
        <v>18</v>
      </c>
      <c r="J36" s="5">
        <v>150</v>
      </c>
      <c r="K36" s="6"/>
      <c r="L36" s="6"/>
      <c r="M36" s="6" t="s">
        <v>297</v>
      </c>
      <c r="N36" s="6" t="s">
        <v>297</v>
      </c>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t="s">
        <v>297</v>
      </c>
      <c r="AU36" s="6"/>
      <c r="AV36" s="6"/>
      <c r="AW36" s="6"/>
      <c r="AX36" s="6"/>
      <c r="AY36" s="6"/>
      <c r="AZ36" s="21" t="s">
        <v>300</v>
      </c>
      <c r="BA36" s="6"/>
      <c r="BB36" s="21"/>
      <c r="BC36" s="21" t="s">
        <v>296</v>
      </c>
      <c r="BD36" s="21" t="s">
        <v>296</v>
      </c>
      <c r="BE36" s="21"/>
      <c r="BF36" s="21"/>
      <c r="BG36" s="21"/>
      <c r="BH36" s="21"/>
      <c r="BI36" s="6" t="s">
        <v>296</v>
      </c>
      <c r="BJ36" s="6">
        <v>6</v>
      </c>
      <c r="BK36" s="6" t="s">
        <v>296</v>
      </c>
      <c r="BL36" s="6">
        <v>6</v>
      </c>
      <c r="BM36" s="6" t="s">
        <v>296</v>
      </c>
      <c r="BN36" s="21">
        <v>6</v>
      </c>
      <c r="BO36" s="21"/>
      <c r="BP36" s="21"/>
      <c r="BQ36" s="21"/>
      <c r="BR36" s="21"/>
      <c r="BS36" s="21"/>
      <c r="BT36" s="21"/>
      <c r="BU36" s="7" t="s">
        <v>242</v>
      </c>
      <c r="BV36" s="23" t="s">
        <v>276</v>
      </c>
    </row>
    <row r="37" spans="2:74" ht="69" customHeight="1">
      <c r="B37" s="8" t="s">
        <v>240</v>
      </c>
      <c r="C37" s="5" t="s">
        <v>5</v>
      </c>
      <c r="D37" s="26"/>
      <c r="E37" s="6" t="s">
        <v>72</v>
      </c>
      <c r="F37" s="5" t="s">
        <v>2</v>
      </c>
      <c r="G37" s="6" t="s">
        <v>241</v>
      </c>
      <c r="H37" s="6">
        <v>2</v>
      </c>
      <c r="I37" s="5">
        <v>18</v>
      </c>
      <c r="J37" s="5">
        <v>150</v>
      </c>
      <c r="K37" s="6"/>
      <c r="L37" s="6"/>
      <c r="M37" s="6" t="s">
        <v>297</v>
      </c>
      <c r="N37" s="6" t="s">
        <v>297</v>
      </c>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t="s">
        <v>297</v>
      </c>
      <c r="AU37" s="6"/>
      <c r="AV37" s="6"/>
      <c r="AW37" s="6"/>
      <c r="AX37" s="6"/>
      <c r="AY37" s="6"/>
      <c r="AZ37" s="21"/>
      <c r="BA37" s="6"/>
      <c r="BB37" s="21"/>
      <c r="BC37" s="21" t="s">
        <v>393</v>
      </c>
      <c r="BD37" s="21" t="s">
        <v>393</v>
      </c>
      <c r="BE37" s="21"/>
      <c r="BF37" s="21"/>
      <c r="BG37" s="21"/>
      <c r="BH37" s="21"/>
      <c r="BI37" s="6"/>
      <c r="BJ37" s="6"/>
      <c r="BK37" s="6"/>
      <c r="BL37" s="6"/>
      <c r="BM37" s="6"/>
      <c r="BN37" s="21"/>
      <c r="BO37" s="21"/>
      <c r="BP37" s="21"/>
      <c r="BQ37" s="21"/>
      <c r="BR37" s="21"/>
      <c r="BS37" s="21"/>
      <c r="BT37" s="21"/>
      <c r="BU37" s="7" t="s">
        <v>242</v>
      </c>
      <c r="BV37" s="23" t="s">
        <v>276</v>
      </c>
    </row>
    <row r="38" spans="2:74" ht="69" customHeight="1">
      <c r="B38" s="8" t="s">
        <v>217</v>
      </c>
      <c r="C38" s="5" t="s">
        <v>5</v>
      </c>
      <c r="D38" s="26"/>
      <c r="E38" s="6" t="s">
        <v>78</v>
      </c>
      <c r="F38" s="5" t="s">
        <v>2</v>
      </c>
      <c r="G38" s="6" t="s">
        <v>218</v>
      </c>
      <c r="H38" s="6">
        <v>1</v>
      </c>
      <c r="I38" s="5">
        <v>18</v>
      </c>
      <c r="J38" s="5">
        <v>150</v>
      </c>
      <c r="K38" s="6"/>
      <c r="L38" s="6"/>
      <c r="M38" s="6" t="s">
        <v>297</v>
      </c>
      <c r="N38" s="6" t="s">
        <v>297</v>
      </c>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t="s">
        <v>297</v>
      </c>
      <c r="AU38" s="6"/>
      <c r="AV38" s="6"/>
      <c r="AW38" s="6"/>
      <c r="AX38" s="6"/>
      <c r="AY38" s="6"/>
      <c r="AZ38" s="21"/>
      <c r="BA38" s="6"/>
      <c r="BB38" s="21"/>
      <c r="BC38" s="21"/>
      <c r="BD38" s="21"/>
      <c r="BE38" s="21"/>
      <c r="BF38" s="21"/>
      <c r="BG38" s="21"/>
      <c r="BH38" s="21"/>
      <c r="BI38" s="6" t="s">
        <v>296</v>
      </c>
      <c r="BJ38" s="6">
        <v>6</v>
      </c>
      <c r="BK38" s="6" t="s">
        <v>296</v>
      </c>
      <c r="BL38" s="6">
        <v>1800</v>
      </c>
      <c r="BM38" s="6"/>
      <c r="BN38" s="21"/>
      <c r="BO38" s="21"/>
      <c r="BP38" s="21"/>
      <c r="BQ38" s="21"/>
      <c r="BR38" s="21"/>
      <c r="BS38" s="21"/>
      <c r="BT38" s="21"/>
      <c r="BU38" s="7" t="s">
        <v>219</v>
      </c>
      <c r="BV38" s="23" t="s">
        <v>276</v>
      </c>
    </row>
    <row r="39" spans="2:74" ht="69" customHeight="1">
      <c r="B39" s="8" t="s">
        <v>258</v>
      </c>
      <c r="C39" s="5" t="s">
        <v>5</v>
      </c>
      <c r="D39" s="26"/>
      <c r="E39" s="6" t="s">
        <v>72</v>
      </c>
      <c r="F39" s="5" t="s">
        <v>2</v>
      </c>
      <c r="G39" s="6" t="s">
        <v>259</v>
      </c>
      <c r="H39" s="6">
        <v>1</v>
      </c>
      <c r="I39" s="5">
        <v>18</v>
      </c>
      <c r="J39" s="5">
        <v>150</v>
      </c>
      <c r="K39" s="6"/>
      <c r="L39" s="6"/>
      <c r="M39" s="6"/>
      <c r="N39" s="6"/>
      <c r="O39" s="6"/>
      <c r="P39" s="6" t="s">
        <v>297</v>
      </c>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t="s">
        <v>297</v>
      </c>
      <c r="AW39" s="6"/>
      <c r="AX39" s="6"/>
      <c r="AY39" s="6"/>
      <c r="AZ39" s="21"/>
      <c r="BA39" s="6"/>
      <c r="BB39" s="21"/>
      <c r="BC39" s="21"/>
      <c r="BD39" s="21"/>
      <c r="BE39" s="21"/>
      <c r="BF39" s="21"/>
      <c r="BG39" s="21"/>
      <c r="BH39" s="21"/>
      <c r="BI39" s="6"/>
      <c r="BJ39" s="6"/>
      <c r="BK39" s="6"/>
      <c r="BL39" s="6"/>
      <c r="BM39" s="6"/>
      <c r="BN39" s="21"/>
      <c r="BO39" s="21"/>
      <c r="BP39" s="21"/>
      <c r="BQ39" s="21"/>
      <c r="BR39" s="21"/>
      <c r="BS39" s="21"/>
      <c r="BT39" s="21"/>
      <c r="BU39" s="7" t="s">
        <v>260</v>
      </c>
      <c r="BV39" s="23" t="s">
        <v>276</v>
      </c>
    </row>
    <row r="40" spans="2:74" ht="69" customHeight="1">
      <c r="B40" s="8" t="s">
        <v>10</v>
      </c>
      <c r="C40" s="5" t="s">
        <v>5</v>
      </c>
      <c r="D40" s="26"/>
      <c r="E40" s="6" t="s">
        <v>11</v>
      </c>
      <c r="F40" s="5" t="s">
        <v>2</v>
      </c>
      <c r="G40" s="6" t="s">
        <v>12</v>
      </c>
      <c r="H40" s="6">
        <v>1</v>
      </c>
      <c r="I40" s="5">
        <v>18</v>
      </c>
      <c r="J40" s="5">
        <v>150</v>
      </c>
      <c r="K40" s="6"/>
      <c r="L40" s="6"/>
      <c r="M40" s="6" t="s">
        <v>297</v>
      </c>
      <c r="N40" s="6" t="s">
        <v>297</v>
      </c>
      <c r="O40" s="6" t="s">
        <v>297</v>
      </c>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t="s">
        <v>297</v>
      </c>
      <c r="AT40" s="6" t="s">
        <v>297</v>
      </c>
      <c r="AU40" s="6"/>
      <c r="AV40" s="6"/>
      <c r="AW40" s="6"/>
      <c r="AX40" s="6"/>
      <c r="AY40" s="6"/>
      <c r="AZ40" s="21"/>
      <c r="BA40" s="6"/>
      <c r="BB40" s="21"/>
      <c r="BC40" s="21"/>
      <c r="BD40" s="21"/>
      <c r="BE40" s="21"/>
      <c r="BF40" s="21"/>
      <c r="BG40" s="21"/>
      <c r="BH40" s="21"/>
      <c r="BI40" s="6"/>
      <c r="BJ40" s="6"/>
      <c r="BK40" s="6" t="s">
        <v>296</v>
      </c>
      <c r="BL40" s="6">
        <v>1800</v>
      </c>
      <c r="BM40" s="6"/>
      <c r="BN40" s="21"/>
      <c r="BO40" s="21"/>
      <c r="BP40" s="21"/>
      <c r="BQ40" s="21"/>
      <c r="BR40" s="21"/>
      <c r="BS40" s="21"/>
      <c r="BT40" s="21"/>
      <c r="BU40" s="7" t="s">
        <v>13</v>
      </c>
      <c r="BV40" s="23" t="s">
        <v>276</v>
      </c>
    </row>
    <row r="41" spans="2:74" ht="69" customHeight="1">
      <c r="B41" s="8" t="s">
        <v>10</v>
      </c>
      <c r="C41" s="5" t="s">
        <v>5</v>
      </c>
      <c r="D41" s="26"/>
      <c r="E41" s="6" t="s">
        <v>11</v>
      </c>
      <c r="F41" s="5" t="s">
        <v>2</v>
      </c>
      <c r="G41" s="6" t="s">
        <v>12</v>
      </c>
      <c r="H41" s="6">
        <v>2</v>
      </c>
      <c r="I41" s="5">
        <v>18</v>
      </c>
      <c r="J41" s="5">
        <v>150</v>
      </c>
      <c r="K41" s="6"/>
      <c r="L41" s="6"/>
      <c r="M41" s="6" t="s">
        <v>297</v>
      </c>
      <c r="N41" s="6" t="s">
        <v>297</v>
      </c>
      <c r="O41" s="6" t="s">
        <v>297</v>
      </c>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t="s">
        <v>297</v>
      </c>
      <c r="AR41" s="6" t="s">
        <v>297</v>
      </c>
      <c r="AS41" s="6"/>
      <c r="AT41" s="6"/>
      <c r="AU41" s="6"/>
      <c r="AV41" s="6"/>
      <c r="AW41" s="6"/>
      <c r="AX41" s="6"/>
      <c r="AY41" s="6"/>
      <c r="AZ41" s="21"/>
      <c r="BA41" s="6" t="s">
        <v>300</v>
      </c>
      <c r="BB41" s="21"/>
      <c r="BC41" s="21"/>
      <c r="BD41" s="21"/>
      <c r="BE41" s="21"/>
      <c r="BF41" s="21"/>
      <c r="BG41" s="21"/>
      <c r="BH41" s="21"/>
      <c r="BI41" s="6" t="s">
        <v>300</v>
      </c>
      <c r="BJ41" s="6"/>
      <c r="BK41" s="6" t="s">
        <v>296</v>
      </c>
      <c r="BL41" s="6">
        <v>1800</v>
      </c>
      <c r="BM41" s="6" t="s">
        <v>296</v>
      </c>
      <c r="BN41" s="21">
        <v>1800</v>
      </c>
      <c r="BO41" s="21"/>
      <c r="BP41" s="21"/>
      <c r="BQ41" s="21"/>
      <c r="BR41" s="21"/>
      <c r="BS41" s="21"/>
      <c r="BT41" s="21"/>
      <c r="BU41" s="7" t="s">
        <v>13</v>
      </c>
      <c r="BV41" s="23" t="s">
        <v>276</v>
      </c>
    </row>
    <row r="42" spans="2:74" ht="69" customHeight="1">
      <c r="B42" s="8" t="s">
        <v>10</v>
      </c>
      <c r="C42" s="5" t="s">
        <v>5</v>
      </c>
      <c r="D42" s="26"/>
      <c r="E42" s="6" t="s">
        <v>11</v>
      </c>
      <c r="F42" s="5" t="s">
        <v>2</v>
      </c>
      <c r="G42" s="6" t="s">
        <v>12</v>
      </c>
      <c r="H42" s="6">
        <v>3</v>
      </c>
      <c r="I42" s="5">
        <v>18</v>
      </c>
      <c r="J42" s="5">
        <v>150</v>
      </c>
      <c r="K42" s="6"/>
      <c r="L42" s="6"/>
      <c r="M42" s="6" t="s">
        <v>297</v>
      </c>
      <c r="N42" s="6" t="s">
        <v>297</v>
      </c>
      <c r="O42" s="6" t="s">
        <v>297</v>
      </c>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t="s">
        <v>297</v>
      </c>
      <c r="AR42" s="6" t="s">
        <v>297</v>
      </c>
      <c r="AS42" s="6"/>
      <c r="AT42" s="6"/>
      <c r="AU42" s="6"/>
      <c r="AV42" s="6"/>
      <c r="AW42" s="6"/>
      <c r="AX42" s="6"/>
      <c r="AY42" s="6"/>
      <c r="AZ42" s="21"/>
      <c r="BA42" s="6" t="s">
        <v>300</v>
      </c>
      <c r="BB42" s="21"/>
      <c r="BC42" s="21"/>
      <c r="BD42" s="21"/>
      <c r="BE42" s="21"/>
      <c r="BF42" s="21"/>
      <c r="BG42" s="21"/>
      <c r="BH42" s="21"/>
      <c r="BI42" s="6" t="s">
        <v>296</v>
      </c>
      <c r="BJ42" s="6">
        <v>1800</v>
      </c>
      <c r="BK42" s="6" t="s">
        <v>296</v>
      </c>
      <c r="BL42" s="6">
        <v>1800</v>
      </c>
      <c r="BM42" s="6" t="s">
        <v>300</v>
      </c>
      <c r="BN42" s="21"/>
      <c r="BO42" s="21"/>
      <c r="BP42" s="21"/>
      <c r="BQ42" s="21"/>
      <c r="BR42" s="21"/>
      <c r="BS42" s="21"/>
      <c r="BT42" s="21"/>
      <c r="BU42" s="7" t="s">
        <v>13</v>
      </c>
      <c r="BV42" s="23" t="s">
        <v>276</v>
      </c>
    </row>
    <row r="43" spans="2:74" ht="69" customHeight="1">
      <c r="B43" s="8" t="s">
        <v>10</v>
      </c>
      <c r="C43" s="5" t="s">
        <v>5</v>
      </c>
      <c r="D43" s="26"/>
      <c r="E43" s="6" t="s">
        <v>11</v>
      </c>
      <c r="F43" s="5" t="s">
        <v>2</v>
      </c>
      <c r="G43" s="6" t="s">
        <v>12</v>
      </c>
      <c r="H43" s="6">
        <v>4</v>
      </c>
      <c r="I43" s="5">
        <v>18</v>
      </c>
      <c r="J43" s="5">
        <v>150</v>
      </c>
      <c r="K43" s="6"/>
      <c r="L43" s="6"/>
      <c r="M43" s="6" t="s">
        <v>297</v>
      </c>
      <c r="N43" s="6" t="s">
        <v>297</v>
      </c>
      <c r="O43" s="6" t="s">
        <v>297</v>
      </c>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t="s">
        <v>297</v>
      </c>
      <c r="AR43" s="6" t="s">
        <v>297</v>
      </c>
      <c r="AS43" s="6"/>
      <c r="AT43" s="6"/>
      <c r="AU43" s="6"/>
      <c r="AV43" s="6"/>
      <c r="AW43" s="6"/>
      <c r="AX43" s="6"/>
      <c r="AY43" s="6"/>
      <c r="AZ43" s="21"/>
      <c r="BA43" s="6" t="s">
        <v>300</v>
      </c>
      <c r="BB43" s="21"/>
      <c r="BC43" s="21"/>
      <c r="BD43" s="21"/>
      <c r="BE43" s="21"/>
      <c r="BF43" s="21"/>
      <c r="BG43" s="21"/>
      <c r="BH43" s="21"/>
      <c r="BI43" s="6" t="s">
        <v>300</v>
      </c>
      <c r="BJ43" s="6"/>
      <c r="BK43" s="6" t="s">
        <v>296</v>
      </c>
      <c r="BL43" s="6">
        <v>1800</v>
      </c>
      <c r="BM43" s="6" t="s">
        <v>300</v>
      </c>
      <c r="BN43" s="21"/>
      <c r="BO43" s="21"/>
      <c r="BP43" s="21"/>
      <c r="BQ43" s="21"/>
      <c r="BR43" s="21"/>
      <c r="BS43" s="21"/>
      <c r="BT43" s="21"/>
      <c r="BU43" s="7" t="s">
        <v>13</v>
      </c>
      <c r="BV43" s="23" t="s">
        <v>276</v>
      </c>
    </row>
    <row r="44" spans="2:74" ht="69" customHeight="1">
      <c r="B44" s="8" t="s">
        <v>236</v>
      </c>
      <c r="C44" s="5" t="s">
        <v>5</v>
      </c>
      <c r="D44" s="26"/>
      <c r="E44" s="6" t="s">
        <v>237</v>
      </c>
      <c r="F44" s="5" t="s">
        <v>2</v>
      </c>
      <c r="G44" s="6" t="s">
        <v>238</v>
      </c>
      <c r="H44" s="6">
        <v>1</v>
      </c>
      <c r="I44" s="5">
        <v>18</v>
      </c>
      <c r="J44" s="5">
        <v>150</v>
      </c>
      <c r="K44" s="6"/>
      <c r="L44" s="6"/>
      <c r="M44" s="6" t="s">
        <v>297</v>
      </c>
      <c r="N44" s="6" t="s">
        <v>297</v>
      </c>
      <c r="O44" s="6" t="s">
        <v>297</v>
      </c>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t="s">
        <v>297</v>
      </c>
      <c r="AT44" s="6" t="s">
        <v>297</v>
      </c>
      <c r="AU44" s="6"/>
      <c r="AV44" s="6"/>
      <c r="AW44" s="6"/>
      <c r="AX44" s="6"/>
      <c r="AY44" s="6"/>
      <c r="AZ44" s="21"/>
      <c r="BA44" s="6"/>
      <c r="BB44" s="21"/>
      <c r="BC44" s="21" t="s">
        <v>296</v>
      </c>
      <c r="BD44" s="21" t="s">
        <v>296</v>
      </c>
      <c r="BE44" s="21"/>
      <c r="BF44" s="21"/>
      <c r="BG44" s="21"/>
      <c r="BH44" s="21"/>
      <c r="BI44" s="6"/>
      <c r="BJ44" s="6"/>
      <c r="BK44" s="6"/>
      <c r="BL44" s="6"/>
      <c r="BM44" s="6"/>
      <c r="BN44" s="21"/>
      <c r="BO44" s="21"/>
      <c r="BP44" s="21"/>
      <c r="BQ44" s="21"/>
      <c r="BR44" s="21"/>
      <c r="BS44" s="21"/>
      <c r="BT44" s="21"/>
      <c r="BU44" s="7" t="s">
        <v>239</v>
      </c>
      <c r="BV44" s="23" t="s">
        <v>276</v>
      </c>
    </row>
    <row r="45" spans="2:74" ht="69" customHeight="1">
      <c r="B45" s="8" t="s">
        <v>264</v>
      </c>
      <c r="C45" s="5" t="s">
        <v>5</v>
      </c>
      <c r="D45" s="26"/>
      <c r="E45" s="6" t="s">
        <v>265</v>
      </c>
      <c r="F45" s="5" t="s">
        <v>2</v>
      </c>
      <c r="G45" s="6" t="s">
        <v>266</v>
      </c>
      <c r="H45" s="6">
        <v>1</v>
      </c>
      <c r="I45" s="5">
        <v>18</v>
      </c>
      <c r="J45" s="5">
        <v>150</v>
      </c>
      <c r="K45" s="6"/>
      <c r="L45" s="6"/>
      <c r="M45" s="6" t="s">
        <v>297</v>
      </c>
      <c r="N45" s="6" t="s">
        <v>297</v>
      </c>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t="s">
        <v>297</v>
      </c>
      <c r="AU45" s="6"/>
      <c r="AV45" s="6"/>
      <c r="AW45" s="6"/>
      <c r="AX45" s="6"/>
      <c r="AY45" s="6"/>
      <c r="AZ45" s="21"/>
      <c r="BA45" s="6"/>
      <c r="BB45" s="21"/>
      <c r="BC45" s="21" t="s">
        <v>296</v>
      </c>
      <c r="BD45" s="21" t="s">
        <v>296</v>
      </c>
      <c r="BE45" s="21"/>
      <c r="BF45" s="21"/>
      <c r="BG45" s="21"/>
      <c r="BH45" s="21"/>
      <c r="BI45" s="6"/>
      <c r="BJ45" s="6"/>
      <c r="BK45" s="6" t="s">
        <v>296</v>
      </c>
      <c r="BL45" s="6">
        <v>1800</v>
      </c>
      <c r="BM45" s="6"/>
      <c r="BN45" s="21"/>
      <c r="BO45" s="21"/>
      <c r="BP45" s="21"/>
      <c r="BQ45" s="21"/>
      <c r="BR45" s="21"/>
      <c r="BS45" s="21"/>
      <c r="BT45" s="21"/>
      <c r="BU45" s="7" t="s">
        <v>267</v>
      </c>
      <c r="BV45" s="23" t="s">
        <v>276</v>
      </c>
    </row>
    <row r="46" spans="2:74" ht="69" customHeight="1">
      <c r="B46" s="8" t="s">
        <v>264</v>
      </c>
      <c r="C46" s="5" t="s">
        <v>5</v>
      </c>
      <c r="D46" s="26"/>
      <c r="E46" s="6" t="s">
        <v>265</v>
      </c>
      <c r="F46" s="5" t="s">
        <v>2</v>
      </c>
      <c r="G46" s="6" t="s">
        <v>266</v>
      </c>
      <c r="H46" s="6">
        <v>2</v>
      </c>
      <c r="I46" s="5">
        <v>18</v>
      </c>
      <c r="J46" s="5">
        <v>150</v>
      </c>
      <c r="K46" s="6"/>
      <c r="L46" s="6"/>
      <c r="M46" s="6" t="s">
        <v>297</v>
      </c>
      <c r="N46" s="6" t="s">
        <v>297</v>
      </c>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t="s">
        <v>297</v>
      </c>
      <c r="AR46" s="6" t="s">
        <v>297</v>
      </c>
      <c r="AS46" s="6" t="s">
        <v>297</v>
      </c>
      <c r="AT46" s="6"/>
      <c r="AU46" s="6"/>
      <c r="AV46" s="6"/>
      <c r="AW46" s="6"/>
      <c r="AX46" s="6"/>
      <c r="AY46" s="6"/>
      <c r="AZ46" s="21"/>
      <c r="BA46" s="6" t="s">
        <v>300</v>
      </c>
      <c r="BB46" s="21"/>
      <c r="BC46" s="21" t="s">
        <v>296</v>
      </c>
      <c r="BD46" s="21" t="s">
        <v>296</v>
      </c>
      <c r="BE46" s="21"/>
      <c r="BF46" s="21"/>
      <c r="BG46" s="21"/>
      <c r="BH46" s="21"/>
      <c r="BI46" s="6"/>
      <c r="BJ46" s="6"/>
      <c r="BK46" s="6" t="s">
        <v>296</v>
      </c>
      <c r="BL46" s="6">
        <v>1800</v>
      </c>
      <c r="BM46" s="6"/>
      <c r="BN46" s="21"/>
      <c r="BO46" s="21"/>
      <c r="BP46" s="21"/>
      <c r="BQ46" s="21"/>
      <c r="BR46" s="21"/>
      <c r="BS46" s="21"/>
      <c r="BT46" s="21"/>
      <c r="BU46" s="7" t="s">
        <v>267</v>
      </c>
      <c r="BV46" s="23" t="s">
        <v>276</v>
      </c>
    </row>
    <row r="47" spans="2:74" ht="69" customHeight="1">
      <c r="B47" s="8" t="s">
        <v>261</v>
      </c>
      <c r="C47" s="5" t="s">
        <v>5</v>
      </c>
      <c r="D47" s="26"/>
      <c r="E47" s="6" t="s">
        <v>78</v>
      </c>
      <c r="F47" s="5" t="s">
        <v>2</v>
      </c>
      <c r="G47" s="6" t="s">
        <v>262</v>
      </c>
      <c r="H47" s="6">
        <v>1</v>
      </c>
      <c r="I47" s="5">
        <v>18</v>
      </c>
      <c r="J47" s="5">
        <v>150</v>
      </c>
      <c r="K47" s="6"/>
      <c r="L47" s="6"/>
      <c r="M47" s="6"/>
      <c r="N47" s="6"/>
      <c r="O47" s="6" t="s">
        <v>297</v>
      </c>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t="s">
        <v>297</v>
      </c>
      <c r="AU47" s="6"/>
      <c r="AV47" s="6"/>
      <c r="AW47" s="6"/>
      <c r="AX47" s="6"/>
      <c r="AY47" s="6"/>
      <c r="AZ47" s="21"/>
      <c r="BA47" s="6"/>
      <c r="BB47" s="21"/>
      <c r="BC47" s="21"/>
      <c r="BD47" s="21"/>
      <c r="BE47" s="21"/>
      <c r="BF47" s="21"/>
      <c r="BG47" s="21"/>
      <c r="BH47" s="21"/>
      <c r="BI47" s="6"/>
      <c r="BJ47" s="6"/>
      <c r="BK47" s="6" t="s">
        <v>296</v>
      </c>
      <c r="BL47" s="6">
        <v>1800</v>
      </c>
      <c r="BM47" s="6"/>
      <c r="BN47" s="21"/>
      <c r="BO47" s="21"/>
      <c r="BP47" s="21"/>
      <c r="BQ47" s="21"/>
      <c r="BR47" s="21"/>
      <c r="BS47" s="21"/>
      <c r="BT47" s="21"/>
      <c r="BU47" s="7" t="s">
        <v>263</v>
      </c>
      <c r="BV47" s="23" t="s">
        <v>276</v>
      </c>
    </row>
    <row r="48" spans="2:74" ht="69" customHeight="1">
      <c r="B48" s="8" t="s">
        <v>173</v>
      </c>
      <c r="C48" s="5" t="s">
        <v>4</v>
      </c>
      <c r="D48" s="26"/>
      <c r="E48" s="6" t="s">
        <v>27</v>
      </c>
      <c r="F48" s="5" t="s">
        <v>2</v>
      </c>
      <c r="G48" s="6" t="s">
        <v>174</v>
      </c>
      <c r="H48" s="6">
        <v>1</v>
      </c>
      <c r="I48" s="5">
        <v>18</v>
      </c>
      <c r="J48" s="5">
        <v>150</v>
      </c>
      <c r="K48" s="6"/>
      <c r="L48" s="6"/>
      <c r="M48" s="6" t="s">
        <v>297</v>
      </c>
      <c r="N48" s="6" t="s">
        <v>297</v>
      </c>
      <c r="O48" s="6" t="s">
        <v>297</v>
      </c>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t="s">
        <v>297</v>
      </c>
      <c r="AT48" s="6" t="s">
        <v>297</v>
      </c>
      <c r="AU48" s="6"/>
      <c r="AV48" s="6"/>
      <c r="AW48" s="6"/>
      <c r="AX48" s="6"/>
      <c r="AY48" s="6"/>
      <c r="AZ48" s="21"/>
      <c r="BA48" s="6"/>
      <c r="BB48" s="21"/>
      <c r="BC48" s="21" t="s">
        <v>296</v>
      </c>
      <c r="BD48" s="21" t="s">
        <v>296</v>
      </c>
      <c r="BE48" s="21"/>
      <c r="BF48" s="21"/>
      <c r="BG48" s="21"/>
      <c r="BH48" s="21"/>
      <c r="BI48" s="6"/>
      <c r="BJ48" s="6"/>
      <c r="BK48" s="6" t="s">
        <v>300</v>
      </c>
      <c r="BL48" s="6"/>
      <c r="BM48" s="6"/>
      <c r="BN48" s="21"/>
      <c r="BO48" s="21"/>
      <c r="BP48" s="21"/>
      <c r="BQ48" s="21"/>
      <c r="BR48" s="21"/>
      <c r="BS48" s="21"/>
      <c r="BT48" s="21"/>
      <c r="BU48" s="7" t="s">
        <v>175</v>
      </c>
      <c r="BV48" s="23" t="s">
        <v>276</v>
      </c>
    </row>
    <row r="49" spans="2:74" ht="69" customHeight="1">
      <c r="B49" s="8" t="s">
        <v>208</v>
      </c>
      <c r="C49" s="5" t="s">
        <v>4</v>
      </c>
      <c r="D49" s="26"/>
      <c r="E49" s="6" t="s">
        <v>103</v>
      </c>
      <c r="F49" s="5" t="s">
        <v>2</v>
      </c>
      <c r="G49" s="6" t="s">
        <v>209</v>
      </c>
      <c r="H49" s="6">
        <v>1</v>
      </c>
      <c r="I49" s="5">
        <v>18</v>
      </c>
      <c r="J49" s="5">
        <v>150</v>
      </c>
      <c r="K49" s="6"/>
      <c r="L49" s="6"/>
      <c r="M49" s="6" t="s">
        <v>297</v>
      </c>
      <c r="N49" s="6" t="s">
        <v>297</v>
      </c>
      <c r="O49" s="6" t="s">
        <v>297</v>
      </c>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t="s">
        <v>297</v>
      </c>
      <c r="AS49" s="6" t="s">
        <v>297</v>
      </c>
      <c r="AT49" s="6" t="s">
        <v>297</v>
      </c>
      <c r="AU49" s="6"/>
      <c r="AV49" s="6"/>
      <c r="AW49" s="6"/>
      <c r="AX49" s="6"/>
      <c r="AY49" s="6"/>
      <c r="AZ49" s="21"/>
      <c r="BA49" s="6"/>
      <c r="BB49" s="21"/>
      <c r="BC49" s="21" t="s">
        <v>296</v>
      </c>
      <c r="BD49" s="21" t="s">
        <v>296</v>
      </c>
      <c r="BE49" s="21"/>
      <c r="BF49" s="21"/>
      <c r="BG49" s="21"/>
      <c r="BH49" s="21"/>
      <c r="BI49" s="6"/>
      <c r="BJ49" s="6"/>
      <c r="BK49" s="6" t="s">
        <v>300</v>
      </c>
      <c r="BL49" s="6"/>
      <c r="BM49" s="6"/>
      <c r="BN49" s="21"/>
      <c r="BO49" s="21"/>
      <c r="BP49" s="21"/>
      <c r="BQ49" s="21"/>
      <c r="BR49" s="21"/>
      <c r="BS49" s="21"/>
      <c r="BT49" s="21"/>
      <c r="BU49" s="7" t="s">
        <v>210</v>
      </c>
      <c r="BV49" s="23" t="s">
        <v>276</v>
      </c>
    </row>
    <row r="50" spans="2:74" ht="69" customHeight="1">
      <c r="B50" s="8" t="s">
        <v>246</v>
      </c>
      <c r="C50" s="5" t="s">
        <v>4</v>
      </c>
      <c r="D50" s="26"/>
      <c r="E50" s="6" t="s">
        <v>198</v>
      </c>
      <c r="F50" s="5" t="s">
        <v>2</v>
      </c>
      <c r="G50" s="6" t="s">
        <v>247</v>
      </c>
      <c r="H50" s="6">
        <v>1</v>
      </c>
      <c r="I50" s="5">
        <v>18</v>
      </c>
      <c r="J50" s="5">
        <v>150</v>
      </c>
      <c r="K50" s="6"/>
      <c r="L50" s="6"/>
      <c r="M50" s="6"/>
      <c r="N50" s="6"/>
      <c r="O50" s="6"/>
      <c r="P50" s="6" t="s">
        <v>297</v>
      </c>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t="s">
        <v>297</v>
      </c>
      <c r="AW50" s="6"/>
      <c r="AX50" s="6"/>
      <c r="AY50" s="6"/>
      <c r="AZ50" s="21"/>
      <c r="BA50" s="6"/>
      <c r="BB50" s="21"/>
      <c r="BC50" s="21"/>
      <c r="BD50" s="21"/>
      <c r="BE50" s="21"/>
      <c r="BF50" s="21"/>
      <c r="BG50" s="21"/>
      <c r="BH50" s="21"/>
      <c r="BI50" s="6"/>
      <c r="BJ50" s="6"/>
      <c r="BK50" s="6" t="s">
        <v>300</v>
      </c>
      <c r="BL50" s="6"/>
      <c r="BM50" s="6"/>
      <c r="BN50" s="21"/>
      <c r="BO50" s="21"/>
      <c r="BP50" s="21"/>
      <c r="BQ50" s="21"/>
      <c r="BR50" s="21"/>
      <c r="BS50" s="21"/>
      <c r="BT50" s="21"/>
      <c r="BU50" s="7" t="s">
        <v>248</v>
      </c>
      <c r="BV50" s="23" t="s">
        <v>276</v>
      </c>
    </row>
    <row r="51" spans="2:74" ht="69" customHeight="1">
      <c r="B51" s="8" t="s">
        <v>252</v>
      </c>
      <c r="C51" s="5" t="s">
        <v>4</v>
      </c>
      <c r="D51" s="26"/>
      <c r="E51" s="6" t="s">
        <v>59</v>
      </c>
      <c r="F51" s="5" t="s">
        <v>2</v>
      </c>
      <c r="G51" s="6" t="s">
        <v>253</v>
      </c>
      <c r="H51" s="6">
        <v>1</v>
      </c>
      <c r="I51" s="5">
        <v>18</v>
      </c>
      <c r="J51" s="5">
        <v>150</v>
      </c>
      <c r="K51" s="6"/>
      <c r="L51" s="6"/>
      <c r="M51" s="6"/>
      <c r="N51" s="6"/>
      <c r="O51" s="6"/>
      <c r="P51" s="6" t="s">
        <v>297</v>
      </c>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t="s">
        <v>297</v>
      </c>
      <c r="AW51" s="6"/>
      <c r="AX51" s="6"/>
      <c r="AY51" s="6"/>
      <c r="AZ51" s="21"/>
      <c r="BA51" s="6"/>
      <c r="BB51" s="21"/>
      <c r="BC51" s="21"/>
      <c r="BD51" s="21"/>
      <c r="BE51" s="21"/>
      <c r="BF51" s="21"/>
      <c r="BG51" s="21"/>
      <c r="BH51" s="21"/>
      <c r="BI51" s="6"/>
      <c r="BJ51" s="6"/>
      <c r="BK51" s="6"/>
      <c r="BL51" s="6"/>
      <c r="BM51" s="6"/>
      <c r="BN51" s="21"/>
      <c r="BO51" s="21"/>
      <c r="BP51" s="21"/>
      <c r="BQ51" s="21"/>
      <c r="BR51" s="21"/>
      <c r="BS51" s="21"/>
      <c r="BT51" s="21"/>
      <c r="BU51" s="7" t="s">
        <v>254</v>
      </c>
      <c r="BV51" s="23" t="s">
        <v>276</v>
      </c>
    </row>
    <row r="52" spans="2:74" ht="69" customHeight="1">
      <c r="B52" s="8" t="s">
        <v>127</v>
      </c>
      <c r="C52" s="5" t="s">
        <v>4</v>
      </c>
      <c r="D52" s="26"/>
      <c r="E52" s="6" t="s">
        <v>27</v>
      </c>
      <c r="F52" s="5" t="s">
        <v>2</v>
      </c>
      <c r="G52" s="6" t="s">
        <v>128</v>
      </c>
      <c r="H52" s="6">
        <v>1</v>
      </c>
      <c r="I52" s="5">
        <v>18</v>
      </c>
      <c r="J52" s="5">
        <v>150</v>
      </c>
      <c r="K52" s="6"/>
      <c r="L52" s="6"/>
      <c r="M52" s="6" t="s">
        <v>297</v>
      </c>
      <c r="N52" s="6" t="s">
        <v>297</v>
      </c>
      <c r="O52" s="6" t="s">
        <v>297</v>
      </c>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t="s">
        <v>297</v>
      </c>
      <c r="AU52" s="6"/>
      <c r="AV52" s="6"/>
      <c r="AW52" s="6"/>
      <c r="AX52" s="6"/>
      <c r="AY52" s="6"/>
      <c r="AZ52" s="21"/>
      <c r="BA52" s="6"/>
      <c r="BB52" s="21"/>
      <c r="BC52" s="21" t="s">
        <v>300</v>
      </c>
      <c r="BD52" s="21"/>
      <c r="BE52" s="21"/>
      <c r="BF52" s="21"/>
      <c r="BG52" s="21"/>
      <c r="BH52" s="21"/>
      <c r="BI52" s="6"/>
      <c r="BJ52" s="6"/>
      <c r="BK52" s="6"/>
      <c r="BL52" s="6"/>
      <c r="BM52" s="6"/>
      <c r="BN52" s="21"/>
      <c r="BO52" s="21"/>
      <c r="BP52" s="21"/>
      <c r="BQ52" s="21"/>
      <c r="BR52" s="21"/>
      <c r="BS52" s="21"/>
      <c r="BT52" s="21"/>
      <c r="BU52" s="7" t="s">
        <v>129</v>
      </c>
      <c r="BV52" s="23" t="s">
        <v>276</v>
      </c>
    </row>
    <row r="53" spans="2:74" ht="69" customHeight="1">
      <c r="B53" s="8" t="s">
        <v>182</v>
      </c>
      <c r="C53" s="5" t="s">
        <v>4</v>
      </c>
      <c r="D53" s="26"/>
      <c r="E53" s="6" t="s">
        <v>59</v>
      </c>
      <c r="F53" s="5" t="s">
        <v>2</v>
      </c>
      <c r="G53" s="6" t="s">
        <v>183</v>
      </c>
      <c r="H53" s="6">
        <v>1</v>
      </c>
      <c r="I53" s="5">
        <v>18</v>
      </c>
      <c r="J53" s="5">
        <v>150</v>
      </c>
      <c r="K53" s="6"/>
      <c r="L53" s="6"/>
      <c r="M53" s="6" t="s">
        <v>297</v>
      </c>
      <c r="N53" s="6" t="s">
        <v>297</v>
      </c>
      <c r="O53" s="6" t="s">
        <v>297</v>
      </c>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t="s">
        <v>297</v>
      </c>
      <c r="AU53" s="6"/>
      <c r="AV53" s="6"/>
      <c r="AW53" s="6"/>
      <c r="AX53" s="6"/>
      <c r="AY53" s="6"/>
      <c r="AZ53" s="21"/>
      <c r="BA53" s="6"/>
      <c r="BB53" s="21"/>
      <c r="BC53" s="21"/>
      <c r="BD53" s="21"/>
      <c r="BE53" s="21"/>
      <c r="BF53" s="21"/>
      <c r="BG53" s="21"/>
      <c r="BH53" s="21"/>
      <c r="BI53" s="6"/>
      <c r="BJ53" s="6"/>
      <c r="BK53" s="6" t="s">
        <v>300</v>
      </c>
      <c r="BL53" s="6"/>
      <c r="BM53" s="6"/>
      <c r="BN53" s="21"/>
      <c r="BO53" s="21"/>
      <c r="BP53" s="21"/>
      <c r="BQ53" s="21"/>
      <c r="BR53" s="21"/>
      <c r="BS53" s="21"/>
      <c r="BT53" s="21"/>
      <c r="BU53" s="7" t="s">
        <v>184</v>
      </c>
      <c r="BV53" s="23" t="s">
        <v>276</v>
      </c>
    </row>
    <row r="54" spans="2:74" ht="69" customHeight="1">
      <c r="B54" s="8" t="s">
        <v>111</v>
      </c>
      <c r="C54" s="5" t="s">
        <v>4</v>
      </c>
      <c r="D54" s="26"/>
      <c r="E54" s="6" t="s">
        <v>112</v>
      </c>
      <c r="F54" s="5" t="s">
        <v>2</v>
      </c>
      <c r="G54" s="6" t="s">
        <v>113</v>
      </c>
      <c r="H54" s="6">
        <v>1</v>
      </c>
      <c r="I54" s="5">
        <v>21</v>
      </c>
      <c r="J54" s="5">
        <v>150</v>
      </c>
      <c r="K54" s="6"/>
      <c r="L54" s="6"/>
      <c r="M54" s="6" t="s">
        <v>297</v>
      </c>
      <c r="N54" s="6" t="s">
        <v>297</v>
      </c>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t="s">
        <v>297</v>
      </c>
      <c r="AU54" s="6"/>
      <c r="AV54" s="6"/>
      <c r="AW54" s="6"/>
      <c r="AX54" s="6"/>
      <c r="AY54" s="6"/>
      <c r="AZ54" s="21"/>
      <c r="BA54" s="6"/>
      <c r="BB54" s="21"/>
      <c r="BC54" s="21" t="s">
        <v>296</v>
      </c>
      <c r="BD54" s="21" t="s">
        <v>296</v>
      </c>
      <c r="BE54" s="21"/>
      <c r="BF54" s="21"/>
      <c r="BG54" s="21"/>
      <c r="BH54" s="21"/>
      <c r="BI54" s="6" t="s">
        <v>296</v>
      </c>
      <c r="BJ54" s="6">
        <v>1800</v>
      </c>
      <c r="BK54" s="6" t="s">
        <v>296</v>
      </c>
      <c r="BL54" s="6">
        <v>1800</v>
      </c>
      <c r="BM54" s="6"/>
      <c r="BN54" s="21"/>
      <c r="BO54" s="21"/>
      <c r="BP54" s="21"/>
      <c r="BQ54" s="21"/>
      <c r="BR54" s="21"/>
      <c r="BS54" s="21"/>
      <c r="BT54" s="21"/>
      <c r="BU54" s="7" t="s">
        <v>114</v>
      </c>
      <c r="BV54" s="23" t="s">
        <v>276</v>
      </c>
    </row>
    <row r="55" spans="2:74" ht="69" customHeight="1">
      <c r="B55" s="8" t="s">
        <v>149</v>
      </c>
      <c r="C55" s="5" t="s">
        <v>4</v>
      </c>
      <c r="D55" s="26"/>
      <c r="E55" s="6" t="s">
        <v>150</v>
      </c>
      <c r="F55" s="5" t="s">
        <v>2</v>
      </c>
      <c r="G55" s="6" t="s">
        <v>151</v>
      </c>
      <c r="H55" s="6">
        <v>1</v>
      </c>
      <c r="I55" s="5">
        <v>18</v>
      </c>
      <c r="J55" s="5">
        <v>150</v>
      </c>
      <c r="K55" s="6"/>
      <c r="L55" s="6"/>
      <c r="M55" s="6" t="s">
        <v>297</v>
      </c>
      <c r="N55" s="6" t="s">
        <v>297</v>
      </c>
      <c r="O55" s="6" t="s">
        <v>297</v>
      </c>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t="s">
        <v>297</v>
      </c>
      <c r="AT55" s="6" t="s">
        <v>297</v>
      </c>
      <c r="AU55" s="6"/>
      <c r="AV55" s="6"/>
      <c r="AW55" s="6"/>
      <c r="AX55" s="6"/>
      <c r="AY55" s="6"/>
      <c r="AZ55" s="21"/>
      <c r="BA55" s="6"/>
      <c r="BB55" s="21"/>
      <c r="BC55" s="21" t="s">
        <v>296</v>
      </c>
      <c r="BD55" s="21" t="s">
        <v>296</v>
      </c>
      <c r="BE55" s="21"/>
      <c r="BF55" s="21"/>
      <c r="BG55" s="21"/>
      <c r="BH55" s="21"/>
      <c r="BI55" s="6"/>
      <c r="BJ55" s="6"/>
      <c r="BK55" s="6"/>
      <c r="BL55" s="6"/>
      <c r="BM55" s="6"/>
      <c r="BN55" s="21"/>
      <c r="BO55" s="21"/>
      <c r="BP55" s="21"/>
      <c r="BQ55" s="21"/>
      <c r="BR55" s="21"/>
      <c r="BS55" s="21"/>
      <c r="BT55" s="21"/>
      <c r="BU55" s="7" t="s">
        <v>152</v>
      </c>
      <c r="BV55" s="23" t="s">
        <v>276</v>
      </c>
    </row>
    <row r="56" spans="2:74" ht="69" customHeight="1">
      <c r="B56" s="8" t="s">
        <v>108</v>
      </c>
      <c r="C56" s="5" t="s">
        <v>4</v>
      </c>
      <c r="D56" s="26"/>
      <c r="E56" s="6" t="s">
        <v>74</v>
      </c>
      <c r="F56" s="5" t="s">
        <v>2</v>
      </c>
      <c r="G56" s="6" t="s">
        <v>109</v>
      </c>
      <c r="H56" s="6">
        <v>1</v>
      </c>
      <c r="I56" s="5">
        <v>18</v>
      </c>
      <c r="J56" s="5">
        <v>150</v>
      </c>
      <c r="K56" s="6"/>
      <c r="L56" s="6"/>
      <c r="M56" s="6" t="s">
        <v>297</v>
      </c>
      <c r="N56" s="6" t="s">
        <v>297</v>
      </c>
      <c r="O56" s="6" t="s">
        <v>297</v>
      </c>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t="s">
        <v>297</v>
      </c>
      <c r="AU56" s="6"/>
      <c r="AV56" s="6"/>
      <c r="AW56" s="6"/>
      <c r="AX56" s="6"/>
      <c r="AY56" s="6"/>
      <c r="AZ56" s="21"/>
      <c r="BA56" s="6"/>
      <c r="BB56" s="21"/>
      <c r="BC56" s="21" t="s">
        <v>296</v>
      </c>
      <c r="BD56" s="21" t="s">
        <v>296</v>
      </c>
      <c r="BE56" s="21"/>
      <c r="BF56" s="21"/>
      <c r="BG56" s="21"/>
      <c r="BH56" s="21"/>
      <c r="BI56" s="6"/>
      <c r="BJ56" s="6"/>
      <c r="BK56" s="6" t="s">
        <v>300</v>
      </c>
      <c r="BL56" s="6"/>
      <c r="BM56" s="6"/>
      <c r="BN56" s="21"/>
      <c r="BO56" s="21"/>
      <c r="BP56" s="21"/>
      <c r="BQ56" s="21"/>
      <c r="BR56" s="21"/>
      <c r="BS56" s="21"/>
      <c r="BT56" s="21"/>
      <c r="BU56" s="7" t="s">
        <v>110</v>
      </c>
      <c r="BV56" s="23" t="s">
        <v>276</v>
      </c>
    </row>
    <row r="57" spans="2:74" ht="69" customHeight="1">
      <c r="B57" s="8" t="s">
        <v>243</v>
      </c>
      <c r="C57" s="5" t="s">
        <v>4</v>
      </c>
      <c r="D57" s="26"/>
      <c r="E57" s="6" t="s">
        <v>105</v>
      </c>
      <c r="F57" s="5" t="s">
        <v>2</v>
      </c>
      <c r="G57" s="6" t="s">
        <v>244</v>
      </c>
      <c r="H57" s="6">
        <v>1</v>
      </c>
      <c r="I57" s="5">
        <v>18</v>
      </c>
      <c r="J57" s="5">
        <v>150</v>
      </c>
      <c r="K57" s="6"/>
      <c r="L57" s="6"/>
      <c r="M57" s="6" t="s">
        <v>297</v>
      </c>
      <c r="N57" s="6" t="s">
        <v>297</v>
      </c>
      <c r="O57" s="6" t="s">
        <v>297</v>
      </c>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t="s">
        <v>297</v>
      </c>
      <c r="AT57" s="6" t="s">
        <v>297</v>
      </c>
      <c r="AU57" s="6"/>
      <c r="AV57" s="6"/>
      <c r="AW57" s="6"/>
      <c r="AX57" s="6"/>
      <c r="AY57" s="6"/>
      <c r="AZ57" s="21"/>
      <c r="BA57" s="6"/>
      <c r="BB57" s="21"/>
      <c r="BC57" s="21"/>
      <c r="BD57" s="21"/>
      <c r="BE57" s="21"/>
      <c r="BF57" s="21"/>
      <c r="BG57" s="21"/>
      <c r="BH57" s="21"/>
      <c r="BI57" s="6"/>
      <c r="BJ57" s="6"/>
      <c r="BK57" s="6"/>
      <c r="BL57" s="6"/>
      <c r="BM57" s="6"/>
      <c r="BN57" s="21"/>
      <c r="BO57" s="21"/>
      <c r="BP57" s="21"/>
      <c r="BQ57" s="21"/>
      <c r="BR57" s="21"/>
      <c r="BS57" s="21"/>
      <c r="BT57" s="21"/>
      <c r="BU57" s="7" t="s">
        <v>245</v>
      </c>
      <c r="BV57" s="23" t="s">
        <v>276</v>
      </c>
    </row>
    <row r="58" spans="2:74" ht="69" customHeight="1">
      <c r="B58" s="8" t="s">
        <v>99</v>
      </c>
      <c r="C58" s="5" t="s">
        <v>4</v>
      </c>
      <c r="D58" s="26"/>
      <c r="E58" s="6" t="s">
        <v>100</v>
      </c>
      <c r="F58" s="5" t="s">
        <v>2</v>
      </c>
      <c r="G58" s="6" t="s">
        <v>101</v>
      </c>
      <c r="H58" s="6">
        <v>1</v>
      </c>
      <c r="I58" s="5">
        <v>18</v>
      </c>
      <c r="J58" s="5">
        <v>150</v>
      </c>
      <c r="K58" s="6"/>
      <c r="L58" s="6"/>
      <c r="M58" s="6"/>
      <c r="N58" s="6"/>
      <c r="O58" s="6"/>
      <c r="P58" s="6" t="s">
        <v>297</v>
      </c>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22" t="s">
        <v>297</v>
      </c>
      <c r="AV58" s="22" t="s">
        <v>297</v>
      </c>
      <c r="AW58" s="22"/>
      <c r="AX58" s="22"/>
      <c r="AY58" s="22"/>
      <c r="AZ58" s="21"/>
      <c r="BA58" s="6" t="s">
        <v>300</v>
      </c>
      <c r="BB58" s="21"/>
      <c r="BC58" s="21"/>
      <c r="BD58" s="21"/>
      <c r="BE58" s="21"/>
      <c r="BF58" s="21"/>
      <c r="BG58" s="21"/>
      <c r="BH58" s="21"/>
      <c r="BI58" s="6"/>
      <c r="BJ58" s="6"/>
      <c r="BK58" s="6"/>
      <c r="BL58" s="6"/>
      <c r="BM58" s="6"/>
      <c r="BN58" s="21"/>
      <c r="BO58" s="21"/>
      <c r="BP58" s="21"/>
      <c r="BQ58" s="21"/>
      <c r="BR58" s="21"/>
      <c r="BS58" s="21"/>
      <c r="BT58" s="21"/>
      <c r="BU58" s="7" t="s">
        <v>102</v>
      </c>
      <c r="BV58" s="23" t="s">
        <v>276</v>
      </c>
    </row>
    <row r="59" spans="2:74" ht="69" customHeight="1">
      <c r="B59" s="8" t="s">
        <v>99</v>
      </c>
      <c r="C59" s="5" t="s">
        <v>4</v>
      </c>
      <c r="D59" s="26"/>
      <c r="E59" s="6" t="s">
        <v>100</v>
      </c>
      <c r="F59" s="5" t="s">
        <v>2</v>
      </c>
      <c r="G59" s="6" t="s">
        <v>101</v>
      </c>
      <c r="H59" s="6">
        <v>2</v>
      </c>
      <c r="I59" s="5">
        <v>18</v>
      </c>
      <c r="J59" s="5">
        <v>150</v>
      </c>
      <c r="K59" s="6"/>
      <c r="L59" s="6"/>
      <c r="M59" s="6"/>
      <c r="N59" s="6"/>
      <c r="O59" s="6"/>
      <c r="P59" s="6" t="s">
        <v>297</v>
      </c>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22" t="s">
        <v>297</v>
      </c>
      <c r="AV59" s="22" t="s">
        <v>297</v>
      </c>
      <c r="AW59" s="22"/>
      <c r="AX59" s="22"/>
      <c r="AY59" s="22"/>
      <c r="AZ59" s="21"/>
      <c r="BA59" s="6"/>
      <c r="BB59" s="21" t="s">
        <v>300</v>
      </c>
      <c r="BC59" s="21"/>
      <c r="BD59" s="21"/>
      <c r="BE59" s="21"/>
      <c r="BF59" s="21"/>
      <c r="BG59" s="21"/>
      <c r="BH59" s="21"/>
      <c r="BI59" s="6"/>
      <c r="BJ59" s="6"/>
      <c r="BK59" s="6"/>
      <c r="BL59" s="6"/>
      <c r="BM59" s="6"/>
      <c r="BN59" s="21"/>
      <c r="BO59" s="21"/>
      <c r="BP59" s="21"/>
      <c r="BQ59" s="21"/>
      <c r="BR59" s="21"/>
      <c r="BS59" s="21"/>
      <c r="BT59" s="21"/>
      <c r="BU59" s="7" t="s">
        <v>102</v>
      </c>
      <c r="BV59" s="23" t="s">
        <v>276</v>
      </c>
    </row>
    <row r="60" spans="2:74" ht="69" customHeight="1">
      <c r="B60" s="8" t="s">
        <v>220</v>
      </c>
      <c r="C60" s="5" t="s">
        <v>4</v>
      </c>
      <c r="D60" s="26"/>
      <c r="E60" s="6" t="s">
        <v>14</v>
      </c>
      <c r="F60" s="5" t="s">
        <v>2</v>
      </c>
      <c r="G60" s="6" t="s">
        <v>221</v>
      </c>
      <c r="H60" s="6">
        <v>1</v>
      </c>
      <c r="I60" s="5">
        <v>18</v>
      </c>
      <c r="J60" s="5">
        <v>150</v>
      </c>
      <c r="K60" s="6"/>
      <c r="L60" s="6"/>
      <c r="M60" s="6" t="s">
        <v>297</v>
      </c>
      <c r="N60" s="6" t="s">
        <v>297</v>
      </c>
      <c r="O60" s="6" t="s">
        <v>297</v>
      </c>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t="s">
        <v>297</v>
      </c>
      <c r="AT60" s="6" t="s">
        <v>297</v>
      </c>
      <c r="AU60" s="6"/>
      <c r="AV60" s="6"/>
      <c r="AW60" s="6"/>
      <c r="AX60" s="6"/>
      <c r="AY60" s="6"/>
      <c r="AZ60" s="21"/>
      <c r="BA60" s="6" t="s">
        <v>300</v>
      </c>
      <c r="BB60" s="21"/>
      <c r="BC60" s="21" t="s">
        <v>296</v>
      </c>
      <c r="BD60" s="21"/>
      <c r="BE60" s="21"/>
      <c r="BF60" s="21"/>
      <c r="BG60" s="21"/>
      <c r="BH60" s="21"/>
      <c r="BI60" s="6"/>
      <c r="BJ60" s="6"/>
      <c r="BK60" s="6"/>
      <c r="BL60" s="6"/>
      <c r="BM60" s="6"/>
      <c r="BN60" s="21"/>
      <c r="BO60" s="21"/>
      <c r="BP60" s="21"/>
      <c r="BQ60" s="21"/>
      <c r="BR60" s="21"/>
      <c r="BS60" s="21"/>
      <c r="BT60" s="21"/>
      <c r="BU60" s="7" t="s">
        <v>222</v>
      </c>
      <c r="BV60" s="23" t="s">
        <v>276</v>
      </c>
    </row>
    <row r="61" spans="2:74" ht="69" customHeight="1">
      <c r="B61" s="8" t="s">
        <v>220</v>
      </c>
      <c r="C61" s="5" t="s">
        <v>4</v>
      </c>
      <c r="D61" s="26"/>
      <c r="E61" s="6" t="s">
        <v>14</v>
      </c>
      <c r="F61" s="5" t="s">
        <v>2</v>
      </c>
      <c r="G61" s="6" t="s">
        <v>221</v>
      </c>
      <c r="H61" s="6">
        <v>2</v>
      </c>
      <c r="I61" s="5">
        <v>18</v>
      </c>
      <c r="J61" s="5">
        <v>150</v>
      </c>
      <c r="K61" s="6"/>
      <c r="L61" s="6"/>
      <c r="M61" s="6" t="s">
        <v>297</v>
      </c>
      <c r="N61" s="6" t="s">
        <v>297</v>
      </c>
      <c r="O61" s="6" t="s">
        <v>297</v>
      </c>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t="s">
        <v>297</v>
      </c>
      <c r="AT61" s="6" t="s">
        <v>297</v>
      </c>
      <c r="AU61" s="6"/>
      <c r="AV61" s="6"/>
      <c r="AW61" s="6"/>
      <c r="AX61" s="6"/>
      <c r="AY61" s="6"/>
      <c r="AZ61" s="21"/>
      <c r="BA61" s="6"/>
      <c r="BB61" s="21" t="s">
        <v>300</v>
      </c>
      <c r="BC61" s="21" t="s">
        <v>296</v>
      </c>
      <c r="BD61" s="21"/>
      <c r="BE61" s="21"/>
      <c r="BF61" s="21"/>
      <c r="BG61" s="21"/>
      <c r="BH61" s="21"/>
      <c r="BI61" s="6"/>
      <c r="BJ61" s="6"/>
      <c r="BK61" s="6"/>
      <c r="BL61" s="6"/>
      <c r="BM61" s="6"/>
      <c r="BN61" s="21"/>
      <c r="BO61" s="21"/>
      <c r="BP61" s="21"/>
      <c r="BQ61" s="21"/>
      <c r="BR61" s="21"/>
      <c r="BS61" s="21"/>
      <c r="BT61" s="21"/>
      <c r="BU61" s="7" t="s">
        <v>222</v>
      </c>
      <c r="BV61" s="23" t="s">
        <v>276</v>
      </c>
    </row>
    <row r="62" spans="2:74" ht="69" customHeight="1">
      <c r="B62" s="8" t="s">
        <v>220</v>
      </c>
      <c r="C62" s="5" t="s">
        <v>4</v>
      </c>
      <c r="D62" s="26"/>
      <c r="E62" s="6" t="s">
        <v>14</v>
      </c>
      <c r="F62" s="5" t="s">
        <v>2</v>
      </c>
      <c r="G62" s="6" t="s">
        <v>221</v>
      </c>
      <c r="H62" s="6">
        <v>3</v>
      </c>
      <c r="I62" s="5">
        <v>18</v>
      </c>
      <c r="J62" s="5">
        <v>150</v>
      </c>
      <c r="K62" s="6"/>
      <c r="L62" s="6"/>
      <c r="M62" s="6" t="s">
        <v>297</v>
      </c>
      <c r="N62" s="6" t="s">
        <v>297</v>
      </c>
      <c r="O62" s="6" t="s">
        <v>297</v>
      </c>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t="s">
        <v>297</v>
      </c>
      <c r="AT62" s="6" t="s">
        <v>297</v>
      </c>
      <c r="AU62" s="6"/>
      <c r="AV62" s="6"/>
      <c r="AW62" s="6"/>
      <c r="AX62" s="6"/>
      <c r="AY62" s="6"/>
      <c r="AZ62" s="21"/>
      <c r="BA62" s="6"/>
      <c r="BB62" s="21"/>
      <c r="BC62" s="21" t="s">
        <v>300</v>
      </c>
      <c r="BD62" s="21"/>
      <c r="BE62" s="21"/>
      <c r="BF62" s="21"/>
      <c r="BG62" s="21"/>
      <c r="BH62" s="21"/>
      <c r="BI62" s="6"/>
      <c r="BJ62" s="6"/>
      <c r="BK62" s="6"/>
      <c r="BL62" s="6"/>
      <c r="BM62" s="6"/>
      <c r="BN62" s="21"/>
      <c r="BO62" s="21"/>
      <c r="BP62" s="21"/>
      <c r="BQ62" s="21"/>
      <c r="BR62" s="21"/>
      <c r="BS62" s="21"/>
      <c r="BT62" s="21"/>
      <c r="BU62" s="7" t="s">
        <v>222</v>
      </c>
      <c r="BV62" s="23" t="s">
        <v>276</v>
      </c>
    </row>
    <row r="63" spans="2:74" ht="69" customHeight="1">
      <c r="B63" s="8" t="s">
        <v>124</v>
      </c>
      <c r="C63" s="5" t="s">
        <v>4</v>
      </c>
      <c r="D63" s="26"/>
      <c r="E63" s="6" t="s">
        <v>27</v>
      </c>
      <c r="F63" s="5" t="s">
        <v>2</v>
      </c>
      <c r="G63" s="6" t="s">
        <v>125</v>
      </c>
      <c r="H63" s="6">
        <v>1</v>
      </c>
      <c r="I63" s="5">
        <v>18</v>
      </c>
      <c r="J63" s="5">
        <v>150</v>
      </c>
      <c r="K63" s="6"/>
      <c r="L63" s="6"/>
      <c r="M63" s="6" t="s">
        <v>297</v>
      </c>
      <c r="N63" s="6" t="s">
        <v>297</v>
      </c>
      <c r="O63" s="6" t="s">
        <v>297</v>
      </c>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t="s">
        <v>297</v>
      </c>
      <c r="AT63" s="6" t="s">
        <v>297</v>
      </c>
      <c r="AU63" s="6"/>
      <c r="AV63" s="6"/>
      <c r="AW63" s="6"/>
      <c r="AX63" s="6"/>
      <c r="AY63" s="6"/>
      <c r="AZ63" s="21"/>
      <c r="BA63" s="6"/>
      <c r="BB63" s="21"/>
      <c r="BC63" s="21"/>
      <c r="BD63" s="21" t="s">
        <v>300</v>
      </c>
      <c r="BE63" s="21"/>
      <c r="BF63" s="21"/>
      <c r="BG63" s="21"/>
      <c r="BH63" s="21"/>
      <c r="BI63" s="6"/>
      <c r="BJ63" s="6"/>
      <c r="BK63" s="6"/>
      <c r="BL63" s="6"/>
      <c r="BM63" s="6"/>
      <c r="BN63" s="21"/>
      <c r="BO63" s="21" t="s">
        <v>300</v>
      </c>
      <c r="BP63" s="21"/>
      <c r="BQ63" s="21"/>
      <c r="BR63" s="21"/>
      <c r="BS63" s="21"/>
      <c r="BT63" s="21"/>
      <c r="BU63" s="7" t="s">
        <v>126</v>
      </c>
      <c r="BV63" s="23" t="s">
        <v>276</v>
      </c>
    </row>
    <row r="64" spans="2:74" ht="69" customHeight="1">
      <c r="B64" s="8" t="s">
        <v>124</v>
      </c>
      <c r="C64" s="5" t="s">
        <v>4</v>
      </c>
      <c r="D64" s="26"/>
      <c r="E64" s="6" t="s">
        <v>27</v>
      </c>
      <c r="F64" s="5" t="s">
        <v>2</v>
      </c>
      <c r="G64" s="6" t="s">
        <v>125</v>
      </c>
      <c r="H64" s="6">
        <v>2</v>
      </c>
      <c r="I64" s="5">
        <v>18</v>
      </c>
      <c r="J64" s="5">
        <v>150</v>
      </c>
      <c r="K64" s="6"/>
      <c r="L64" s="6"/>
      <c r="M64" s="6" t="s">
        <v>297</v>
      </c>
      <c r="N64" s="6" t="s">
        <v>297</v>
      </c>
      <c r="O64" s="6" t="s">
        <v>297</v>
      </c>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t="s">
        <v>297</v>
      </c>
      <c r="AR64" s="6" t="s">
        <v>297</v>
      </c>
      <c r="AS64" s="6"/>
      <c r="AT64" s="6"/>
      <c r="AU64" s="6"/>
      <c r="AV64" s="6"/>
      <c r="AW64" s="6"/>
      <c r="AX64" s="6"/>
      <c r="AY64" s="6"/>
      <c r="AZ64" s="21"/>
      <c r="BA64" s="6" t="s">
        <v>300</v>
      </c>
      <c r="BB64" s="21"/>
      <c r="BC64" s="21"/>
      <c r="BD64" s="21" t="s">
        <v>300</v>
      </c>
      <c r="BE64" s="21"/>
      <c r="BF64" s="21"/>
      <c r="BG64" s="21"/>
      <c r="BH64" s="21"/>
      <c r="BI64" s="6"/>
      <c r="BJ64" s="6"/>
      <c r="BK64" s="6"/>
      <c r="BL64" s="6"/>
      <c r="BM64" s="6"/>
      <c r="BN64" s="21"/>
      <c r="BO64" s="21" t="s">
        <v>300</v>
      </c>
      <c r="BP64" s="21"/>
      <c r="BQ64" s="21"/>
      <c r="BR64" s="21"/>
      <c r="BS64" s="21"/>
      <c r="BT64" s="21"/>
      <c r="BU64" s="7" t="s">
        <v>126</v>
      </c>
      <c r="BV64" s="23" t="s">
        <v>276</v>
      </c>
    </row>
    <row r="65" spans="2:74" ht="69" customHeight="1">
      <c r="B65" s="8" t="s">
        <v>124</v>
      </c>
      <c r="C65" s="5" t="s">
        <v>4</v>
      </c>
      <c r="D65" s="26"/>
      <c r="E65" s="6" t="s">
        <v>27</v>
      </c>
      <c r="F65" s="5" t="s">
        <v>2</v>
      </c>
      <c r="G65" s="6" t="s">
        <v>125</v>
      </c>
      <c r="H65" s="6">
        <v>3</v>
      </c>
      <c r="I65" s="5">
        <v>18</v>
      </c>
      <c r="J65" s="5">
        <v>150</v>
      </c>
      <c r="K65" s="6"/>
      <c r="L65" s="6"/>
      <c r="M65" s="6" t="s">
        <v>297</v>
      </c>
      <c r="N65" s="6" t="s">
        <v>297</v>
      </c>
      <c r="O65" s="6" t="s">
        <v>297</v>
      </c>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t="s">
        <v>297</v>
      </c>
      <c r="AT65" s="6" t="s">
        <v>297</v>
      </c>
      <c r="AU65" s="6"/>
      <c r="AV65" s="6"/>
      <c r="AW65" s="6"/>
      <c r="AX65" s="6"/>
      <c r="AY65" s="6"/>
      <c r="AZ65" s="21"/>
      <c r="BA65" s="6"/>
      <c r="BB65" s="21"/>
      <c r="BC65" s="21"/>
      <c r="BD65" s="21" t="s">
        <v>296</v>
      </c>
      <c r="BE65" s="21"/>
      <c r="BF65" s="21"/>
      <c r="BG65" s="21"/>
      <c r="BH65" s="21"/>
      <c r="BI65" s="6"/>
      <c r="BJ65" s="6"/>
      <c r="BK65" s="6"/>
      <c r="BL65" s="6"/>
      <c r="BM65" s="6"/>
      <c r="BN65" s="21"/>
      <c r="BO65" s="21"/>
      <c r="BP65" s="21"/>
      <c r="BQ65" s="21"/>
      <c r="BR65" s="21"/>
      <c r="BS65" s="21"/>
      <c r="BT65" s="21"/>
      <c r="BU65" s="7" t="s">
        <v>126</v>
      </c>
      <c r="BV65" s="23" t="s">
        <v>276</v>
      </c>
    </row>
    <row r="66" spans="2:74" ht="69" customHeight="1">
      <c r="B66" s="8" t="s">
        <v>124</v>
      </c>
      <c r="C66" s="5" t="s">
        <v>4</v>
      </c>
      <c r="D66" s="26"/>
      <c r="E66" s="6" t="s">
        <v>27</v>
      </c>
      <c r="F66" s="5" t="s">
        <v>2</v>
      </c>
      <c r="G66" s="6" t="s">
        <v>125</v>
      </c>
      <c r="H66" s="6">
        <v>4</v>
      </c>
      <c r="I66" s="5">
        <v>18</v>
      </c>
      <c r="J66" s="5">
        <v>150</v>
      </c>
      <c r="K66" s="6"/>
      <c r="L66" s="6"/>
      <c r="M66" s="6" t="s">
        <v>297</v>
      </c>
      <c r="N66" s="6" t="s">
        <v>297</v>
      </c>
      <c r="O66" s="6" t="s">
        <v>297</v>
      </c>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t="s">
        <v>297</v>
      </c>
      <c r="AR66" s="6" t="s">
        <v>297</v>
      </c>
      <c r="AS66" s="6"/>
      <c r="AT66" s="6"/>
      <c r="AU66" s="6"/>
      <c r="AV66" s="6"/>
      <c r="AW66" s="6"/>
      <c r="AX66" s="6"/>
      <c r="AY66" s="6"/>
      <c r="AZ66" s="21"/>
      <c r="BA66" s="6" t="s">
        <v>300</v>
      </c>
      <c r="BB66" s="21"/>
      <c r="BC66" s="21"/>
      <c r="BD66" s="21" t="s">
        <v>296</v>
      </c>
      <c r="BE66" s="21"/>
      <c r="BF66" s="21"/>
      <c r="BG66" s="21"/>
      <c r="BH66" s="21"/>
      <c r="BI66" s="6"/>
      <c r="BJ66" s="6"/>
      <c r="BK66" s="6"/>
      <c r="BL66" s="6"/>
      <c r="BM66" s="6"/>
      <c r="BN66" s="21"/>
      <c r="BO66" s="21"/>
      <c r="BP66" s="21"/>
      <c r="BQ66" s="21"/>
      <c r="BR66" s="21"/>
      <c r="BS66" s="21"/>
      <c r="BT66" s="21"/>
      <c r="BU66" s="7" t="s">
        <v>126</v>
      </c>
      <c r="BV66" s="23" t="s">
        <v>276</v>
      </c>
    </row>
    <row r="67" spans="2:74" ht="69" customHeight="1">
      <c r="B67" s="8" t="s">
        <v>268</v>
      </c>
      <c r="C67" s="5" t="s">
        <v>4</v>
      </c>
      <c r="D67" s="26"/>
      <c r="E67" s="6" t="s">
        <v>157</v>
      </c>
      <c r="F67" s="5" t="s">
        <v>2</v>
      </c>
      <c r="G67" s="6" t="s">
        <v>269</v>
      </c>
      <c r="H67" s="6">
        <v>1</v>
      </c>
      <c r="I67" s="5">
        <v>18</v>
      </c>
      <c r="J67" s="5">
        <v>150</v>
      </c>
      <c r="K67" s="6"/>
      <c r="L67" s="6"/>
      <c r="M67" s="6" t="s">
        <v>297</v>
      </c>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t="s">
        <v>297</v>
      </c>
      <c r="AT67" s="6" t="s">
        <v>297</v>
      </c>
      <c r="AU67" s="6"/>
      <c r="AV67" s="6"/>
      <c r="AW67" s="6"/>
      <c r="AX67" s="6"/>
      <c r="AY67" s="6"/>
      <c r="AZ67" s="21"/>
      <c r="BA67" s="6"/>
      <c r="BB67" s="21"/>
      <c r="BC67" s="21" t="s">
        <v>296</v>
      </c>
      <c r="BD67" s="21" t="s">
        <v>296</v>
      </c>
      <c r="BE67" s="21"/>
      <c r="BF67" s="21"/>
      <c r="BG67" s="21"/>
      <c r="BH67" s="21"/>
      <c r="BI67" s="6"/>
      <c r="BJ67" s="6"/>
      <c r="BK67" s="6" t="s">
        <v>300</v>
      </c>
      <c r="BL67" s="6"/>
      <c r="BM67" s="6"/>
      <c r="BN67" s="21"/>
      <c r="BO67" s="21"/>
      <c r="BP67" s="21"/>
      <c r="BQ67" s="21"/>
      <c r="BR67" s="21"/>
      <c r="BS67" s="21"/>
      <c r="BT67" s="21"/>
      <c r="BU67" s="7" t="s">
        <v>270</v>
      </c>
      <c r="BV67" s="23" t="s">
        <v>276</v>
      </c>
    </row>
    <row r="68" spans="2:74" ht="69" customHeight="1">
      <c r="B68" s="8" t="s">
        <v>179</v>
      </c>
      <c r="C68" s="5" t="s">
        <v>4</v>
      </c>
      <c r="D68" s="26"/>
      <c r="E68" s="6" t="s">
        <v>59</v>
      </c>
      <c r="F68" s="5" t="s">
        <v>2</v>
      </c>
      <c r="G68" s="6" t="s">
        <v>180</v>
      </c>
      <c r="H68" s="6">
        <v>1</v>
      </c>
      <c r="I68" s="5">
        <v>18</v>
      </c>
      <c r="J68" s="5">
        <v>150</v>
      </c>
      <c r="K68" s="6"/>
      <c r="L68" s="6"/>
      <c r="M68" s="6"/>
      <c r="N68" s="6"/>
      <c r="O68" s="6" t="s">
        <v>297</v>
      </c>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t="s">
        <v>297</v>
      </c>
      <c r="AU68" s="6"/>
      <c r="AV68" s="6"/>
      <c r="AW68" s="6"/>
      <c r="AX68" s="6"/>
      <c r="AY68" s="6"/>
      <c r="AZ68" s="21"/>
      <c r="BA68" s="6"/>
      <c r="BB68" s="21"/>
      <c r="BC68" s="21"/>
      <c r="BD68" s="21"/>
      <c r="BE68" s="21"/>
      <c r="BF68" s="21"/>
      <c r="BG68" s="21"/>
      <c r="BH68" s="21"/>
      <c r="BI68" s="6"/>
      <c r="BJ68" s="6"/>
      <c r="BK68" s="6" t="s">
        <v>300</v>
      </c>
      <c r="BL68" s="6"/>
      <c r="BM68" s="6"/>
      <c r="BN68" s="21"/>
      <c r="BO68" s="21"/>
      <c r="BP68" s="21"/>
      <c r="BQ68" s="21"/>
      <c r="BR68" s="21"/>
      <c r="BS68" s="21"/>
      <c r="BT68" s="21"/>
      <c r="BU68" s="7" t="s">
        <v>181</v>
      </c>
      <c r="BV68" s="23" t="s">
        <v>276</v>
      </c>
    </row>
    <row r="69" spans="2:74" ht="69" customHeight="1">
      <c r="B69" s="8" t="s">
        <v>153</v>
      </c>
      <c r="C69" s="5" t="s">
        <v>4</v>
      </c>
      <c r="D69" s="26"/>
      <c r="E69" s="6" t="s">
        <v>59</v>
      </c>
      <c r="F69" s="5" t="s">
        <v>2</v>
      </c>
      <c r="G69" s="6" t="s">
        <v>154</v>
      </c>
      <c r="H69" s="6">
        <v>1</v>
      </c>
      <c r="I69" s="5">
        <v>18</v>
      </c>
      <c r="J69" s="5">
        <v>150</v>
      </c>
      <c r="K69" s="6"/>
      <c r="L69" s="6"/>
      <c r="M69" s="6"/>
      <c r="N69" s="6"/>
      <c r="O69" s="6" t="s">
        <v>297</v>
      </c>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t="s">
        <v>297</v>
      </c>
      <c r="AU69" s="6"/>
      <c r="AV69" s="6"/>
      <c r="AW69" s="6"/>
      <c r="AX69" s="6"/>
      <c r="AY69" s="6"/>
      <c r="AZ69" s="21"/>
      <c r="BA69" s="6"/>
      <c r="BB69" s="21"/>
      <c r="BC69" s="21"/>
      <c r="BD69" s="21"/>
      <c r="BE69" s="21"/>
      <c r="BF69" s="21"/>
      <c r="BG69" s="21"/>
      <c r="BH69" s="21"/>
      <c r="BI69" s="6"/>
      <c r="BJ69" s="6"/>
      <c r="BK69" s="6" t="s">
        <v>296</v>
      </c>
      <c r="BL69" s="6">
        <v>1800</v>
      </c>
      <c r="BM69" s="6" t="s">
        <v>296</v>
      </c>
      <c r="BN69" s="21">
        <v>12</v>
      </c>
      <c r="BO69" s="21"/>
      <c r="BP69" s="21"/>
      <c r="BQ69" s="21"/>
      <c r="BR69" s="21"/>
      <c r="BS69" s="21"/>
      <c r="BT69" s="21"/>
      <c r="BU69" s="7" t="s">
        <v>155</v>
      </c>
      <c r="BV69" s="23" t="s">
        <v>276</v>
      </c>
    </row>
    <row r="70" spans="2:74" ht="69" customHeight="1">
      <c r="B70" s="8" t="s">
        <v>170</v>
      </c>
      <c r="C70" s="5" t="s">
        <v>4</v>
      </c>
      <c r="D70" s="26"/>
      <c r="E70" s="6" t="s">
        <v>123</v>
      </c>
      <c r="F70" s="5" t="s">
        <v>2</v>
      </c>
      <c r="G70" s="6" t="s">
        <v>171</v>
      </c>
      <c r="H70" s="6">
        <v>1</v>
      </c>
      <c r="I70" s="5">
        <v>18</v>
      </c>
      <c r="J70" s="5">
        <v>99</v>
      </c>
      <c r="K70" s="6"/>
      <c r="L70" s="6"/>
      <c r="M70" s="6" t="s">
        <v>297</v>
      </c>
      <c r="N70" s="6" t="s">
        <v>297</v>
      </c>
      <c r="O70" s="6" t="s">
        <v>297</v>
      </c>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t="s">
        <v>297</v>
      </c>
      <c r="AT70" s="6"/>
      <c r="AU70" s="6"/>
      <c r="AV70" s="6"/>
      <c r="AW70" s="6"/>
      <c r="AX70" s="6"/>
      <c r="AY70" s="6"/>
      <c r="AZ70" s="21"/>
      <c r="BA70" s="6" t="s">
        <v>296</v>
      </c>
      <c r="BB70" s="21"/>
      <c r="BC70" s="21"/>
      <c r="BD70" s="21"/>
      <c r="BE70" s="21"/>
      <c r="BF70" s="21"/>
      <c r="BG70" s="21"/>
      <c r="BH70" s="21"/>
      <c r="BI70" s="21" t="s">
        <v>296</v>
      </c>
      <c r="BJ70" s="21">
        <v>1800</v>
      </c>
      <c r="BK70" s="21" t="s">
        <v>296</v>
      </c>
      <c r="BL70" s="21">
        <v>1800</v>
      </c>
      <c r="BM70" s="21" t="s">
        <v>296</v>
      </c>
      <c r="BN70" s="21">
        <v>1800</v>
      </c>
      <c r="BO70" s="21"/>
      <c r="BP70" s="21"/>
      <c r="BQ70" s="21"/>
      <c r="BR70" s="21"/>
      <c r="BS70" s="21"/>
      <c r="BT70" s="21"/>
      <c r="BU70" s="7" t="s">
        <v>172</v>
      </c>
      <c r="BV70" s="23" t="s">
        <v>276</v>
      </c>
    </row>
    <row r="71" spans="2:74" ht="69" customHeight="1">
      <c r="B71" s="8" t="s">
        <v>170</v>
      </c>
      <c r="C71" s="5" t="s">
        <v>4</v>
      </c>
      <c r="D71" s="26"/>
      <c r="E71" s="6" t="s">
        <v>123</v>
      </c>
      <c r="F71" s="5" t="s">
        <v>2</v>
      </c>
      <c r="G71" s="6" t="s">
        <v>171</v>
      </c>
      <c r="H71" s="6">
        <v>2</v>
      </c>
      <c r="I71" s="5">
        <v>18</v>
      </c>
      <c r="J71" s="5">
        <v>99</v>
      </c>
      <c r="K71" s="6"/>
      <c r="L71" s="6"/>
      <c r="M71" s="6" t="s">
        <v>297</v>
      </c>
      <c r="N71" s="6" t="s">
        <v>297</v>
      </c>
      <c r="O71" s="6" t="s">
        <v>297</v>
      </c>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t="s">
        <v>297</v>
      </c>
      <c r="AT71" s="6"/>
      <c r="AU71" s="6"/>
      <c r="AV71" s="6"/>
      <c r="AW71" s="6"/>
      <c r="AX71" s="6"/>
      <c r="AY71" s="6"/>
      <c r="AZ71" s="21"/>
      <c r="BA71" s="6" t="s">
        <v>300</v>
      </c>
      <c r="BB71" s="21"/>
      <c r="BC71" s="21"/>
      <c r="BD71" s="21"/>
      <c r="BE71" s="21"/>
      <c r="BF71" s="21"/>
      <c r="BG71" s="21"/>
      <c r="BH71" s="21"/>
      <c r="BI71" s="21" t="s">
        <v>296</v>
      </c>
      <c r="BJ71" s="21">
        <v>36</v>
      </c>
      <c r="BK71" s="21" t="s">
        <v>296</v>
      </c>
      <c r="BL71" s="21">
        <v>36</v>
      </c>
      <c r="BM71" s="21" t="s">
        <v>296</v>
      </c>
      <c r="BN71" s="21">
        <v>36</v>
      </c>
      <c r="BO71" s="21"/>
      <c r="BP71" s="21"/>
      <c r="BQ71" s="21"/>
      <c r="BR71" s="21"/>
      <c r="BS71" s="21"/>
      <c r="BT71" s="21"/>
      <c r="BU71" s="7" t="s">
        <v>172</v>
      </c>
      <c r="BV71" s="23" t="s">
        <v>276</v>
      </c>
    </row>
    <row r="72" spans="2:74" ht="69" customHeight="1">
      <c r="B72" s="8" t="s">
        <v>255</v>
      </c>
      <c r="C72" s="5" t="s">
        <v>4</v>
      </c>
      <c r="D72" s="26"/>
      <c r="E72" s="6" t="s">
        <v>105</v>
      </c>
      <c r="F72" s="5" t="s">
        <v>2</v>
      </c>
      <c r="G72" s="6" t="s">
        <v>256</v>
      </c>
      <c r="H72" s="6">
        <v>1</v>
      </c>
      <c r="I72" s="5">
        <v>18</v>
      </c>
      <c r="J72" s="5">
        <v>150</v>
      </c>
      <c r="K72" s="6"/>
      <c r="L72" s="6"/>
      <c r="M72" s="6" t="s">
        <v>297</v>
      </c>
      <c r="N72" s="6" t="s">
        <v>297</v>
      </c>
      <c r="O72" s="6" t="s">
        <v>297</v>
      </c>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t="s">
        <v>297</v>
      </c>
      <c r="AU72" s="6"/>
      <c r="AV72" s="6"/>
      <c r="AW72" s="6"/>
      <c r="AX72" s="6"/>
      <c r="AY72" s="6"/>
      <c r="AZ72" s="21"/>
      <c r="BA72" s="6"/>
      <c r="BB72" s="21"/>
      <c r="BC72" s="21"/>
      <c r="BD72" s="21"/>
      <c r="BE72" s="21"/>
      <c r="BF72" s="21"/>
      <c r="BG72" s="21"/>
      <c r="BH72" s="21"/>
      <c r="BI72" s="6"/>
      <c r="BJ72" s="6"/>
      <c r="BK72" s="6"/>
      <c r="BL72" s="6"/>
      <c r="BM72" s="6"/>
      <c r="BN72" s="21"/>
      <c r="BO72" s="21"/>
      <c r="BP72" s="21"/>
      <c r="BQ72" s="21"/>
      <c r="BR72" s="21"/>
      <c r="BS72" s="21"/>
      <c r="BT72" s="21"/>
      <c r="BU72" s="7" t="s">
        <v>257</v>
      </c>
      <c r="BV72" s="23" t="s">
        <v>276</v>
      </c>
    </row>
    <row r="73" spans="2:74" ht="69" customHeight="1">
      <c r="B73" s="8" t="s">
        <v>226</v>
      </c>
      <c r="C73" s="5" t="s">
        <v>4</v>
      </c>
      <c r="D73" s="26"/>
      <c r="E73" s="6" t="s">
        <v>227</v>
      </c>
      <c r="F73" s="5" t="s">
        <v>2</v>
      </c>
      <c r="G73" s="6" t="s">
        <v>228</v>
      </c>
      <c r="H73" s="6">
        <v>1</v>
      </c>
      <c r="I73" s="5">
        <v>18</v>
      </c>
      <c r="J73" s="5">
        <v>150</v>
      </c>
      <c r="K73" s="6"/>
      <c r="L73" s="6"/>
      <c r="M73" s="6" t="s">
        <v>297</v>
      </c>
      <c r="N73" s="6" t="s">
        <v>297</v>
      </c>
      <c r="O73" s="6" t="s">
        <v>297</v>
      </c>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t="s">
        <v>297</v>
      </c>
      <c r="AR73" s="6" t="s">
        <v>297</v>
      </c>
      <c r="AS73" s="6" t="s">
        <v>297</v>
      </c>
      <c r="AT73" s="6" t="s">
        <v>297</v>
      </c>
      <c r="AU73" s="6"/>
      <c r="AV73" s="6"/>
      <c r="AW73" s="6"/>
      <c r="AX73" s="6"/>
      <c r="AY73" s="6"/>
      <c r="AZ73" s="21"/>
      <c r="BA73" s="6"/>
      <c r="BB73" s="21"/>
      <c r="BC73" s="21"/>
      <c r="BD73" s="21" t="s">
        <v>300</v>
      </c>
      <c r="BE73" s="21"/>
      <c r="BF73" s="21"/>
      <c r="BG73" s="21"/>
      <c r="BH73" s="21"/>
      <c r="BI73" s="6"/>
      <c r="BJ73" s="6"/>
      <c r="BK73" s="6"/>
      <c r="BL73" s="6"/>
      <c r="BM73" s="6"/>
      <c r="BN73" s="21"/>
      <c r="BO73" s="21" t="s">
        <v>300</v>
      </c>
      <c r="BP73" s="21"/>
      <c r="BQ73" s="21"/>
      <c r="BR73" s="21"/>
      <c r="BS73" s="21"/>
      <c r="BT73" s="21"/>
      <c r="BU73" s="7" t="s">
        <v>229</v>
      </c>
      <c r="BV73" s="23" t="s">
        <v>276</v>
      </c>
    </row>
    <row r="74" spans="2:74" ht="69" customHeight="1">
      <c r="B74" s="8" t="s">
        <v>226</v>
      </c>
      <c r="C74" s="5" t="s">
        <v>4</v>
      </c>
      <c r="D74" s="26"/>
      <c r="E74" s="6" t="s">
        <v>227</v>
      </c>
      <c r="F74" s="5" t="s">
        <v>2</v>
      </c>
      <c r="G74" s="6" t="s">
        <v>228</v>
      </c>
      <c r="H74" s="6">
        <v>2</v>
      </c>
      <c r="I74" s="5">
        <v>18</v>
      </c>
      <c r="J74" s="5">
        <v>150</v>
      </c>
      <c r="K74" s="6"/>
      <c r="L74" s="6"/>
      <c r="M74" s="6" t="s">
        <v>297</v>
      </c>
      <c r="N74" s="6" t="s">
        <v>297</v>
      </c>
      <c r="O74" s="6" t="s">
        <v>297</v>
      </c>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t="s">
        <v>297</v>
      </c>
      <c r="AR74" s="6" t="s">
        <v>297</v>
      </c>
      <c r="AS74" s="6" t="s">
        <v>297</v>
      </c>
      <c r="AT74" s="6" t="s">
        <v>297</v>
      </c>
      <c r="AU74" s="6"/>
      <c r="AV74" s="6"/>
      <c r="AW74" s="6"/>
      <c r="AX74" s="6"/>
      <c r="AY74" s="6"/>
      <c r="AZ74" s="21" t="s">
        <v>300</v>
      </c>
      <c r="BA74" s="6"/>
      <c r="BB74" s="21"/>
      <c r="BC74" s="21"/>
      <c r="BD74" s="21" t="s">
        <v>300</v>
      </c>
      <c r="BE74" s="21"/>
      <c r="BF74" s="21"/>
      <c r="BG74" s="21"/>
      <c r="BH74" s="21"/>
      <c r="BI74" s="6" t="s">
        <v>296</v>
      </c>
      <c r="BJ74" s="6">
        <v>1800</v>
      </c>
      <c r="BK74" s="6" t="s">
        <v>296</v>
      </c>
      <c r="BL74" s="6">
        <v>1800</v>
      </c>
      <c r="BM74" s="6"/>
      <c r="BN74" s="21"/>
      <c r="BO74" s="21"/>
      <c r="BP74" s="21"/>
      <c r="BQ74" s="21"/>
      <c r="BR74" s="21"/>
      <c r="BS74" s="21"/>
      <c r="BT74" s="21"/>
      <c r="BU74" s="7" t="s">
        <v>229</v>
      </c>
      <c r="BV74" s="23" t="s">
        <v>276</v>
      </c>
    </row>
    <row r="75" spans="2:74" ht="69" customHeight="1">
      <c r="B75" s="8" t="s">
        <v>211</v>
      </c>
      <c r="C75" s="5" t="s">
        <v>15</v>
      </c>
      <c r="D75" s="26"/>
      <c r="E75" s="6" t="s">
        <v>105</v>
      </c>
      <c r="F75" s="5" t="s">
        <v>2</v>
      </c>
      <c r="G75" s="6" t="s">
        <v>212</v>
      </c>
      <c r="H75" s="6">
        <v>1</v>
      </c>
      <c r="I75" s="5">
        <v>18</v>
      </c>
      <c r="J75" s="5">
        <v>150</v>
      </c>
      <c r="K75" s="6"/>
      <c r="L75" s="6"/>
      <c r="M75" s="6" t="s">
        <v>297</v>
      </c>
      <c r="N75" s="6" t="s">
        <v>297</v>
      </c>
      <c r="O75" s="6" t="s">
        <v>297</v>
      </c>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t="s">
        <v>297</v>
      </c>
      <c r="AU75" s="6"/>
      <c r="AV75" s="6"/>
      <c r="AW75" s="6"/>
      <c r="AX75" s="6"/>
      <c r="AY75" s="6"/>
      <c r="AZ75" s="21"/>
      <c r="BA75" s="6"/>
      <c r="BB75" s="21"/>
      <c r="BC75" s="21"/>
      <c r="BD75" s="21"/>
      <c r="BE75" s="21"/>
      <c r="BF75" s="21"/>
      <c r="BG75" s="21"/>
      <c r="BH75" s="21"/>
      <c r="BI75" s="6"/>
      <c r="BJ75" s="6"/>
      <c r="BK75" s="6"/>
      <c r="BL75" s="6"/>
      <c r="BM75" s="6"/>
      <c r="BN75" s="21"/>
      <c r="BO75" s="21"/>
      <c r="BP75" s="21"/>
      <c r="BQ75" s="21"/>
      <c r="BR75" s="21"/>
      <c r="BS75" s="21"/>
      <c r="BT75" s="21"/>
      <c r="BU75" s="7" t="s">
        <v>213</v>
      </c>
      <c r="BV75" s="23" t="s">
        <v>276</v>
      </c>
    </row>
    <row r="76" spans="2:74" ht="69" customHeight="1">
      <c r="B76" s="8" t="s">
        <v>65</v>
      </c>
      <c r="C76" s="5" t="s">
        <v>15</v>
      </c>
      <c r="D76" s="26"/>
      <c r="E76" s="6" t="s">
        <v>14</v>
      </c>
      <c r="F76" s="5" t="s">
        <v>2</v>
      </c>
      <c r="G76" s="6" t="s">
        <v>66</v>
      </c>
      <c r="H76" s="6">
        <v>1</v>
      </c>
      <c r="I76" s="5">
        <v>18</v>
      </c>
      <c r="J76" s="5">
        <v>150</v>
      </c>
      <c r="K76" s="6"/>
      <c r="L76" s="6"/>
      <c r="M76" s="6" t="s">
        <v>297</v>
      </c>
      <c r="N76" s="6" t="s">
        <v>297</v>
      </c>
      <c r="O76" s="6" t="s">
        <v>297</v>
      </c>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t="s">
        <v>297</v>
      </c>
      <c r="AU76" s="6"/>
      <c r="AV76" s="6"/>
      <c r="AW76" s="6"/>
      <c r="AX76" s="6"/>
      <c r="AY76" s="6"/>
      <c r="AZ76" s="21" t="s">
        <v>300</v>
      </c>
      <c r="BA76" s="6"/>
      <c r="BB76" s="21"/>
      <c r="BC76" s="21" t="s">
        <v>300</v>
      </c>
      <c r="BD76" s="21"/>
      <c r="BE76" s="21"/>
      <c r="BF76" s="21"/>
      <c r="BG76" s="21"/>
      <c r="BH76" s="21"/>
      <c r="BI76" s="6"/>
      <c r="BJ76" s="6"/>
      <c r="BK76" s="6"/>
      <c r="BL76" s="6"/>
      <c r="BM76" s="6"/>
      <c r="BN76" s="21"/>
      <c r="BO76" s="21"/>
      <c r="BP76" s="21"/>
      <c r="BQ76" s="21"/>
      <c r="BR76" s="21"/>
      <c r="BS76" s="21"/>
      <c r="BT76" s="21"/>
      <c r="BU76" s="7" t="s">
        <v>67</v>
      </c>
      <c r="BV76" s="23" t="s">
        <v>276</v>
      </c>
    </row>
    <row r="77" spans="2:74" ht="69" customHeight="1">
      <c r="B77" s="8" t="s">
        <v>65</v>
      </c>
      <c r="C77" s="5" t="s">
        <v>15</v>
      </c>
      <c r="D77" s="26"/>
      <c r="E77" s="6" t="s">
        <v>14</v>
      </c>
      <c r="F77" s="5" t="s">
        <v>2</v>
      </c>
      <c r="G77" s="6" t="s">
        <v>66</v>
      </c>
      <c r="H77" s="6">
        <v>2</v>
      </c>
      <c r="I77" s="5">
        <v>18</v>
      </c>
      <c r="J77" s="5">
        <v>150</v>
      </c>
      <c r="K77" s="6"/>
      <c r="L77" s="6"/>
      <c r="M77" s="6" t="s">
        <v>297</v>
      </c>
      <c r="N77" s="6" t="s">
        <v>297</v>
      </c>
      <c r="O77" s="6" t="s">
        <v>297</v>
      </c>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t="s">
        <v>297</v>
      </c>
      <c r="AU77" s="6"/>
      <c r="AV77" s="6"/>
      <c r="AW77" s="6"/>
      <c r="AX77" s="6"/>
      <c r="AY77" s="6"/>
      <c r="AZ77" s="21"/>
      <c r="BA77" s="6"/>
      <c r="BB77" s="21" t="s">
        <v>300</v>
      </c>
      <c r="BC77" s="21" t="s">
        <v>300</v>
      </c>
      <c r="BD77" s="21"/>
      <c r="BE77" s="21"/>
      <c r="BF77" s="21"/>
      <c r="BG77" s="21"/>
      <c r="BH77" s="21"/>
      <c r="BI77" s="6"/>
      <c r="BJ77" s="6"/>
      <c r="BK77" s="6"/>
      <c r="BL77" s="6"/>
      <c r="BM77" s="6"/>
      <c r="BN77" s="21"/>
      <c r="BO77" s="21"/>
      <c r="BP77" s="21"/>
      <c r="BQ77" s="21"/>
      <c r="BR77" s="21"/>
      <c r="BS77" s="21"/>
      <c r="BT77" s="21"/>
      <c r="BU77" s="7" t="s">
        <v>67</v>
      </c>
      <c r="BV77" s="23" t="s">
        <v>276</v>
      </c>
    </row>
    <row r="78" spans="2:74" ht="69" customHeight="1">
      <c r="B78" s="8" t="s">
        <v>194</v>
      </c>
      <c r="C78" s="5" t="s">
        <v>15</v>
      </c>
      <c r="D78" s="26"/>
      <c r="E78" s="6" t="s">
        <v>195</v>
      </c>
      <c r="F78" s="5" t="s">
        <v>2</v>
      </c>
      <c r="G78" s="6" t="s">
        <v>196</v>
      </c>
      <c r="H78" s="6">
        <v>1</v>
      </c>
      <c r="I78" s="5">
        <v>18</v>
      </c>
      <c r="J78" s="5">
        <v>150</v>
      </c>
      <c r="K78" s="6"/>
      <c r="L78" s="6"/>
      <c r="M78" s="6"/>
      <c r="N78" s="6"/>
      <c r="O78" s="6"/>
      <c r="P78" s="6" t="s">
        <v>297</v>
      </c>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t="s">
        <v>297</v>
      </c>
      <c r="AV78" s="6" t="s">
        <v>297</v>
      </c>
      <c r="AW78" s="6"/>
      <c r="AX78" s="6"/>
      <c r="AY78" s="6"/>
      <c r="AZ78" s="21"/>
      <c r="BA78" s="6"/>
      <c r="BB78" s="21"/>
      <c r="BC78" s="21"/>
      <c r="BD78" s="21"/>
      <c r="BE78" s="21"/>
      <c r="BF78" s="21"/>
      <c r="BG78" s="21"/>
      <c r="BH78" s="21"/>
      <c r="BI78" s="6"/>
      <c r="BJ78" s="6"/>
      <c r="BK78" s="6" t="s">
        <v>296</v>
      </c>
      <c r="BL78" s="6">
        <v>1800</v>
      </c>
      <c r="BM78" s="6"/>
      <c r="BN78" s="21"/>
      <c r="BO78" s="21"/>
      <c r="BP78" s="21"/>
      <c r="BQ78" s="21"/>
      <c r="BR78" s="21"/>
      <c r="BS78" s="21"/>
      <c r="BT78" s="21"/>
      <c r="BU78" s="7" t="s">
        <v>197</v>
      </c>
      <c r="BV78" s="23" t="s">
        <v>276</v>
      </c>
    </row>
    <row r="79" spans="2:74" ht="69" customHeight="1">
      <c r="B79" s="8" t="s">
        <v>188</v>
      </c>
      <c r="C79" s="5" t="s">
        <v>15</v>
      </c>
      <c r="D79" s="26"/>
      <c r="E79" s="6" t="s">
        <v>27</v>
      </c>
      <c r="F79" s="5" t="s">
        <v>2</v>
      </c>
      <c r="G79" s="6" t="s">
        <v>189</v>
      </c>
      <c r="H79" s="6">
        <v>1</v>
      </c>
      <c r="I79" s="5">
        <v>18</v>
      </c>
      <c r="J79" s="5">
        <v>150</v>
      </c>
      <c r="K79" s="6"/>
      <c r="L79" s="6"/>
      <c r="M79" s="6" t="s">
        <v>297</v>
      </c>
      <c r="N79" s="6" t="s">
        <v>297</v>
      </c>
      <c r="O79" s="6" t="s">
        <v>297</v>
      </c>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t="s">
        <v>297</v>
      </c>
      <c r="AT79" s="6" t="s">
        <v>297</v>
      </c>
      <c r="AU79" s="6"/>
      <c r="AV79" s="6"/>
      <c r="AW79" s="6"/>
      <c r="AX79" s="6"/>
      <c r="AY79" s="6"/>
      <c r="AZ79" s="21"/>
      <c r="BA79" s="6"/>
      <c r="BB79" s="21"/>
      <c r="BC79" s="21"/>
      <c r="BD79" s="21" t="s">
        <v>300</v>
      </c>
      <c r="BE79" s="21"/>
      <c r="BF79" s="21"/>
      <c r="BG79" s="21"/>
      <c r="BH79" s="21"/>
      <c r="BI79" s="6"/>
      <c r="BJ79" s="6"/>
      <c r="BK79" s="6"/>
      <c r="BL79" s="6"/>
      <c r="BM79" s="6"/>
      <c r="BN79" s="21"/>
      <c r="BO79" s="21" t="s">
        <v>300</v>
      </c>
      <c r="BP79" s="21"/>
      <c r="BQ79" s="21"/>
      <c r="BR79" s="21"/>
      <c r="BS79" s="21"/>
      <c r="BT79" s="21"/>
      <c r="BU79" s="7" t="s">
        <v>190</v>
      </c>
      <c r="BV79" s="23" t="s">
        <v>276</v>
      </c>
    </row>
    <row r="80" spans="2:74" ht="69" customHeight="1">
      <c r="B80" s="8" t="s">
        <v>51</v>
      </c>
      <c r="C80" s="5" t="s">
        <v>15</v>
      </c>
      <c r="D80" s="26"/>
      <c r="E80" s="6" t="s">
        <v>52</v>
      </c>
      <c r="F80" s="5" t="s">
        <v>2</v>
      </c>
      <c r="G80" s="6" t="s">
        <v>53</v>
      </c>
      <c r="H80" s="6">
        <v>1</v>
      </c>
      <c r="I80" s="5">
        <v>18</v>
      </c>
      <c r="J80" s="5">
        <v>150</v>
      </c>
      <c r="K80" s="6"/>
      <c r="L80" s="6"/>
      <c r="M80" s="6" t="s">
        <v>297</v>
      </c>
      <c r="N80" s="6" t="s">
        <v>297</v>
      </c>
      <c r="O80" s="6" t="s">
        <v>297</v>
      </c>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t="s">
        <v>297</v>
      </c>
      <c r="AT80" s="6" t="s">
        <v>297</v>
      </c>
      <c r="AU80" s="6"/>
      <c r="AV80" s="6"/>
      <c r="AW80" s="6"/>
      <c r="AX80" s="6"/>
      <c r="AY80" s="6"/>
      <c r="AZ80" s="21"/>
      <c r="BA80" s="6"/>
      <c r="BB80" s="21"/>
      <c r="BC80" s="21" t="s">
        <v>300</v>
      </c>
      <c r="BD80" s="21"/>
      <c r="BE80" s="21"/>
      <c r="BF80" s="21"/>
      <c r="BG80" s="21"/>
      <c r="BH80" s="21"/>
      <c r="BI80" s="6"/>
      <c r="BJ80" s="6"/>
      <c r="BK80" s="6"/>
      <c r="BL80" s="6"/>
      <c r="BM80" s="6"/>
      <c r="BN80" s="21"/>
      <c r="BO80" s="21"/>
      <c r="BP80" s="21"/>
      <c r="BQ80" s="21"/>
      <c r="BR80" s="21"/>
      <c r="BS80" s="21"/>
      <c r="BT80" s="21"/>
      <c r="BU80" s="7" t="s">
        <v>54</v>
      </c>
      <c r="BV80" s="23" t="s">
        <v>276</v>
      </c>
    </row>
    <row r="81" spans="2:74" ht="69" customHeight="1">
      <c r="B81" s="17" t="s">
        <v>77</v>
      </c>
      <c r="C81" s="18" t="s">
        <v>15</v>
      </c>
      <c r="D81" s="27"/>
      <c r="E81" s="19" t="s">
        <v>78</v>
      </c>
      <c r="F81" s="18" t="s">
        <v>2</v>
      </c>
      <c r="G81" s="19" t="s">
        <v>79</v>
      </c>
      <c r="H81" s="6">
        <v>1</v>
      </c>
      <c r="I81" s="18">
        <v>18</v>
      </c>
      <c r="J81" s="18">
        <v>150</v>
      </c>
      <c r="K81" s="19"/>
      <c r="L81" s="19"/>
      <c r="M81" s="6" t="s">
        <v>297</v>
      </c>
      <c r="N81" s="6" t="s">
        <v>297</v>
      </c>
      <c r="O81" s="6" t="s">
        <v>297</v>
      </c>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t="s">
        <v>297</v>
      </c>
      <c r="AT81" s="6" t="s">
        <v>297</v>
      </c>
      <c r="AU81" s="6"/>
      <c r="AV81" s="6"/>
      <c r="AW81" s="19"/>
      <c r="AX81" s="19"/>
      <c r="AY81" s="19"/>
      <c r="AZ81" s="24"/>
      <c r="BA81" s="6"/>
      <c r="BB81" s="24"/>
      <c r="BC81" s="24"/>
      <c r="BD81" s="24"/>
      <c r="BE81" s="24"/>
      <c r="BF81" s="24"/>
      <c r="BG81" s="24"/>
      <c r="BH81" s="24"/>
      <c r="BI81" s="6" t="s">
        <v>296</v>
      </c>
      <c r="BJ81" s="19">
        <v>6</v>
      </c>
      <c r="BK81" s="6" t="s">
        <v>296</v>
      </c>
      <c r="BL81" s="6">
        <v>12</v>
      </c>
      <c r="BM81" s="6" t="s">
        <v>296</v>
      </c>
      <c r="BN81" s="21">
        <v>12</v>
      </c>
      <c r="BO81" s="24"/>
      <c r="BP81" s="24"/>
      <c r="BQ81" s="24"/>
      <c r="BR81" s="24"/>
      <c r="BS81" s="24"/>
      <c r="BT81" s="24"/>
      <c r="BU81" s="20" t="s">
        <v>80</v>
      </c>
      <c r="BV81" s="23" t="s">
        <v>276</v>
      </c>
    </row>
    <row r="82" spans="2:74" ht="69" customHeight="1">
      <c r="B82" s="5" t="s">
        <v>160</v>
      </c>
      <c r="C82" s="5" t="s">
        <v>15</v>
      </c>
      <c r="D82" s="26"/>
      <c r="E82" s="6" t="s">
        <v>161</v>
      </c>
      <c r="F82" s="5" t="s">
        <v>2</v>
      </c>
      <c r="G82" s="6" t="s">
        <v>162</v>
      </c>
      <c r="H82" s="6">
        <v>1</v>
      </c>
      <c r="I82" s="5">
        <v>18</v>
      </c>
      <c r="J82" s="5">
        <v>150</v>
      </c>
      <c r="K82" s="6"/>
      <c r="L82" s="6"/>
      <c r="M82" s="6" t="s">
        <v>297</v>
      </c>
      <c r="N82" s="6" t="s">
        <v>297</v>
      </c>
      <c r="O82" s="6" t="s">
        <v>297</v>
      </c>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t="s">
        <v>297</v>
      </c>
      <c r="AT82" s="6" t="s">
        <v>297</v>
      </c>
      <c r="AU82" s="6"/>
      <c r="AV82" s="6"/>
      <c r="AW82" s="6"/>
      <c r="AX82" s="6"/>
      <c r="AY82" s="6"/>
      <c r="AZ82" s="21"/>
      <c r="BA82" s="6" t="s">
        <v>300</v>
      </c>
      <c r="BB82" s="21"/>
      <c r="BC82" s="21"/>
      <c r="BD82" s="21"/>
      <c r="BE82" s="21"/>
      <c r="BF82" s="21"/>
      <c r="BG82" s="21"/>
      <c r="BH82" s="21"/>
      <c r="BI82" s="21"/>
      <c r="BJ82" s="6"/>
      <c r="BK82" s="21"/>
      <c r="BL82" s="6"/>
      <c r="BM82" s="21"/>
      <c r="BN82" s="21"/>
      <c r="BO82" s="21"/>
      <c r="BP82" s="21"/>
      <c r="BQ82" s="21"/>
      <c r="BR82" s="21"/>
      <c r="BS82" s="21"/>
      <c r="BT82" s="21"/>
      <c r="BU82" s="7" t="s">
        <v>163</v>
      </c>
      <c r="BV82" s="23" t="s">
        <v>276</v>
      </c>
    </row>
    <row r="83" spans="2:74" ht="69" customHeight="1">
      <c r="B83" s="5" t="s">
        <v>160</v>
      </c>
      <c r="C83" s="5" t="s">
        <v>15</v>
      </c>
      <c r="D83" s="26"/>
      <c r="E83" s="6" t="s">
        <v>161</v>
      </c>
      <c r="F83" s="5" t="s">
        <v>2</v>
      </c>
      <c r="G83" s="6" t="s">
        <v>162</v>
      </c>
      <c r="H83" s="6">
        <v>2</v>
      </c>
      <c r="I83" s="5">
        <v>18</v>
      </c>
      <c r="J83" s="5">
        <v>150</v>
      </c>
      <c r="K83" s="6"/>
      <c r="L83" s="6"/>
      <c r="M83" s="6" t="s">
        <v>297</v>
      </c>
      <c r="N83" s="6" t="s">
        <v>297</v>
      </c>
      <c r="O83" s="6" t="s">
        <v>297</v>
      </c>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t="s">
        <v>297</v>
      </c>
      <c r="AT83" s="6" t="s">
        <v>297</v>
      </c>
      <c r="AU83" s="6"/>
      <c r="AV83" s="6"/>
      <c r="AW83" s="6"/>
      <c r="AX83" s="6"/>
      <c r="AY83" s="6"/>
      <c r="AZ83" s="21"/>
      <c r="BA83" s="6"/>
      <c r="BB83" s="21" t="s">
        <v>300</v>
      </c>
      <c r="BC83" s="21"/>
      <c r="BD83" s="21"/>
      <c r="BE83" s="21"/>
      <c r="BF83" s="21"/>
      <c r="BG83" s="21"/>
      <c r="BH83" s="21"/>
      <c r="BI83" s="21"/>
      <c r="BJ83" s="6"/>
      <c r="BK83" s="21"/>
      <c r="BL83" s="6"/>
      <c r="BM83" s="21"/>
      <c r="BN83" s="21"/>
      <c r="BO83" s="21"/>
      <c r="BP83" s="21"/>
      <c r="BQ83" s="21"/>
      <c r="BR83" s="21"/>
      <c r="BS83" s="21"/>
      <c r="BT83" s="21"/>
      <c r="BU83" s="7" t="s">
        <v>163</v>
      </c>
      <c r="BV83" s="23" t="s">
        <v>276</v>
      </c>
    </row>
    <row r="84" spans="2:74" ht="69" customHeight="1">
      <c r="B84" s="8" t="s">
        <v>199</v>
      </c>
      <c r="C84" s="5" t="s">
        <v>15</v>
      </c>
      <c r="D84" s="26"/>
      <c r="E84" s="6" t="s">
        <v>195</v>
      </c>
      <c r="F84" s="5" t="s">
        <v>2</v>
      </c>
      <c r="G84" s="6" t="s">
        <v>200</v>
      </c>
      <c r="H84" s="6">
        <v>1</v>
      </c>
      <c r="I84" s="5">
        <v>18</v>
      </c>
      <c r="J84" s="5">
        <v>150</v>
      </c>
      <c r="K84" s="6"/>
      <c r="L84" s="6"/>
      <c r="M84" s="6"/>
      <c r="N84" s="6"/>
      <c r="O84" s="6"/>
      <c r="P84" s="6" t="s">
        <v>297</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t="s">
        <v>297</v>
      </c>
      <c r="AV84" s="6" t="s">
        <v>297</v>
      </c>
      <c r="AW84" s="6"/>
      <c r="AX84" s="6"/>
      <c r="AY84" s="6"/>
      <c r="AZ84" s="21"/>
      <c r="BA84" s="6"/>
      <c r="BB84" s="21"/>
      <c r="BC84" s="21"/>
      <c r="BD84" s="21"/>
      <c r="BE84" s="21"/>
      <c r="BF84" s="21"/>
      <c r="BG84" s="21"/>
      <c r="BH84" s="21"/>
      <c r="BI84" s="6"/>
      <c r="BJ84" s="6"/>
      <c r="BK84" s="6" t="s">
        <v>300</v>
      </c>
      <c r="BL84" s="6"/>
      <c r="BM84" s="6"/>
      <c r="BN84" s="21"/>
      <c r="BO84" s="21"/>
      <c r="BP84" s="21"/>
      <c r="BQ84" s="21"/>
      <c r="BR84" s="21"/>
      <c r="BS84" s="21"/>
      <c r="BT84" s="21"/>
      <c r="BU84" s="7" t="s">
        <v>201</v>
      </c>
      <c r="BV84" s="23" t="s">
        <v>276</v>
      </c>
    </row>
    <row r="85" spans="2:74" ht="69" customHeight="1">
      <c r="B85" s="8" t="s">
        <v>104</v>
      </c>
      <c r="C85" s="5" t="s">
        <v>15</v>
      </c>
      <c r="D85" s="26"/>
      <c r="E85" s="6" t="s">
        <v>105</v>
      </c>
      <c r="F85" s="5" t="s">
        <v>2</v>
      </c>
      <c r="G85" s="6" t="s">
        <v>106</v>
      </c>
      <c r="H85" s="6">
        <v>1</v>
      </c>
      <c r="I85" s="5">
        <v>18</v>
      </c>
      <c r="J85" s="5">
        <v>150</v>
      </c>
      <c r="K85" s="6"/>
      <c r="L85" s="6"/>
      <c r="M85" s="6"/>
      <c r="N85" s="6"/>
      <c r="O85" s="6"/>
      <c r="P85" s="6" t="s">
        <v>297</v>
      </c>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t="s">
        <v>297</v>
      </c>
      <c r="AV85" s="6" t="s">
        <v>297</v>
      </c>
      <c r="AW85" s="6"/>
      <c r="AX85" s="6"/>
      <c r="AY85" s="6"/>
      <c r="AZ85" s="21"/>
      <c r="BA85" s="6"/>
      <c r="BB85" s="21"/>
      <c r="BC85" s="21"/>
      <c r="BD85" s="21"/>
      <c r="BE85" s="21"/>
      <c r="BF85" s="21"/>
      <c r="BG85" s="21"/>
      <c r="BH85" s="21"/>
      <c r="BI85" s="6"/>
      <c r="BJ85" s="6"/>
      <c r="BK85" s="6"/>
      <c r="BL85" s="6"/>
      <c r="BM85" s="6"/>
      <c r="BN85" s="21"/>
      <c r="BO85" s="21"/>
      <c r="BP85" s="21"/>
      <c r="BQ85" s="21"/>
      <c r="BR85" s="21"/>
      <c r="BS85" s="21"/>
      <c r="BT85" s="21"/>
      <c r="BU85" s="7" t="s">
        <v>107</v>
      </c>
      <c r="BV85" s="23" t="s">
        <v>276</v>
      </c>
    </row>
    <row r="86" spans="2:74" ht="69" customHeight="1">
      <c r="B86" s="8" t="s">
        <v>130</v>
      </c>
      <c r="C86" s="5" t="s">
        <v>15</v>
      </c>
      <c r="D86" s="26"/>
      <c r="E86" s="6" t="s">
        <v>131</v>
      </c>
      <c r="F86" s="5" t="s">
        <v>2</v>
      </c>
      <c r="G86" s="6" t="s">
        <v>132</v>
      </c>
      <c r="H86" s="6">
        <v>1</v>
      </c>
      <c r="I86" s="5">
        <v>18</v>
      </c>
      <c r="J86" s="5">
        <v>150</v>
      </c>
      <c r="K86" s="6"/>
      <c r="L86" s="6"/>
      <c r="M86" s="6" t="s">
        <v>297</v>
      </c>
      <c r="N86" s="6" t="s">
        <v>297</v>
      </c>
      <c r="O86" s="6" t="s">
        <v>297</v>
      </c>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t="s">
        <v>297</v>
      </c>
      <c r="AT86" s="6" t="s">
        <v>297</v>
      </c>
      <c r="AU86" s="6"/>
      <c r="AV86" s="6"/>
      <c r="AW86" s="6"/>
      <c r="AX86" s="6"/>
      <c r="AY86" s="6"/>
      <c r="AZ86" s="21"/>
      <c r="BA86" s="6" t="s">
        <v>300</v>
      </c>
      <c r="BB86" s="21"/>
      <c r="BC86" s="21"/>
      <c r="BD86" s="21"/>
      <c r="BE86" s="21"/>
      <c r="BF86" s="21"/>
      <c r="BG86" s="21"/>
      <c r="BH86" s="21"/>
      <c r="BI86" s="6"/>
      <c r="BJ86" s="6"/>
      <c r="BK86" s="6"/>
      <c r="BL86" s="6"/>
      <c r="BM86" s="6"/>
      <c r="BN86" s="21"/>
      <c r="BO86" s="21"/>
      <c r="BP86" s="21"/>
      <c r="BQ86" s="21"/>
      <c r="BR86" s="21"/>
      <c r="BS86" s="21"/>
      <c r="BT86" s="21"/>
      <c r="BU86" s="7" t="s">
        <v>133</v>
      </c>
      <c r="BV86" s="23" t="s">
        <v>276</v>
      </c>
    </row>
    <row r="87" spans="2:74" ht="69" customHeight="1">
      <c r="B87" s="8" t="s">
        <v>134</v>
      </c>
      <c r="C87" s="5" t="s">
        <v>15</v>
      </c>
      <c r="D87" s="26"/>
      <c r="E87" s="6" t="s">
        <v>14</v>
      </c>
      <c r="F87" s="5" t="s">
        <v>2</v>
      </c>
      <c r="G87" s="6" t="s">
        <v>135</v>
      </c>
      <c r="H87" s="6">
        <v>1</v>
      </c>
      <c r="I87" s="5">
        <v>18</v>
      </c>
      <c r="J87" s="5">
        <v>150</v>
      </c>
      <c r="K87" s="6"/>
      <c r="L87" s="6"/>
      <c r="M87" s="6" t="s">
        <v>297</v>
      </c>
      <c r="N87" s="6" t="s">
        <v>297</v>
      </c>
      <c r="O87" s="6" t="s">
        <v>297</v>
      </c>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t="s">
        <v>297</v>
      </c>
      <c r="AT87" s="6" t="s">
        <v>297</v>
      </c>
      <c r="AU87" s="6"/>
      <c r="AV87" s="6"/>
      <c r="AW87" s="6"/>
      <c r="AX87" s="6"/>
      <c r="AY87" s="6"/>
      <c r="AZ87" s="21"/>
      <c r="BA87" s="6"/>
      <c r="BB87" s="21"/>
      <c r="BC87" s="21"/>
      <c r="BD87" s="21" t="s">
        <v>300</v>
      </c>
      <c r="BE87" s="21"/>
      <c r="BF87" s="21"/>
      <c r="BG87" s="21"/>
      <c r="BH87" s="21"/>
      <c r="BI87" s="6"/>
      <c r="BJ87" s="6"/>
      <c r="BK87" s="6"/>
      <c r="BL87" s="6"/>
      <c r="BM87" s="6"/>
      <c r="BN87" s="21"/>
      <c r="BO87" s="21" t="s">
        <v>300</v>
      </c>
      <c r="BP87" s="21"/>
      <c r="BQ87" s="21"/>
      <c r="BR87" s="21"/>
      <c r="BS87" s="21"/>
      <c r="BT87" s="21"/>
      <c r="BU87" s="7" t="s">
        <v>136</v>
      </c>
      <c r="BV87" s="23" t="s">
        <v>276</v>
      </c>
    </row>
    <row r="88" spans="2:74" ht="69" customHeight="1">
      <c r="B88" s="8" t="s">
        <v>81</v>
      </c>
      <c r="C88" s="5" t="s">
        <v>15</v>
      </c>
      <c r="D88" s="26"/>
      <c r="E88" s="6" t="s">
        <v>27</v>
      </c>
      <c r="F88" s="5" t="s">
        <v>2</v>
      </c>
      <c r="G88" s="6" t="s">
        <v>82</v>
      </c>
      <c r="H88" s="6">
        <v>1</v>
      </c>
      <c r="I88" s="5">
        <v>18</v>
      </c>
      <c r="J88" s="5">
        <v>150</v>
      </c>
      <c r="K88" s="6"/>
      <c r="L88" s="6"/>
      <c r="M88" s="6" t="s">
        <v>297</v>
      </c>
      <c r="N88" s="6" t="s">
        <v>297</v>
      </c>
      <c r="O88" s="6" t="s">
        <v>297</v>
      </c>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t="s">
        <v>297</v>
      </c>
      <c r="AU88" s="6"/>
      <c r="AV88" s="6"/>
      <c r="AW88" s="6"/>
      <c r="AX88" s="6"/>
      <c r="AY88" s="6"/>
      <c r="AZ88" s="21"/>
      <c r="BA88" s="6"/>
      <c r="BB88" s="21"/>
      <c r="BC88" s="21" t="s">
        <v>300</v>
      </c>
      <c r="BD88" s="21"/>
      <c r="BE88" s="21"/>
      <c r="BF88" s="21"/>
      <c r="BG88" s="21"/>
      <c r="BH88" s="21"/>
      <c r="BI88" s="6"/>
      <c r="BJ88" s="6"/>
      <c r="BK88" s="6"/>
      <c r="BL88" s="6"/>
      <c r="BM88" s="6"/>
      <c r="BN88" s="21"/>
      <c r="BO88" s="21"/>
      <c r="BP88" s="21"/>
      <c r="BQ88" s="21"/>
      <c r="BR88" s="21"/>
      <c r="BS88" s="21"/>
      <c r="BT88" s="21"/>
      <c r="BU88" s="7" t="s">
        <v>83</v>
      </c>
      <c r="BV88" s="23" t="s">
        <v>276</v>
      </c>
    </row>
    <row r="89" spans="2:74" ht="69" customHeight="1">
      <c r="B89" s="8" t="s">
        <v>233</v>
      </c>
      <c r="C89" s="5" t="s">
        <v>4</v>
      </c>
      <c r="D89" s="26"/>
      <c r="E89" s="6" t="s">
        <v>0</v>
      </c>
      <c r="F89" s="5" t="s">
        <v>1</v>
      </c>
      <c r="G89" s="6" t="s">
        <v>234</v>
      </c>
      <c r="H89" s="6">
        <v>1</v>
      </c>
      <c r="I89" s="5">
        <v>0</v>
      </c>
      <c r="J89" s="5">
        <v>150</v>
      </c>
      <c r="K89" s="6"/>
      <c r="L89" s="6"/>
      <c r="M89" s="6" t="s">
        <v>297</v>
      </c>
      <c r="N89" s="6" t="s">
        <v>297</v>
      </c>
      <c r="O89" s="6" t="s">
        <v>297</v>
      </c>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t="s">
        <v>297</v>
      </c>
      <c r="AU89" s="6"/>
      <c r="AV89" s="6"/>
      <c r="AW89" s="6"/>
      <c r="AX89" s="6"/>
      <c r="AY89" s="6"/>
      <c r="AZ89" s="21"/>
      <c r="BA89" s="6"/>
      <c r="BB89" s="21"/>
      <c r="BC89" s="21"/>
      <c r="BD89" s="21"/>
      <c r="BE89" s="21" t="s">
        <v>300</v>
      </c>
      <c r="BF89" s="21"/>
      <c r="BG89" s="21"/>
      <c r="BH89" s="21"/>
      <c r="BI89" s="6"/>
      <c r="BJ89" s="6"/>
      <c r="BK89" s="6" t="s">
        <v>300</v>
      </c>
      <c r="BL89" s="6"/>
      <c r="BM89" s="6"/>
      <c r="BN89" s="21"/>
      <c r="BO89" s="21"/>
      <c r="BP89" s="21"/>
      <c r="BQ89" s="21"/>
      <c r="BR89" s="21"/>
      <c r="BS89" s="21"/>
      <c r="BT89" s="21"/>
      <c r="BU89" s="7" t="s">
        <v>235</v>
      </c>
      <c r="BV89" s="23" t="s">
        <v>276</v>
      </c>
    </row>
    <row r="90" spans="2:74" ht="69" customHeight="1">
      <c r="B90" s="8" t="s">
        <v>233</v>
      </c>
      <c r="C90" s="5" t="s">
        <v>4</v>
      </c>
      <c r="D90" s="26"/>
      <c r="E90" s="6" t="s">
        <v>0</v>
      </c>
      <c r="F90" s="5" t="s">
        <v>1</v>
      </c>
      <c r="G90" s="6" t="s">
        <v>234</v>
      </c>
      <c r="H90" s="6">
        <v>2</v>
      </c>
      <c r="I90" s="5">
        <v>0</v>
      </c>
      <c r="J90" s="5">
        <v>150</v>
      </c>
      <c r="K90" s="6"/>
      <c r="L90" s="6"/>
      <c r="M90" s="6" t="s">
        <v>297</v>
      </c>
      <c r="N90" s="6" t="s">
        <v>297</v>
      </c>
      <c r="O90" s="6" t="s">
        <v>297</v>
      </c>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t="s">
        <v>297</v>
      </c>
      <c r="AR90" s="6" t="s">
        <v>297</v>
      </c>
      <c r="AS90" s="6" t="s">
        <v>297</v>
      </c>
      <c r="AT90" s="6"/>
      <c r="AU90" s="6"/>
      <c r="AV90" s="6"/>
      <c r="AW90" s="6"/>
      <c r="AX90" s="6"/>
      <c r="AY90" s="6"/>
      <c r="AZ90" s="21"/>
      <c r="BA90" s="6" t="s">
        <v>300</v>
      </c>
      <c r="BB90" s="21"/>
      <c r="BC90" s="21"/>
      <c r="BD90" s="21"/>
      <c r="BE90" s="21" t="s">
        <v>300</v>
      </c>
      <c r="BF90" s="21"/>
      <c r="BG90" s="21"/>
      <c r="BH90" s="21"/>
      <c r="BI90" s="6"/>
      <c r="BJ90" s="6"/>
      <c r="BK90" s="6" t="s">
        <v>300</v>
      </c>
      <c r="BL90" s="6"/>
      <c r="BM90" s="6"/>
      <c r="BN90" s="21"/>
      <c r="BO90" s="21"/>
      <c r="BP90" s="21"/>
      <c r="BQ90" s="21"/>
      <c r="BR90" s="21"/>
      <c r="BS90" s="21"/>
      <c r="BT90" s="21"/>
      <c r="BU90" s="7" t="s">
        <v>235</v>
      </c>
      <c r="BV90" s="23" t="s">
        <v>276</v>
      </c>
    </row>
    <row r="91" spans="2:74" ht="69" customHeight="1">
      <c r="B91" s="8" t="s">
        <v>61</v>
      </c>
      <c r="C91" s="5" t="s">
        <v>4</v>
      </c>
      <c r="D91" s="26"/>
      <c r="E91" s="6" t="s">
        <v>0</v>
      </c>
      <c r="F91" s="5" t="s">
        <v>1</v>
      </c>
      <c r="G91" s="6" t="s">
        <v>62</v>
      </c>
      <c r="H91" s="6">
        <v>1</v>
      </c>
      <c r="I91" s="5">
        <v>18</v>
      </c>
      <c r="J91" s="5">
        <v>150</v>
      </c>
      <c r="K91" s="6"/>
      <c r="L91" s="6"/>
      <c r="M91" s="6" t="s">
        <v>297</v>
      </c>
      <c r="N91" s="6" t="s">
        <v>297</v>
      </c>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t="s">
        <v>297</v>
      </c>
      <c r="AT91" s="6"/>
      <c r="AU91" s="6"/>
      <c r="AV91" s="6"/>
      <c r="AW91" s="6"/>
      <c r="AX91" s="6"/>
      <c r="AY91" s="6"/>
      <c r="AZ91" s="21" t="s">
        <v>300</v>
      </c>
      <c r="BA91" s="6" t="s">
        <v>296</v>
      </c>
      <c r="BB91" s="21"/>
      <c r="BC91" s="21"/>
      <c r="BD91" s="21"/>
      <c r="BE91" s="21"/>
      <c r="BF91" s="21"/>
      <c r="BG91" s="21"/>
      <c r="BH91" s="21"/>
      <c r="BI91" s="6"/>
      <c r="BJ91" s="6"/>
      <c r="BK91" s="6" t="s">
        <v>296</v>
      </c>
      <c r="BL91" s="6">
        <v>1800</v>
      </c>
      <c r="BM91" s="6"/>
      <c r="BN91" s="21"/>
      <c r="BO91" s="21"/>
      <c r="BP91" s="21"/>
      <c r="BQ91" s="21"/>
      <c r="BR91" s="21"/>
      <c r="BS91" s="21"/>
      <c r="BT91" s="21"/>
      <c r="BU91" s="7" t="s">
        <v>63</v>
      </c>
      <c r="BV91" s="23" t="s">
        <v>276</v>
      </c>
    </row>
    <row r="92" spans="2:74" ht="69" customHeight="1">
      <c r="B92" s="8" t="s">
        <v>37</v>
      </c>
      <c r="C92" s="5" t="s">
        <v>4</v>
      </c>
      <c r="D92" s="26"/>
      <c r="E92" s="6" t="s">
        <v>0</v>
      </c>
      <c r="F92" s="5" t="s">
        <v>1</v>
      </c>
      <c r="G92" s="6" t="s">
        <v>38</v>
      </c>
      <c r="H92" s="6">
        <v>1</v>
      </c>
      <c r="I92" s="5">
        <v>18</v>
      </c>
      <c r="J92" s="5">
        <v>150</v>
      </c>
      <c r="K92" s="6"/>
      <c r="L92" s="6"/>
      <c r="M92" s="6" t="s">
        <v>297</v>
      </c>
      <c r="N92" s="6" t="s">
        <v>297</v>
      </c>
      <c r="O92" s="6" t="s">
        <v>297</v>
      </c>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t="s">
        <v>297</v>
      </c>
      <c r="AT92" s="6"/>
      <c r="AU92" s="6"/>
      <c r="AV92" s="6"/>
      <c r="AW92" s="6"/>
      <c r="AX92" s="6"/>
      <c r="AY92" s="6"/>
      <c r="AZ92" s="21"/>
      <c r="BA92" s="6"/>
      <c r="BB92" s="21"/>
      <c r="BC92" s="21"/>
      <c r="BD92" s="21"/>
      <c r="BE92" s="21"/>
      <c r="BF92" s="21"/>
      <c r="BG92" s="21"/>
      <c r="BH92" s="21"/>
      <c r="BI92" s="6"/>
      <c r="BJ92" s="6"/>
      <c r="BK92" s="6" t="s">
        <v>296</v>
      </c>
      <c r="BL92" s="6">
        <v>1800</v>
      </c>
      <c r="BM92" s="6"/>
      <c r="BN92" s="21"/>
      <c r="BO92" s="21"/>
      <c r="BP92" s="21"/>
      <c r="BQ92" s="21"/>
      <c r="BR92" s="21"/>
      <c r="BS92" s="21"/>
      <c r="BT92" s="21"/>
      <c r="BU92" s="7" t="s">
        <v>39</v>
      </c>
      <c r="BV92" s="23" t="s">
        <v>276</v>
      </c>
    </row>
    <row r="93" spans="2:74" ht="69" customHeight="1">
      <c r="B93" s="8" t="s">
        <v>31</v>
      </c>
      <c r="C93" s="5" t="s">
        <v>15</v>
      </c>
      <c r="D93" s="26"/>
      <c r="E93" s="6" t="s">
        <v>0</v>
      </c>
      <c r="F93" s="5" t="s">
        <v>1</v>
      </c>
      <c r="G93" s="6" t="s">
        <v>32</v>
      </c>
      <c r="H93" s="6">
        <v>1</v>
      </c>
      <c r="I93" s="5">
        <v>18</v>
      </c>
      <c r="J93" s="5">
        <v>150</v>
      </c>
      <c r="K93" s="6"/>
      <c r="L93" s="6"/>
      <c r="M93" s="6" t="s">
        <v>297</v>
      </c>
      <c r="N93" s="6" t="s">
        <v>297</v>
      </c>
      <c r="O93" s="6" t="s">
        <v>297</v>
      </c>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t="s">
        <v>297</v>
      </c>
      <c r="AT93" s="6"/>
      <c r="AU93" s="6"/>
      <c r="AV93" s="6"/>
      <c r="AW93" s="6"/>
      <c r="AX93" s="6"/>
      <c r="AY93" s="6"/>
      <c r="AZ93" s="21" t="s">
        <v>300</v>
      </c>
      <c r="BA93" s="6"/>
      <c r="BB93" s="21"/>
      <c r="BC93" s="21"/>
      <c r="BD93" s="21"/>
      <c r="BE93" s="21"/>
      <c r="BF93" s="21"/>
      <c r="BG93" s="21"/>
      <c r="BH93" s="21"/>
      <c r="BI93" s="6" t="s">
        <v>296</v>
      </c>
      <c r="BJ93" s="6">
        <v>1800</v>
      </c>
      <c r="BK93" s="6" t="s">
        <v>296</v>
      </c>
      <c r="BL93" s="6">
        <v>1800</v>
      </c>
      <c r="BM93" s="6"/>
      <c r="BN93" s="21"/>
      <c r="BO93" s="21"/>
      <c r="BP93" s="21"/>
      <c r="BQ93" s="21"/>
      <c r="BR93" s="21"/>
      <c r="BS93" s="21"/>
      <c r="BT93" s="21"/>
      <c r="BU93" s="7" t="s">
        <v>33</v>
      </c>
      <c r="BV93" s="23" t="s">
        <v>276</v>
      </c>
    </row>
    <row r="94" spans="2:74" ht="69" customHeight="1">
      <c r="B94" s="8" t="s">
        <v>28</v>
      </c>
      <c r="C94" s="5" t="s">
        <v>5</v>
      </c>
      <c r="D94" s="26"/>
      <c r="E94" s="6" t="s">
        <v>20</v>
      </c>
      <c r="F94" s="5" t="s">
        <v>3</v>
      </c>
      <c r="G94" s="6" t="s">
        <v>29</v>
      </c>
      <c r="H94" s="6">
        <v>1</v>
      </c>
      <c r="I94" s="5">
        <v>18</v>
      </c>
      <c r="J94" s="5">
        <v>150</v>
      </c>
      <c r="K94" s="6"/>
      <c r="L94" s="6"/>
      <c r="M94" s="6" t="s">
        <v>297</v>
      </c>
      <c r="N94" s="6" t="s">
        <v>297</v>
      </c>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t="s">
        <v>297</v>
      </c>
      <c r="AT94" s="6" t="s">
        <v>297</v>
      </c>
      <c r="AU94" s="6"/>
      <c r="AV94" s="6"/>
      <c r="AW94" s="6"/>
      <c r="AX94" s="6"/>
      <c r="AY94" s="6"/>
      <c r="AZ94" s="21"/>
      <c r="BA94" s="6"/>
      <c r="BB94" s="21"/>
      <c r="BC94" s="21"/>
      <c r="BD94" s="21"/>
      <c r="BE94" s="21"/>
      <c r="BF94" s="21"/>
      <c r="BG94" s="21"/>
      <c r="BH94" s="21"/>
      <c r="BI94" s="6"/>
      <c r="BJ94" s="6"/>
      <c r="BK94" s="6" t="s">
        <v>296</v>
      </c>
      <c r="BL94" s="6">
        <v>1800</v>
      </c>
      <c r="BM94" s="6" t="s">
        <v>296</v>
      </c>
      <c r="BN94" s="21">
        <v>12</v>
      </c>
      <c r="BO94" s="21"/>
      <c r="BP94" s="21"/>
      <c r="BQ94" s="21"/>
      <c r="BR94" s="21"/>
      <c r="BS94" s="21"/>
      <c r="BT94" s="21"/>
      <c r="BU94" s="7" t="s">
        <v>30</v>
      </c>
      <c r="BV94" s="23" t="s">
        <v>276</v>
      </c>
    </row>
    <row r="95" spans="2:74" ht="69" customHeight="1">
      <c r="B95" s="8" t="s">
        <v>28</v>
      </c>
      <c r="C95" s="5" t="s">
        <v>5</v>
      </c>
      <c r="D95" s="26"/>
      <c r="E95" s="6" t="s">
        <v>20</v>
      </c>
      <c r="F95" s="5" t="s">
        <v>3</v>
      </c>
      <c r="G95" s="6" t="s">
        <v>29</v>
      </c>
      <c r="H95" s="6">
        <v>2</v>
      </c>
      <c r="I95" s="5">
        <v>18</v>
      </c>
      <c r="J95" s="5">
        <v>150</v>
      </c>
      <c r="K95" s="6"/>
      <c r="L95" s="6"/>
      <c r="M95" s="6" t="s">
        <v>297</v>
      </c>
      <c r="N95" s="6" t="s">
        <v>297</v>
      </c>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t="s">
        <v>297</v>
      </c>
      <c r="AR95" s="6" t="s">
        <v>297</v>
      </c>
      <c r="AS95" s="6"/>
      <c r="AT95" s="6"/>
      <c r="AU95" s="6"/>
      <c r="AV95" s="6"/>
      <c r="AW95" s="6"/>
      <c r="AX95" s="6"/>
      <c r="AY95" s="6"/>
      <c r="AZ95" s="21"/>
      <c r="BA95" s="6" t="s">
        <v>300</v>
      </c>
      <c r="BB95" s="21"/>
      <c r="BC95" s="21"/>
      <c r="BD95" s="21"/>
      <c r="BE95" s="21"/>
      <c r="BF95" s="21"/>
      <c r="BG95" s="21"/>
      <c r="BH95" s="21"/>
      <c r="BI95" s="6"/>
      <c r="BJ95" s="6"/>
      <c r="BK95" s="6" t="s">
        <v>296</v>
      </c>
      <c r="BL95" s="6">
        <v>1800</v>
      </c>
      <c r="BM95" s="6" t="s">
        <v>296</v>
      </c>
      <c r="BN95" s="21">
        <v>12</v>
      </c>
      <c r="BO95" s="21"/>
      <c r="BP95" s="21"/>
      <c r="BQ95" s="21"/>
      <c r="BR95" s="21"/>
      <c r="BS95" s="21"/>
      <c r="BT95" s="21"/>
      <c r="BU95" s="7" t="s">
        <v>30</v>
      </c>
      <c r="BV95" s="23" t="s">
        <v>276</v>
      </c>
    </row>
    <row r="96" spans="2:74" ht="69" customHeight="1">
      <c r="B96" s="8" t="s">
        <v>16</v>
      </c>
      <c r="C96" s="5" t="s">
        <v>5</v>
      </c>
      <c r="D96" s="26"/>
      <c r="E96" s="6" t="s">
        <v>7</v>
      </c>
      <c r="F96" s="5" t="s">
        <v>3</v>
      </c>
      <c r="G96" s="6" t="s">
        <v>17</v>
      </c>
      <c r="H96" s="6">
        <v>1</v>
      </c>
      <c r="I96" s="5">
        <v>18</v>
      </c>
      <c r="J96" s="5">
        <v>150</v>
      </c>
      <c r="K96" s="6"/>
      <c r="L96" s="6"/>
      <c r="M96" s="6"/>
      <c r="N96" s="6"/>
      <c r="O96" s="6"/>
      <c r="P96" s="6" t="s">
        <v>297</v>
      </c>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t="s">
        <v>297</v>
      </c>
      <c r="AV96" s="6"/>
      <c r="AW96" s="6"/>
      <c r="AX96" s="6"/>
      <c r="AY96" s="6"/>
      <c r="AZ96" s="21"/>
      <c r="BA96" s="6"/>
      <c r="BB96" s="21"/>
      <c r="BC96" s="21"/>
      <c r="BD96" s="21"/>
      <c r="BE96" s="21"/>
      <c r="BF96" s="21"/>
      <c r="BG96" s="21"/>
      <c r="BH96" s="21"/>
      <c r="BI96" s="6" t="s">
        <v>296</v>
      </c>
      <c r="BJ96" s="6">
        <v>1800</v>
      </c>
      <c r="BK96" s="6"/>
      <c r="BL96" s="6"/>
      <c r="BM96" s="6"/>
      <c r="BN96" s="21"/>
      <c r="BO96" s="21"/>
      <c r="BP96" s="21"/>
      <c r="BQ96" s="21"/>
      <c r="BR96" s="21"/>
      <c r="BS96" s="21"/>
      <c r="BT96" s="21"/>
      <c r="BU96" s="7" t="s">
        <v>18</v>
      </c>
      <c r="BV96" s="23" t="s">
        <v>276</v>
      </c>
    </row>
    <row r="97" spans="2:74" ht="69" customHeight="1">
      <c r="B97" s="8" t="s">
        <v>119</v>
      </c>
      <c r="C97" s="5" t="s">
        <v>5</v>
      </c>
      <c r="D97" s="26"/>
      <c r="E97" s="6" t="s">
        <v>120</v>
      </c>
      <c r="F97" s="5" t="s">
        <v>3</v>
      </c>
      <c r="G97" s="6" t="s">
        <v>121</v>
      </c>
      <c r="H97" s="6">
        <v>1</v>
      </c>
      <c r="I97" s="5">
        <v>18</v>
      </c>
      <c r="J97" s="5">
        <v>150</v>
      </c>
      <c r="K97" s="6"/>
      <c r="L97" s="6"/>
      <c r="M97" s="6" t="s">
        <v>297</v>
      </c>
      <c r="N97" s="6" t="s">
        <v>297</v>
      </c>
      <c r="O97" s="6" t="s">
        <v>297</v>
      </c>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t="s">
        <v>297</v>
      </c>
      <c r="AR97" s="6" t="s">
        <v>297</v>
      </c>
      <c r="AS97" s="6" t="s">
        <v>297</v>
      </c>
      <c r="AT97" s="6"/>
      <c r="AU97" s="6"/>
      <c r="AV97" s="6"/>
      <c r="AW97" s="6"/>
      <c r="AX97" s="6"/>
      <c r="AY97" s="6"/>
      <c r="AZ97" s="21"/>
      <c r="BA97" s="6"/>
      <c r="BB97" s="21"/>
      <c r="BC97" s="21"/>
      <c r="BD97" s="21"/>
      <c r="BE97" s="21"/>
      <c r="BF97" s="21"/>
      <c r="BG97" s="21"/>
      <c r="BH97" s="21"/>
      <c r="BI97" s="6" t="s">
        <v>296</v>
      </c>
      <c r="BJ97" s="6">
        <v>1800</v>
      </c>
      <c r="BK97" s="6" t="s">
        <v>296</v>
      </c>
      <c r="BL97" s="6">
        <v>1800</v>
      </c>
      <c r="BM97" s="6"/>
      <c r="BN97" s="21"/>
      <c r="BO97" s="21"/>
      <c r="BP97" s="21"/>
      <c r="BQ97" s="21"/>
      <c r="BR97" s="21"/>
      <c r="BS97" s="21"/>
      <c r="BT97" s="21"/>
      <c r="BU97" s="7" t="s">
        <v>122</v>
      </c>
      <c r="BV97" s="23" t="s">
        <v>276</v>
      </c>
    </row>
    <row r="98" spans="2:74" ht="69" customHeight="1">
      <c r="B98" s="8" t="s">
        <v>6</v>
      </c>
      <c r="C98" s="5" t="s">
        <v>5</v>
      </c>
      <c r="D98" s="28"/>
      <c r="E98" s="6" t="s">
        <v>7</v>
      </c>
      <c r="F98" s="5" t="s">
        <v>3</v>
      </c>
      <c r="G98" s="6" t="s">
        <v>8</v>
      </c>
      <c r="H98" s="6">
        <v>1</v>
      </c>
      <c r="I98" s="5">
        <v>18</v>
      </c>
      <c r="J98" s="5">
        <v>150</v>
      </c>
      <c r="K98" s="6"/>
      <c r="L98" s="6"/>
      <c r="M98" s="6" t="s">
        <v>297</v>
      </c>
      <c r="N98" s="6" t="s">
        <v>297</v>
      </c>
      <c r="O98" s="6" t="s">
        <v>297</v>
      </c>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t="s">
        <v>297</v>
      </c>
      <c r="AR98" s="6" t="s">
        <v>297</v>
      </c>
      <c r="AS98" s="6"/>
      <c r="AT98" s="6"/>
      <c r="AU98" s="6"/>
      <c r="AV98" s="6"/>
      <c r="AW98" s="6"/>
      <c r="AX98" s="6"/>
      <c r="AY98" s="6"/>
      <c r="AZ98" s="21" t="s">
        <v>300</v>
      </c>
      <c r="BA98" s="6"/>
      <c r="BB98" s="21"/>
      <c r="BC98" s="21"/>
      <c r="BD98" s="21"/>
      <c r="BE98" s="21"/>
      <c r="BF98" s="21"/>
      <c r="BG98" s="21"/>
      <c r="BH98" s="21"/>
      <c r="BI98" s="6" t="s">
        <v>296</v>
      </c>
      <c r="BJ98" s="6">
        <v>1800</v>
      </c>
      <c r="BK98" s="6" t="s">
        <v>296</v>
      </c>
      <c r="BL98" s="6">
        <v>1800</v>
      </c>
      <c r="BM98" s="6" t="s">
        <v>296</v>
      </c>
      <c r="BN98" s="21">
        <v>1800</v>
      </c>
      <c r="BO98" s="21"/>
      <c r="BP98" s="21"/>
      <c r="BQ98" s="21"/>
      <c r="BR98" s="21"/>
      <c r="BS98" s="21"/>
      <c r="BT98" s="21"/>
      <c r="BU98" s="7" t="s">
        <v>9</v>
      </c>
      <c r="BV98" s="23" t="s">
        <v>276</v>
      </c>
    </row>
    <row r="99" spans="2:74" ht="69" customHeight="1">
      <c r="B99" s="8" t="s">
        <v>68</v>
      </c>
      <c r="C99" s="5" t="s">
        <v>5</v>
      </c>
      <c r="D99" s="28"/>
      <c r="E99" s="6" t="s">
        <v>69</v>
      </c>
      <c r="F99" s="5" t="s">
        <v>3</v>
      </c>
      <c r="G99" s="6" t="s">
        <v>70</v>
      </c>
      <c r="H99" s="6">
        <v>1</v>
      </c>
      <c r="I99" s="5">
        <v>18</v>
      </c>
      <c r="J99" s="5">
        <v>150</v>
      </c>
      <c r="K99" s="6"/>
      <c r="L99" s="6"/>
      <c r="M99" s="6" t="s">
        <v>297</v>
      </c>
      <c r="N99" s="6" t="s">
        <v>297</v>
      </c>
      <c r="O99" s="6" t="s">
        <v>297</v>
      </c>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t="s">
        <v>297</v>
      </c>
      <c r="AS99" s="6" t="s">
        <v>297</v>
      </c>
      <c r="AT99" s="6"/>
      <c r="AU99" s="6"/>
      <c r="AV99" s="6"/>
      <c r="AW99" s="6"/>
      <c r="AX99" s="6"/>
      <c r="AY99" s="6"/>
      <c r="AZ99" s="21"/>
      <c r="BA99" s="6"/>
      <c r="BB99" s="21"/>
      <c r="BC99" s="21"/>
      <c r="BD99" s="21"/>
      <c r="BE99" s="21"/>
      <c r="BF99" s="21"/>
      <c r="BG99" s="21"/>
      <c r="BH99" s="21"/>
      <c r="BI99" s="6"/>
      <c r="BJ99" s="6"/>
      <c r="BK99" s="6" t="s">
        <v>296</v>
      </c>
      <c r="BL99" s="6">
        <v>1800</v>
      </c>
      <c r="BM99" s="6"/>
      <c r="BN99" s="21"/>
      <c r="BO99" s="21"/>
      <c r="BP99" s="21"/>
      <c r="BQ99" s="21"/>
      <c r="BR99" s="21"/>
      <c r="BS99" s="21"/>
      <c r="BT99" s="21"/>
      <c r="BU99" s="7" t="s">
        <v>71</v>
      </c>
      <c r="BV99" s="23" t="s">
        <v>276</v>
      </c>
    </row>
    <row r="100" spans="2:74" ht="69" customHeight="1">
      <c r="B100" s="8" t="s">
        <v>185</v>
      </c>
      <c r="C100" s="5" t="s">
        <v>5</v>
      </c>
      <c r="D100" s="28"/>
      <c r="E100" s="6" t="s">
        <v>35</v>
      </c>
      <c r="F100" s="5" t="s">
        <v>3</v>
      </c>
      <c r="G100" s="6" t="s">
        <v>186</v>
      </c>
      <c r="H100" s="6">
        <v>1</v>
      </c>
      <c r="I100" s="5">
        <v>18</v>
      </c>
      <c r="J100" s="5">
        <v>99</v>
      </c>
      <c r="K100" s="6"/>
      <c r="L100" s="6"/>
      <c r="M100" s="6" t="s">
        <v>297</v>
      </c>
      <c r="N100" s="6" t="s">
        <v>297</v>
      </c>
      <c r="O100" s="6" t="s">
        <v>297</v>
      </c>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t="s">
        <v>297</v>
      </c>
      <c r="AR100" s="6"/>
      <c r="AS100" s="6"/>
      <c r="AT100" s="6"/>
      <c r="AU100" s="6"/>
      <c r="AV100" s="6"/>
      <c r="AW100" s="6"/>
      <c r="AX100" s="6"/>
      <c r="AY100" s="6"/>
      <c r="AZ100" s="21"/>
      <c r="BA100" s="6"/>
      <c r="BB100" s="21"/>
      <c r="BC100" s="21"/>
      <c r="BD100" s="21"/>
      <c r="BE100" s="21"/>
      <c r="BF100" s="21"/>
      <c r="BG100" s="21"/>
      <c r="BH100" s="21"/>
      <c r="BI100" s="6"/>
      <c r="BJ100" s="6"/>
      <c r="BK100" s="6" t="s">
        <v>296</v>
      </c>
      <c r="BL100" s="6">
        <v>1800</v>
      </c>
      <c r="BM100" s="6" t="s">
        <v>296</v>
      </c>
      <c r="BN100" s="21">
        <v>1800</v>
      </c>
      <c r="BO100" s="21"/>
      <c r="BP100" s="21"/>
      <c r="BQ100" s="21"/>
      <c r="BR100" s="21"/>
      <c r="BS100" s="21"/>
      <c r="BT100" s="21"/>
      <c r="BU100" s="7" t="s">
        <v>187</v>
      </c>
      <c r="BV100" s="23" t="s">
        <v>276</v>
      </c>
    </row>
    <row r="101" spans="2:74" ht="69" customHeight="1">
      <c r="B101" s="8" t="s">
        <v>91</v>
      </c>
      <c r="C101" s="5" t="s">
        <v>92</v>
      </c>
      <c r="D101" s="28"/>
      <c r="E101" s="6" t="s">
        <v>34</v>
      </c>
      <c r="F101" s="5" t="s">
        <v>3</v>
      </c>
      <c r="G101" s="6" t="s">
        <v>93</v>
      </c>
      <c r="H101" s="6">
        <v>1</v>
      </c>
      <c r="I101" s="5">
        <v>18</v>
      </c>
      <c r="J101" s="5">
        <v>150</v>
      </c>
      <c r="K101" s="6"/>
      <c r="L101" s="6"/>
      <c r="M101" s="6"/>
      <c r="N101" s="6"/>
      <c r="O101" s="6" t="s">
        <v>297</v>
      </c>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t="s">
        <v>297</v>
      </c>
      <c r="AU101" s="6"/>
      <c r="AV101" s="6"/>
      <c r="AW101" s="6"/>
      <c r="AX101" s="6"/>
      <c r="AY101" s="6"/>
      <c r="AZ101" s="21"/>
      <c r="BA101" s="6"/>
      <c r="BB101" s="21"/>
      <c r="BC101" s="21" t="s">
        <v>296</v>
      </c>
      <c r="BD101" s="21" t="s">
        <v>296</v>
      </c>
      <c r="BE101" s="21"/>
      <c r="BF101" s="21"/>
      <c r="BG101" s="21"/>
      <c r="BH101" s="21"/>
      <c r="BI101" s="6"/>
      <c r="BJ101" s="6"/>
      <c r="BK101" s="6" t="s">
        <v>300</v>
      </c>
      <c r="BL101" s="6"/>
      <c r="BM101" s="6"/>
      <c r="BN101" s="21"/>
      <c r="BO101" s="21"/>
      <c r="BP101" s="21"/>
      <c r="BQ101" s="21"/>
      <c r="BR101" s="21"/>
      <c r="BS101" s="21"/>
      <c r="BT101" s="21"/>
      <c r="BU101" s="7" t="s">
        <v>94</v>
      </c>
      <c r="BV101" s="23" t="s">
        <v>276</v>
      </c>
    </row>
    <row r="102" spans="2:74" ht="69" customHeight="1">
      <c r="B102" s="8" t="s">
        <v>91</v>
      </c>
      <c r="C102" s="5" t="s">
        <v>92</v>
      </c>
      <c r="D102" s="28"/>
      <c r="E102" s="6" t="s">
        <v>34</v>
      </c>
      <c r="F102" s="5" t="s">
        <v>3</v>
      </c>
      <c r="G102" s="6" t="s">
        <v>93</v>
      </c>
      <c r="H102" s="6">
        <v>2</v>
      </c>
      <c r="I102" s="5">
        <v>18</v>
      </c>
      <c r="J102" s="5">
        <v>150</v>
      </c>
      <c r="K102" s="6"/>
      <c r="L102" s="6"/>
      <c r="M102" s="6"/>
      <c r="N102" s="6"/>
      <c r="O102" s="6" t="s">
        <v>297</v>
      </c>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t="s">
        <v>297</v>
      </c>
      <c r="AR102" s="6" t="s">
        <v>297</v>
      </c>
      <c r="AS102" s="6" t="s">
        <v>297</v>
      </c>
      <c r="AT102" s="6"/>
      <c r="AU102" s="6"/>
      <c r="AV102" s="6"/>
      <c r="AW102" s="6"/>
      <c r="AX102" s="6"/>
      <c r="AY102" s="6"/>
      <c r="AZ102" s="21"/>
      <c r="BA102" s="6" t="s">
        <v>300</v>
      </c>
      <c r="BB102" s="21"/>
      <c r="BC102" s="21" t="s">
        <v>296</v>
      </c>
      <c r="BD102" s="21" t="s">
        <v>296</v>
      </c>
      <c r="BE102" s="21"/>
      <c r="BF102" s="21"/>
      <c r="BG102" s="21"/>
      <c r="BH102" s="21"/>
      <c r="BI102" s="6"/>
      <c r="BJ102" s="6"/>
      <c r="BK102" s="6" t="s">
        <v>300</v>
      </c>
      <c r="BL102" s="6"/>
      <c r="BM102" s="6"/>
      <c r="BN102" s="21"/>
      <c r="BO102" s="21"/>
      <c r="BP102" s="21"/>
      <c r="BQ102" s="21"/>
      <c r="BR102" s="21"/>
      <c r="BS102" s="21"/>
      <c r="BT102" s="21"/>
      <c r="BU102" s="7" t="s">
        <v>94</v>
      </c>
      <c r="BV102" s="23" t="s">
        <v>276</v>
      </c>
    </row>
    <row r="103" spans="2:74" ht="69" customHeight="1">
      <c r="B103" s="8" t="s">
        <v>176</v>
      </c>
      <c r="C103" s="5" t="s">
        <v>92</v>
      </c>
      <c r="D103" s="28"/>
      <c r="E103" s="6" t="s">
        <v>34</v>
      </c>
      <c r="F103" s="5" t="s">
        <v>3</v>
      </c>
      <c r="G103" s="6" t="s">
        <v>177</v>
      </c>
      <c r="H103" s="6">
        <v>1</v>
      </c>
      <c r="I103" s="5">
        <v>0</v>
      </c>
      <c r="J103" s="5">
        <v>150</v>
      </c>
      <c r="K103" s="6"/>
      <c r="L103" s="6"/>
      <c r="M103" s="6" t="s">
        <v>297</v>
      </c>
      <c r="N103" s="6" t="s">
        <v>297</v>
      </c>
      <c r="O103" s="6" t="s">
        <v>297</v>
      </c>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t="s">
        <v>297</v>
      </c>
      <c r="AU103" s="6"/>
      <c r="AV103" s="6"/>
      <c r="AW103" s="6"/>
      <c r="AX103" s="6"/>
      <c r="AY103" s="6"/>
      <c r="AZ103" s="21"/>
      <c r="BA103" s="6"/>
      <c r="BB103" s="21"/>
      <c r="BC103" s="21"/>
      <c r="BD103" s="21" t="s">
        <v>300</v>
      </c>
      <c r="BE103" s="21"/>
      <c r="BF103" s="21"/>
      <c r="BG103" s="21"/>
      <c r="BH103" s="21"/>
      <c r="BI103" s="6"/>
      <c r="BJ103" s="6"/>
      <c r="BK103" s="6" t="s">
        <v>296</v>
      </c>
      <c r="BL103" s="6">
        <v>1800</v>
      </c>
      <c r="BM103" s="6" t="s">
        <v>296</v>
      </c>
      <c r="BN103" s="21">
        <v>12</v>
      </c>
      <c r="BO103" s="21" t="s">
        <v>296</v>
      </c>
      <c r="BP103" s="21">
        <v>1800</v>
      </c>
      <c r="BQ103" s="21"/>
      <c r="BR103" s="21"/>
      <c r="BS103" s="21"/>
      <c r="BT103" s="21"/>
      <c r="BU103" s="7" t="s">
        <v>178</v>
      </c>
      <c r="BV103" s="23" t="s">
        <v>276</v>
      </c>
    </row>
    <row r="104" spans="2:74" ht="69" customHeight="1">
      <c r="B104" s="8" t="s">
        <v>176</v>
      </c>
      <c r="C104" s="5" t="s">
        <v>92</v>
      </c>
      <c r="D104" s="28"/>
      <c r="E104" s="6" t="s">
        <v>34</v>
      </c>
      <c r="F104" s="5" t="s">
        <v>3</v>
      </c>
      <c r="G104" s="6" t="s">
        <v>177</v>
      </c>
      <c r="H104" s="6">
        <v>2</v>
      </c>
      <c r="I104" s="5">
        <v>0</v>
      </c>
      <c r="J104" s="5">
        <v>150</v>
      </c>
      <c r="K104" s="6"/>
      <c r="L104" s="6"/>
      <c r="M104" s="6" t="s">
        <v>297</v>
      </c>
      <c r="N104" s="6" t="s">
        <v>297</v>
      </c>
      <c r="O104" s="6" t="s">
        <v>297</v>
      </c>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t="s">
        <v>297</v>
      </c>
      <c r="AR104" s="6" t="s">
        <v>297</v>
      </c>
      <c r="AS104" s="6" t="s">
        <v>297</v>
      </c>
      <c r="AT104" s="6"/>
      <c r="AU104" s="6"/>
      <c r="AV104" s="6"/>
      <c r="AW104" s="6"/>
      <c r="AX104" s="6"/>
      <c r="AY104" s="6"/>
      <c r="AZ104" s="21"/>
      <c r="BA104" s="6" t="s">
        <v>300</v>
      </c>
      <c r="BB104" s="21"/>
      <c r="BC104" s="21"/>
      <c r="BD104" s="21" t="s">
        <v>300</v>
      </c>
      <c r="BE104" s="21"/>
      <c r="BF104" s="21"/>
      <c r="BG104" s="21"/>
      <c r="BH104" s="21"/>
      <c r="BI104" s="6"/>
      <c r="BJ104" s="6"/>
      <c r="BK104" s="6" t="s">
        <v>296</v>
      </c>
      <c r="BL104" s="6">
        <v>1800</v>
      </c>
      <c r="BM104" s="6" t="s">
        <v>296</v>
      </c>
      <c r="BN104" s="21">
        <v>12</v>
      </c>
      <c r="BO104" s="21" t="s">
        <v>296</v>
      </c>
      <c r="BP104" s="21">
        <v>1800</v>
      </c>
      <c r="BQ104" s="21"/>
      <c r="BR104" s="21"/>
      <c r="BS104" s="21"/>
      <c r="BT104" s="21"/>
      <c r="BU104" s="7" t="s">
        <v>178</v>
      </c>
      <c r="BV104" s="23" t="s">
        <v>276</v>
      </c>
    </row>
    <row r="105" spans="2:74" ht="69" customHeight="1">
      <c r="B105" s="8" t="s">
        <v>230</v>
      </c>
      <c r="C105" s="5" t="s">
        <v>92</v>
      </c>
      <c r="D105" s="28"/>
      <c r="E105" s="6" t="s">
        <v>96</v>
      </c>
      <c r="F105" s="5" t="s">
        <v>3</v>
      </c>
      <c r="G105" s="6" t="s">
        <v>231</v>
      </c>
      <c r="H105" s="6">
        <v>1</v>
      </c>
      <c r="I105" s="5">
        <v>18</v>
      </c>
      <c r="J105" s="5">
        <v>150</v>
      </c>
      <c r="K105" s="6"/>
      <c r="L105" s="6"/>
      <c r="M105" s="6"/>
      <c r="N105" s="6"/>
      <c r="O105" s="6"/>
      <c r="P105" s="6" t="s">
        <v>297</v>
      </c>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t="s">
        <v>297</v>
      </c>
      <c r="AV105" s="6" t="s">
        <v>297</v>
      </c>
      <c r="AW105" s="6"/>
      <c r="AX105" s="6"/>
      <c r="AY105" s="6"/>
      <c r="AZ105" s="21"/>
      <c r="BA105" s="6"/>
      <c r="BB105" s="21"/>
      <c r="BC105" s="21"/>
      <c r="BD105" s="21"/>
      <c r="BE105" s="21"/>
      <c r="BF105" s="21"/>
      <c r="BG105" s="21"/>
      <c r="BH105" s="21"/>
      <c r="BI105" s="6"/>
      <c r="BJ105" s="6"/>
      <c r="BK105" s="6"/>
      <c r="BL105" s="6"/>
      <c r="BM105" s="6"/>
      <c r="BN105" s="21"/>
      <c r="BO105" s="21"/>
      <c r="BP105" s="21"/>
      <c r="BQ105" s="21"/>
      <c r="BR105" s="21"/>
      <c r="BS105" s="21"/>
      <c r="BT105" s="21"/>
      <c r="BU105" s="7" t="s">
        <v>232</v>
      </c>
      <c r="BV105" s="23" t="s">
        <v>276</v>
      </c>
    </row>
    <row r="106" spans="2:74" ht="69" customHeight="1">
      <c r="B106" s="8" t="s">
        <v>95</v>
      </c>
      <c r="C106" s="5" t="s">
        <v>4</v>
      </c>
      <c r="D106" s="28"/>
      <c r="E106" s="6" t="s">
        <v>96</v>
      </c>
      <c r="F106" s="5" t="s">
        <v>3</v>
      </c>
      <c r="G106" s="6" t="s">
        <v>97</v>
      </c>
      <c r="H106" s="6">
        <v>1</v>
      </c>
      <c r="I106" s="5">
        <v>18</v>
      </c>
      <c r="J106" s="5">
        <v>150</v>
      </c>
      <c r="K106" s="6"/>
      <c r="L106" s="6"/>
      <c r="M106" s="6" t="s">
        <v>297</v>
      </c>
      <c r="N106" s="6" t="s">
        <v>297</v>
      </c>
      <c r="O106" s="6" t="s">
        <v>297</v>
      </c>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t="s">
        <v>297</v>
      </c>
      <c r="AT106" s="6"/>
      <c r="AU106" s="6"/>
      <c r="AV106" s="6"/>
      <c r="AW106" s="6"/>
      <c r="AX106" s="6"/>
      <c r="AY106" s="6"/>
      <c r="AZ106" s="21"/>
      <c r="BA106" s="6"/>
      <c r="BB106" s="21"/>
      <c r="BC106" s="21"/>
      <c r="BD106" s="21"/>
      <c r="BE106" s="21"/>
      <c r="BF106" s="21"/>
      <c r="BG106" s="21"/>
      <c r="BH106" s="21"/>
      <c r="BI106" s="6"/>
      <c r="BJ106" s="6"/>
      <c r="BK106" s="6" t="s">
        <v>296</v>
      </c>
      <c r="BL106" s="6">
        <v>1800</v>
      </c>
      <c r="BM106" s="6"/>
      <c r="BN106" s="21"/>
      <c r="BO106" s="21"/>
      <c r="BP106" s="21"/>
      <c r="BQ106" s="21"/>
      <c r="BR106" s="21"/>
      <c r="BS106" s="21"/>
      <c r="BT106" s="21"/>
      <c r="BU106" s="7" t="s">
        <v>98</v>
      </c>
      <c r="BV106" s="23" t="s">
        <v>276</v>
      </c>
    </row>
    <row r="107" spans="2:74" ht="69" customHeight="1">
      <c r="B107" s="8" t="s">
        <v>85</v>
      </c>
      <c r="C107" s="5" t="s">
        <v>4</v>
      </c>
      <c r="D107" s="28"/>
      <c r="E107" s="6" t="s">
        <v>34</v>
      </c>
      <c r="F107" s="5" t="s">
        <v>3</v>
      </c>
      <c r="G107" s="6" t="s">
        <v>86</v>
      </c>
      <c r="H107" s="6">
        <v>1</v>
      </c>
      <c r="I107" s="5">
        <v>18</v>
      </c>
      <c r="J107" s="5">
        <v>150</v>
      </c>
      <c r="K107" s="6"/>
      <c r="L107" s="6"/>
      <c r="M107" s="6" t="s">
        <v>297</v>
      </c>
      <c r="N107" s="6" t="s">
        <v>297</v>
      </c>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t="s">
        <v>297</v>
      </c>
      <c r="AU107" s="6"/>
      <c r="AV107" s="6"/>
      <c r="AW107" s="6"/>
      <c r="AX107" s="6"/>
      <c r="AY107" s="6"/>
      <c r="AZ107" s="21"/>
      <c r="BA107" s="6"/>
      <c r="BB107" s="21"/>
      <c r="BC107" s="21" t="s">
        <v>300</v>
      </c>
      <c r="BD107" s="21"/>
      <c r="BE107" s="21"/>
      <c r="BF107" s="21"/>
      <c r="BG107" s="21"/>
      <c r="BH107" s="21"/>
      <c r="BI107" s="6"/>
      <c r="BJ107" s="6"/>
      <c r="BK107" s="6"/>
      <c r="BL107" s="6"/>
      <c r="BM107" s="6"/>
      <c r="BN107" s="21"/>
      <c r="BO107" s="21"/>
      <c r="BP107" s="21"/>
      <c r="BQ107" s="21"/>
      <c r="BR107" s="21"/>
      <c r="BS107" s="21"/>
      <c r="BT107" s="21"/>
      <c r="BU107" s="7" t="s">
        <v>87</v>
      </c>
      <c r="BV107" s="23" t="s">
        <v>276</v>
      </c>
    </row>
    <row r="108" spans="2:74" ht="69" customHeight="1">
      <c r="B108" s="8" t="s">
        <v>19</v>
      </c>
      <c r="C108" s="5" t="s">
        <v>4</v>
      </c>
      <c r="D108" s="28"/>
      <c r="E108" s="6" t="s">
        <v>20</v>
      </c>
      <c r="F108" s="5" t="s">
        <v>3</v>
      </c>
      <c r="G108" s="6" t="s">
        <v>21</v>
      </c>
      <c r="H108" s="6">
        <v>1</v>
      </c>
      <c r="I108" s="5">
        <v>18</v>
      </c>
      <c r="J108" s="5">
        <v>150</v>
      </c>
      <c r="K108" s="6"/>
      <c r="L108" s="6"/>
      <c r="M108" s="6" t="s">
        <v>297</v>
      </c>
      <c r="N108" s="6" t="s">
        <v>297</v>
      </c>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t="s">
        <v>297</v>
      </c>
      <c r="AT108" s="6"/>
      <c r="AU108" s="6"/>
      <c r="AV108" s="6"/>
      <c r="AW108" s="6"/>
      <c r="AX108" s="6"/>
      <c r="AY108" s="6"/>
      <c r="AZ108" s="21" t="s">
        <v>300</v>
      </c>
      <c r="BA108" s="6" t="s">
        <v>296</v>
      </c>
      <c r="BB108" s="21"/>
      <c r="BC108" s="21"/>
      <c r="BD108" s="21"/>
      <c r="BE108" s="21"/>
      <c r="BF108" s="21"/>
      <c r="BG108" s="21"/>
      <c r="BH108" s="21"/>
      <c r="BI108" s="6" t="s">
        <v>296</v>
      </c>
      <c r="BJ108" s="6">
        <v>1800</v>
      </c>
      <c r="BK108" s="6" t="s">
        <v>296</v>
      </c>
      <c r="BL108" s="6">
        <v>1800</v>
      </c>
      <c r="BM108" s="6" t="s">
        <v>296</v>
      </c>
      <c r="BN108" s="21">
        <v>1800</v>
      </c>
      <c r="BO108" s="21"/>
      <c r="BP108" s="21"/>
      <c r="BQ108" s="21"/>
      <c r="BR108" s="21"/>
      <c r="BS108" s="21"/>
      <c r="BT108" s="21"/>
      <c r="BU108" s="7" t="s">
        <v>22</v>
      </c>
      <c r="BV108" s="23" t="s">
        <v>276</v>
      </c>
    </row>
    <row r="109" spans="2:74" ht="69" customHeight="1">
      <c r="B109" s="8" t="s">
        <v>40</v>
      </c>
      <c r="C109" s="5" t="s">
        <v>4</v>
      </c>
      <c r="D109" s="28"/>
      <c r="E109" s="6" t="s">
        <v>41</v>
      </c>
      <c r="F109" s="5" t="s">
        <v>3</v>
      </c>
      <c r="G109" s="6" t="s">
        <v>42</v>
      </c>
      <c r="H109" s="6">
        <v>1</v>
      </c>
      <c r="I109" s="5">
        <v>18</v>
      </c>
      <c r="J109" s="5">
        <v>150</v>
      </c>
      <c r="K109" s="6"/>
      <c r="L109" s="6"/>
      <c r="M109" s="6" t="s">
        <v>297</v>
      </c>
      <c r="N109" s="6" t="s">
        <v>297</v>
      </c>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t="s">
        <v>297</v>
      </c>
      <c r="AU109" s="6"/>
      <c r="AV109" s="6"/>
      <c r="AW109" s="16"/>
      <c r="AX109" s="16"/>
      <c r="AY109" s="16"/>
      <c r="AZ109" s="25"/>
      <c r="BA109" s="6"/>
      <c r="BB109" s="25"/>
      <c r="BC109" s="25"/>
      <c r="BD109" s="25" t="s">
        <v>300</v>
      </c>
      <c r="BE109" s="25"/>
      <c r="BF109" s="25"/>
      <c r="BG109" s="25"/>
      <c r="BH109" s="25"/>
      <c r="BI109" s="6"/>
      <c r="BJ109" s="6"/>
      <c r="BK109" s="6" t="s">
        <v>296</v>
      </c>
      <c r="BL109" s="6">
        <v>1800</v>
      </c>
      <c r="BM109" s="6"/>
      <c r="BN109" s="21"/>
      <c r="BO109" s="25"/>
      <c r="BP109" s="25"/>
      <c r="BQ109" s="25"/>
      <c r="BR109" s="25"/>
      <c r="BS109" s="25"/>
      <c r="BT109" s="25"/>
      <c r="BU109" s="10" t="s">
        <v>43</v>
      </c>
      <c r="BV109" s="23" t="s">
        <v>276</v>
      </c>
    </row>
    <row r="110" spans="2:74" ht="69" customHeight="1">
      <c r="B110" s="8" t="s">
        <v>44</v>
      </c>
      <c r="C110" s="5" t="s">
        <v>4</v>
      </c>
      <c r="D110" s="28"/>
      <c r="E110" s="6" t="s">
        <v>45</v>
      </c>
      <c r="F110" s="5" t="s">
        <v>3</v>
      </c>
      <c r="G110" s="6" t="s">
        <v>46</v>
      </c>
      <c r="H110" s="6">
        <v>1</v>
      </c>
      <c r="I110" s="5">
        <v>18</v>
      </c>
      <c r="J110" s="5">
        <v>150</v>
      </c>
      <c r="K110" s="16"/>
      <c r="L110" s="16"/>
      <c r="M110" s="6" t="s">
        <v>297</v>
      </c>
      <c r="N110" s="6" t="s">
        <v>297</v>
      </c>
      <c r="O110" s="6" t="s">
        <v>297</v>
      </c>
      <c r="P110" s="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t="s">
        <v>297</v>
      </c>
      <c r="AR110" s="16" t="s">
        <v>297</v>
      </c>
      <c r="AS110" s="16" t="s">
        <v>297</v>
      </c>
      <c r="AT110" s="16" t="s">
        <v>297</v>
      </c>
      <c r="AU110" s="16"/>
      <c r="AV110" s="16"/>
      <c r="AW110" s="16"/>
      <c r="AX110" s="16"/>
      <c r="AY110" s="16"/>
      <c r="AZ110" s="25"/>
      <c r="BA110" s="6"/>
      <c r="BB110" s="25"/>
      <c r="BC110" s="25"/>
      <c r="BD110" s="25" t="s">
        <v>300</v>
      </c>
      <c r="BE110" s="25"/>
      <c r="BF110" s="25"/>
      <c r="BG110" s="25"/>
      <c r="BH110" s="25"/>
      <c r="BI110" s="6"/>
      <c r="BJ110" s="6"/>
      <c r="BK110" s="6" t="s">
        <v>296</v>
      </c>
      <c r="BL110" s="6">
        <v>1800</v>
      </c>
      <c r="BM110" s="6" t="s">
        <v>296</v>
      </c>
      <c r="BN110" s="21">
        <v>6</v>
      </c>
      <c r="BO110" s="25" t="s">
        <v>300</v>
      </c>
      <c r="BP110" s="25"/>
      <c r="BQ110" s="25"/>
      <c r="BR110" s="25"/>
      <c r="BS110" s="25"/>
      <c r="BT110" s="25"/>
      <c r="BU110" s="10" t="s">
        <v>47</v>
      </c>
      <c r="BV110" s="23" t="s">
        <v>276</v>
      </c>
    </row>
    <row r="111" spans="2:74" ht="69" customHeight="1">
      <c r="B111" s="8" t="s">
        <v>48</v>
      </c>
      <c r="C111" s="5" t="s">
        <v>4</v>
      </c>
      <c r="D111" s="28"/>
      <c r="E111" s="6" t="s">
        <v>36</v>
      </c>
      <c r="F111" s="5" t="s">
        <v>3</v>
      </c>
      <c r="G111" s="6" t="s">
        <v>49</v>
      </c>
      <c r="H111" s="6">
        <v>1</v>
      </c>
      <c r="I111" s="5">
        <v>18</v>
      </c>
      <c r="J111" s="5">
        <v>150</v>
      </c>
      <c r="K111" s="16"/>
      <c r="L111" s="16"/>
      <c r="M111" s="6" t="s">
        <v>297</v>
      </c>
      <c r="N111" s="6" t="s">
        <v>297</v>
      </c>
      <c r="O111" s="6" t="s">
        <v>297</v>
      </c>
      <c r="P111" s="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t="s">
        <v>297</v>
      </c>
      <c r="AR111" s="16"/>
      <c r="AS111" s="16"/>
      <c r="AT111" s="16"/>
      <c r="AU111" s="16"/>
      <c r="AV111" s="16"/>
      <c r="AW111" s="16"/>
      <c r="AX111" s="16"/>
      <c r="AY111" s="16"/>
      <c r="AZ111" s="25"/>
      <c r="BA111" s="6"/>
      <c r="BB111" s="25"/>
      <c r="BC111" s="25"/>
      <c r="BD111" s="25"/>
      <c r="BE111" s="25"/>
      <c r="BF111" s="25"/>
      <c r="BG111" s="25"/>
      <c r="BH111" s="25"/>
      <c r="BI111" s="6"/>
      <c r="BJ111" s="6"/>
      <c r="BK111" s="6"/>
      <c r="BL111" s="6"/>
      <c r="BM111" s="6"/>
      <c r="BN111" s="21"/>
      <c r="BO111" s="25"/>
      <c r="BP111" s="25"/>
      <c r="BQ111" s="25"/>
      <c r="BR111" s="25"/>
      <c r="BS111" s="25"/>
      <c r="BT111" s="25"/>
      <c r="BU111" s="10" t="s">
        <v>50</v>
      </c>
      <c r="BV111" s="23" t="s">
        <v>276</v>
      </c>
    </row>
    <row r="112" spans="2:74" ht="69" customHeight="1">
      <c r="B112" s="8" t="s">
        <v>313</v>
      </c>
      <c r="C112" s="5" t="s">
        <v>92</v>
      </c>
      <c r="D112" s="28"/>
      <c r="E112" s="6" t="s">
        <v>7</v>
      </c>
      <c r="F112" s="5" t="s">
        <v>3</v>
      </c>
      <c r="G112" s="6" t="s">
        <v>314</v>
      </c>
      <c r="H112" s="6">
        <v>1</v>
      </c>
      <c r="I112" s="5">
        <v>18</v>
      </c>
      <c r="J112" s="5">
        <v>150</v>
      </c>
      <c r="K112" s="16" t="s">
        <v>297</v>
      </c>
      <c r="L112" s="16"/>
      <c r="M112" s="6"/>
      <c r="N112" s="6"/>
      <c r="O112" s="6"/>
      <c r="P112" s="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t="s">
        <v>297</v>
      </c>
      <c r="AS112" s="16" t="s">
        <v>297</v>
      </c>
      <c r="AT112" s="16"/>
      <c r="AU112" s="16"/>
      <c r="AV112" s="16"/>
      <c r="AW112" s="16"/>
      <c r="AX112" s="16"/>
      <c r="AY112" s="16"/>
      <c r="AZ112" s="25"/>
      <c r="BA112" s="6"/>
      <c r="BB112" s="25"/>
      <c r="BC112" s="25"/>
      <c r="BD112" s="25"/>
      <c r="BE112" s="25"/>
      <c r="BF112" s="25"/>
      <c r="BG112" s="25"/>
      <c r="BH112" s="25"/>
      <c r="BI112" s="6" t="s">
        <v>296</v>
      </c>
      <c r="BJ112" s="6">
        <v>1800</v>
      </c>
      <c r="BK112" s="6" t="s">
        <v>296</v>
      </c>
      <c r="BL112" s="6">
        <v>60</v>
      </c>
      <c r="BM112" s="6" t="s">
        <v>296</v>
      </c>
      <c r="BN112" s="21">
        <v>60</v>
      </c>
      <c r="BO112" s="25"/>
      <c r="BP112" s="25"/>
      <c r="BQ112" s="25"/>
      <c r="BR112" s="25"/>
      <c r="BS112" s="25"/>
      <c r="BT112" s="25"/>
      <c r="BU112" s="10" t="s">
        <v>315</v>
      </c>
      <c r="BV112" s="23" t="s">
        <v>495</v>
      </c>
    </row>
    <row r="113" spans="2:74" ht="69" customHeight="1">
      <c r="B113" s="8" t="s">
        <v>316</v>
      </c>
      <c r="C113" s="5" t="s">
        <v>4</v>
      </c>
      <c r="D113" s="28"/>
      <c r="E113" s="6" t="s">
        <v>317</v>
      </c>
      <c r="F113" s="5" t="s">
        <v>3</v>
      </c>
      <c r="G113" s="6" t="s">
        <v>318</v>
      </c>
      <c r="H113" s="6">
        <v>1</v>
      </c>
      <c r="I113" s="5">
        <v>18</v>
      </c>
      <c r="J113" s="5">
        <v>150</v>
      </c>
      <c r="K113" s="16" t="s">
        <v>297</v>
      </c>
      <c r="L113" s="16"/>
      <c r="M113" s="6"/>
      <c r="N113" s="6"/>
      <c r="O113" s="6"/>
      <c r="P113" s="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t="s">
        <v>297</v>
      </c>
      <c r="AT113" s="16" t="s">
        <v>297</v>
      </c>
      <c r="AU113" s="16"/>
      <c r="AV113" s="16"/>
      <c r="AW113" s="16"/>
      <c r="AX113" s="16"/>
      <c r="AY113" s="16"/>
      <c r="AZ113" s="25"/>
      <c r="BA113" s="6"/>
      <c r="BB113" s="25"/>
      <c r="BC113" s="25"/>
      <c r="BD113" s="25"/>
      <c r="BE113" s="25" t="s">
        <v>296</v>
      </c>
      <c r="BF113" s="25"/>
      <c r="BG113" s="25"/>
      <c r="BH113" s="25"/>
      <c r="BI113" s="6"/>
      <c r="BJ113" s="6"/>
      <c r="BK113" s="6" t="s">
        <v>300</v>
      </c>
      <c r="BL113" s="6"/>
      <c r="BM113" s="6"/>
      <c r="BN113" s="21"/>
      <c r="BO113" s="25"/>
      <c r="BP113" s="25"/>
      <c r="BQ113" s="25"/>
      <c r="BR113" s="25"/>
      <c r="BS113" s="25"/>
      <c r="BT113" s="25"/>
      <c r="BU113" s="10" t="s">
        <v>319</v>
      </c>
      <c r="BV113" s="23" t="s">
        <v>495</v>
      </c>
    </row>
    <row r="114" spans="2:74" ht="69" customHeight="1">
      <c r="B114" s="8" t="s">
        <v>320</v>
      </c>
      <c r="C114" s="5" t="s">
        <v>5</v>
      </c>
      <c r="D114" s="28"/>
      <c r="E114" s="6" t="s">
        <v>321</v>
      </c>
      <c r="F114" s="5" t="s">
        <v>3</v>
      </c>
      <c r="G114" s="6" t="s">
        <v>322</v>
      </c>
      <c r="H114" s="6">
        <v>1</v>
      </c>
      <c r="I114" s="5">
        <v>18</v>
      </c>
      <c r="J114" s="5">
        <v>150</v>
      </c>
      <c r="K114" s="16" t="s">
        <v>297</v>
      </c>
      <c r="L114" s="16" t="s">
        <v>297</v>
      </c>
      <c r="M114" s="6"/>
      <c r="N114" s="6"/>
      <c r="O114" s="6"/>
      <c r="P114" s="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t="s">
        <v>297</v>
      </c>
      <c r="AU114" s="16"/>
      <c r="AV114" s="16"/>
      <c r="AW114" s="16"/>
      <c r="AX114" s="16"/>
      <c r="AY114" s="16"/>
      <c r="AZ114" s="25"/>
      <c r="BA114" s="6"/>
      <c r="BB114" s="25"/>
      <c r="BC114" s="25"/>
      <c r="BD114" s="25"/>
      <c r="BE114" s="25"/>
      <c r="BF114" s="25"/>
      <c r="BG114" s="25"/>
      <c r="BH114" s="25"/>
      <c r="BI114" s="6"/>
      <c r="BJ114" s="6"/>
      <c r="BK114" s="6" t="s">
        <v>300</v>
      </c>
      <c r="BL114" s="6"/>
      <c r="BM114" s="6"/>
      <c r="BN114" s="21"/>
      <c r="BO114" s="25"/>
      <c r="BP114" s="25"/>
      <c r="BQ114" s="25"/>
      <c r="BR114" s="25"/>
      <c r="BS114" s="25"/>
      <c r="BT114" s="25"/>
      <c r="BU114" s="10" t="s">
        <v>323</v>
      </c>
      <c r="BV114" s="23" t="s">
        <v>495</v>
      </c>
    </row>
    <row r="115" spans="2:74" ht="69" customHeight="1">
      <c r="B115" s="8" t="s">
        <v>324</v>
      </c>
      <c r="C115" s="5" t="s">
        <v>5</v>
      </c>
      <c r="D115" s="28"/>
      <c r="E115" s="6" t="s">
        <v>78</v>
      </c>
      <c r="F115" s="5" t="s">
        <v>2</v>
      </c>
      <c r="G115" s="6" t="s">
        <v>325</v>
      </c>
      <c r="H115" s="6">
        <v>1</v>
      </c>
      <c r="I115" s="5">
        <v>18</v>
      </c>
      <c r="J115" s="5">
        <v>150</v>
      </c>
      <c r="K115" s="16" t="s">
        <v>297</v>
      </c>
      <c r="L115" s="16" t="s">
        <v>297</v>
      </c>
      <c r="M115" s="6"/>
      <c r="N115" s="6"/>
      <c r="O115" s="6"/>
      <c r="P115" s="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t="s">
        <v>297</v>
      </c>
      <c r="AU115" s="16"/>
      <c r="AV115" s="16"/>
      <c r="AW115" s="16"/>
      <c r="AX115" s="16"/>
      <c r="AY115" s="16"/>
      <c r="AZ115" s="25"/>
      <c r="BA115" s="6"/>
      <c r="BB115" s="25"/>
      <c r="BC115" s="25"/>
      <c r="BD115" s="25"/>
      <c r="BE115" s="25"/>
      <c r="BF115" s="25"/>
      <c r="BG115" s="25"/>
      <c r="BH115" s="25"/>
      <c r="BI115" s="6"/>
      <c r="BJ115" s="6"/>
      <c r="BK115" s="6" t="s">
        <v>296</v>
      </c>
      <c r="BL115" s="6">
        <v>1800</v>
      </c>
      <c r="BM115" s="6" t="s">
        <v>296</v>
      </c>
      <c r="BN115" s="21">
        <v>6</v>
      </c>
      <c r="BO115" s="25"/>
      <c r="BP115" s="25"/>
      <c r="BQ115" s="25"/>
      <c r="BR115" s="25"/>
      <c r="BS115" s="25"/>
      <c r="BT115" s="25"/>
      <c r="BU115" s="10" t="s">
        <v>326</v>
      </c>
      <c r="BV115" s="23" t="s">
        <v>495</v>
      </c>
    </row>
    <row r="116" spans="2:74" ht="69" customHeight="1">
      <c r="B116" s="8" t="s">
        <v>327</v>
      </c>
      <c r="C116" s="5" t="s">
        <v>15</v>
      </c>
      <c r="D116" s="28"/>
      <c r="E116" s="6" t="s">
        <v>105</v>
      </c>
      <c r="F116" s="5" t="s">
        <v>2</v>
      </c>
      <c r="G116" s="6" t="s">
        <v>328</v>
      </c>
      <c r="H116" s="6">
        <v>1</v>
      </c>
      <c r="I116" s="5">
        <v>18</v>
      </c>
      <c r="J116" s="5">
        <v>150</v>
      </c>
      <c r="K116" s="16" t="s">
        <v>297</v>
      </c>
      <c r="L116" s="16" t="s">
        <v>297</v>
      </c>
      <c r="M116" s="6"/>
      <c r="N116" s="6"/>
      <c r="O116" s="6"/>
      <c r="P116" s="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t="s">
        <v>297</v>
      </c>
      <c r="AT116" s="16" t="s">
        <v>297</v>
      </c>
      <c r="AU116" s="16"/>
      <c r="AV116" s="16"/>
      <c r="AW116" s="16"/>
      <c r="AX116" s="16"/>
      <c r="AY116" s="16"/>
      <c r="AZ116" s="25"/>
      <c r="BA116" s="6"/>
      <c r="BB116" s="25"/>
      <c r="BC116" s="25"/>
      <c r="BD116" s="25"/>
      <c r="BE116" s="25"/>
      <c r="BF116" s="25"/>
      <c r="BG116" s="25"/>
      <c r="BH116" s="25"/>
      <c r="BI116" s="6"/>
      <c r="BJ116" s="6"/>
      <c r="BK116" s="6"/>
      <c r="BL116" s="6"/>
      <c r="BM116" s="6"/>
      <c r="BN116" s="21"/>
      <c r="BO116" s="25"/>
      <c r="BP116" s="25"/>
      <c r="BQ116" s="25"/>
      <c r="BR116" s="25"/>
      <c r="BS116" s="25"/>
      <c r="BT116" s="25"/>
      <c r="BU116" s="10" t="s">
        <v>329</v>
      </c>
      <c r="BV116" s="23" t="s">
        <v>495</v>
      </c>
    </row>
    <row r="117" spans="2:74" ht="69" customHeight="1">
      <c r="B117" s="8" t="s">
        <v>330</v>
      </c>
      <c r="C117" s="5" t="s">
        <v>5</v>
      </c>
      <c r="D117" s="28"/>
      <c r="E117" s="6" t="s">
        <v>331</v>
      </c>
      <c r="F117" s="5" t="s">
        <v>2</v>
      </c>
      <c r="G117" s="6" t="s">
        <v>332</v>
      </c>
      <c r="H117" s="6">
        <v>1</v>
      </c>
      <c r="I117" s="5">
        <v>18</v>
      </c>
      <c r="J117" s="5">
        <v>150</v>
      </c>
      <c r="K117" s="16" t="s">
        <v>297</v>
      </c>
      <c r="L117" s="16" t="s">
        <v>297</v>
      </c>
      <c r="M117" s="6"/>
      <c r="N117" s="6"/>
      <c r="O117" s="6"/>
      <c r="P117" s="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t="s">
        <v>297</v>
      </c>
      <c r="AT117" s="16" t="s">
        <v>297</v>
      </c>
      <c r="AU117" s="16"/>
      <c r="AV117" s="16"/>
      <c r="AW117" s="16"/>
      <c r="AX117" s="16"/>
      <c r="AY117" s="16"/>
      <c r="AZ117" s="25"/>
      <c r="BA117" s="6"/>
      <c r="BB117" s="25" t="s">
        <v>300</v>
      </c>
      <c r="BC117" s="25"/>
      <c r="BD117" s="25"/>
      <c r="BE117" s="25"/>
      <c r="BF117" s="25"/>
      <c r="BG117" s="25"/>
      <c r="BH117" s="25"/>
      <c r="BI117" s="6"/>
      <c r="BJ117" s="6"/>
      <c r="BK117" s="6" t="s">
        <v>300</v>
      </c>
      <c r="BL117" s="6"/>
      <c r="BM117" s="6"/>
      <c r="BN117" s="21"/>
      <c r="BO117" s="25"/>
      <c r="BP117" s="25"/>
      <c r="BQ117" s="25"/>
      <c r="BR117" s="25"/>
      <c r="BS117" s="25"/>
      <c r="BT117" s="25"/>
      <c r="BU117" s="10" t="s">
        <v>333</v>
      </c>
      <c r="BV117" s="23" t="s">
        <v>495</v>
      </c>
    </row>
    <row r="118" spans="2:74" ht="69" customHeight="1">
      <c r="B118" s="8" t="s">
        <v>334</v>
      </c>
      <c r="C118" s="5" t="s">
        <v>5</v>
      </c>
      <c r="D118" s="28"/>
      <c r="E118" s="6" t="s">
        <v>72</v>
      </c>
      <c r="F118" s="5" t="s">
        <v>2</v>
      </c>
      <c r="G118" s="6" t="s">
        <v>494</v>
      </c>
      <c r="H118" s="6">
        <v>1</v>
      </c>
      <c r="I118" s="5">
        <v>18</v>
      </c>
      <c r="J118" s="5">
        <v>150</v>
      </c>
      <c r="K118" s="16" t="s">
        <v>297</v>
      </c>
      <c r="L118" s="16"/>
      <c r="M118" s="6"/>
      <c r="N118" s="6"/>
      <c r="O118" s="6"/>
      <c r="P118" s="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t="s">
        <v>297</v>
      </c>
      <c r="AU118" s="16"/>
      <c r="AV118" s="16"/>
      <c r="AW118" s="16"/>
      <c r="AX118" s="16"/>
      <c r="AY118" s="16"/>
      <c r="AZ118" s="25"/>
      <c r="BA118" s="6"/>
      <c r="BB118" s="25"/>
      <c r="BC118" s="25"/>
      <c r="BD118" s="25"/>
      <c r="BE118" s="25"/>
      <c r="BF118" s="25"/>
      <c r="BG118" s="25"/>
      <c r="BH118" s="25"/>
      <c r="BI118" s="6"/>
      <c r="BJ118" s="6"/>
      <c r="BK118" s="6" t="s">
        <v>300</v>
      </c>
      <c r="BL118" s="6"/>
      <c r="BM118" s="6"/>
      <c r="BN118" s="21"/>
      <c r="BO118" s="25"/>
      <c r="BP118" s="25"/>
      <c r="BQ118" s="25"/>
      <c r="BR118" s="25"/>
      <c r="BS118" s="25"/>
      <c r="BT118" s="25"/>
      <c r="BU118" s="10" t="s">
        <v>335</v>
      </c>
      <c r="BV118" s="23" t="s">
        <v>495</v>
      </c>
    </row>
    <row r="119" spans="2:74" ht="69" customHeight="1">
      <c r="B119" s="8" t="s">
        <v>336</v>
      </c>
      <c r="C119" s="5" t="s">
        <v>4</v>
      </c>
      <c r="D119" s="28"/>
      <c r="E119" s="6" t="s">
        <v>72</v>
      </c>
      <c r="F119" s="5" t="s">
        <v>2</v>
      </c>
      <c r="G119" s="6" t="s">
        <v>337</v>
      </c>
      <c r="H119" s="6">
        <v>1</v>
      </c>
      <c r="I119" s="5">
        <v>18</v>
      </c>
      <c r="J119" s="5">
        <v>150</v>
      </c>
      <c r="K119" s="16" t="s">
        <v>297</v>
      </c>
      <c r="L119" s="16" t="s">
        <v>297</v>
      </c>
      <c r="M119" s="6"/>
      <c r="N119" s="6"/>
      <c r="O119" s="6"/>
      <c r="P119" s="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t="s">
        <v>297</v>
      </c>
      <c r="AT119" s="16" t="s">
        <v>297</v>
      </c>
      <c r="AU119" s="16"/>
      <c r="AV119" s="16"/>
      <c r="AW119" s="16"/>
      <c r="AX119" s="16"/>
      <c r="AY119" s="16"/>
      <c r="AZ119" s="25"/>
      <c r="BA119" s="6"/>
      <c r="BB119" s="25"/>
      <c r="BC119" s="25"/>
      <c r="BD119" s="25"/>
      <c r="BE119" s="25"/>
      <c r="BF119" s="25"/>
      <c r="BG119" s="25"/>
      <c r="BH119" s="25"/>
      <c r="BI119" s="6"/>
      <c r="BJ119" s="6"/>
      <c r="BK119" s="6" t="s">
        <v>296</v>
      </c>
      <c r="BL119" s="6">
        <v>1800</v>
      </c>
      <c r="BM119" s="6"/>
      <c r="BN119" s="21"/>
      <c r="BO119" s="25"/>
      <c r="BP119" s="25"/>
      <c r="BQ119" s="25"/>
      <c r="BR119" s="25"/>
      <c r="BS119" s="25"/>
      <c r="BT119" s="25"/>
      <c r="BU119" s="10" t="s">
        <v>338</v>
      </c>
      <c r="BV119" s="23" t="s">
        <v>495</v>
      </c>
    </row>
    <row r="120" spans="2:74" ht="69" customHeight="1">
      <c r="B120" s="8" t="s">
        <v>339</v>
      </c>
      <c r="C120" s="5" t="s">
        <v>4</v>
      </c>
      <c r="D120" s="28"/>
      <c r="E120" s="6" t="s">
        <v>340</v>
      </c>
      <c r="F120" s="5" t="s">
        <v>3</v>
      </c>
      <c r="G120" s="6" t="s">
        <v>341</v>
      </c>
      <c r="H120" s="6">
        <v>1</v>
      </c>
      <c r="I120" s="5">
        <v>18</v>
      </c>
      <c r="J120" s="5">
        <v>150</v>
      </c>
      <c r="K120" s="16" t="s">
        <v>297</v>
      </c>
      <c r="L120" s="16"/>
      <c r="M120" s="6"/>
      <c r="N120" s="6"/>
      <c r="O120" s="6"/>
      <c r="P120" s="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t="s">
        <v>297</v>
      </c>
      <c r="AS120" s="16" t="s">
        <v>297</v>
      </c>
      <c r="AT120" s="16"/>
      <c r="AU120" s="16"/>
      <c r="AV120" s="16"/>
      <c r="AW120" s="16"/>
      <c r="AX120" s="16"/>
      <c r="AY120" s="16"/>
      <c r="AZ120" s="25"/>
      <c r="BA120" s="6" t="s">
        <v>296</v>
      </c>
      <c r="BB120" s="25"/>
      <c r="BC120" s="25"/>
      <c r="BD120" s="25"/>
      <c r="BE120" s="25"/>
      <c r="BF120" s="25"/>
      <c r="BG120" s="25"/>
      <c r="BH120" s="25"/>
      <c r="BI120" s="6" t="s">
        <v>296</v>
      </c>
      <c r="BJ120" s="6">
        <v>1800</v>
      </c>
      <c r="BK120" s="6" t="s">
        <v>296</v>
      </c>
      <c r="BL120" s="6">
        <v>1800</v>
      </c>
      <c r="BM120" s="6" t="s">
        <v>296</v>
      </c>
      <c r="BN120" s="21">
        <v>1800</v>
      </c>
      <c r="BO120" s="25"/>
      <c r="BP120" s="25"/>
      <c r="BQ120" s="25"/>
      <c r="BR120" s="25"/>
      <c r="BS120" s="25"/>
      <c r="BT120" s="25"/>
      <c r="BU120" s="10" t="s">
        <v>342</v>
      </c>
      <c r="BV120" s="23" t="s">
        <v>495</v>
      </c>
    </row>
    <row r="121" spans="2:74" ht="69" customHeight="1">
      <c r="B121" s="8" t="s">
        <v>343</v>
      </c>
      <c r="C121" s="5" t="s">
        <v>4</v>
      </c>
      <c r="D121" s="28"/>
      <c r="E121" s="6" t="s">
        <v>41</v>
      </c>
      <c r="F121" s="5" t="s">
        <v>3</v>
      </c>
      <c r="G121" s="6" t="s">
        <v>344</v>
      </c>
      <c r="H121" s="6">
        <v>1</v>
      </c>
      <c r="I121" s="5">
        <v>18</v>
      </c>
      <c r="J121" s="5">
        <v>150</v>
      </c>
      <c r="K121" s="16" t="s">
        <v>297</v>
      </c>
      <c r="L121" s="16"/>
      <c r="M121" s="6"/>
      <c r="N121" s="6"/>
      <c r="O121" s="6"/>
      <c r="P121" s="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t="s">
        <v>297</v>
      </c>
      <c r="AT121" s="16" t="s">
        <v>297</v>
      </c>
      <c r="AU121" s="16"/>
      <c r="AV121" s="16"/>
      <c r="AW121" s="16"/>
      <c r="AX121" s="16"/>
      <c r="AY121" s="16"/>
      <c r="AZ121" s="25"/>
      <c r="BA121" s="6"/>
      <c r="BB121" s="25"/>
      <c r="BC121" s="25"/>
      <c r="BD121" s="25"/>
      <c r="BE121" s="25" t="s">
        <v>300</v>
      </c>
      <c r="BF121" s="25"/>
      <c r="BG121" s="25"/>
      <c r="BH121" s="25"/>
      <c r="BI121" s="6"/>
      <c r="BJ121" s="6"/>
      <c r="BK121" s="6"/>
      <c r="BL121" s="6"/>
      <c r="BM121" s="6"/>
      <c r="BN121" s="21"/>
      <c r="BO121" s="25"/>
      <c r="BP121" s="25"/>
      <c r="BQ121" s="25"/>
      <c r="BR121" s="25"/>
      <c r="BS121" s="25"/>
      <c r="BT121" s="25"/>
      <c r="BU121" s="10" t="s">
        <v>345</v>
      </c>
      <c r="BV121" s="23" t="s">
        <v>495</v>
      </c>
    </row>
    <row r="122" spans="2:74" ht="69" customHeight="1">
      <c r="B122" s="8" t="s">
        <v>343</v>
      </c>
      <c r="C122" s="5" t="s">
        <v>4</v>
      </c>
      <c r="D122" s="28"/>
      <c r="E122" s="6" t="s">
        <v>41</v>
      </c>
      <c r="F122" s="5" t="s">
        <v>3</v>
      </c>
      <c r="G122" s="6" t="s">
        <v>344</v>
      </c>
      <c r="H122" s="6">
        <v>2</v>
      </c>
      <c r="I122" s="5">
        <v>18</v>
      </c>
      <c r="J122" s="5">
        <v>150</v>
      </c>
      <c r="K122" s="16" t="s">
        <v>297</v>
      </c>
      <c r="L122" s="16"/>
      <c r="M122" s="6"/>
      <c r="N122" s="6"/>
      <c r="O122" s="6"/>
      <c r="P122" s="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t="s">
        <v>297</v>
      </c>
      <c r="AT122" s="16" t="s">
        <v>297</v>
      </c>
      <c r="AU122" s="16"/>
      <c r="AV122" s="16"/>
      <c r="AW122" s="16"/>
      <c r="AX122" s="16"/>
      <c r="AY122" s="16"/>
      <c r="AZ122" s="25"/>
      <c r="BA122" s="6"/>
      <c r="BB122" s="25"/>
      <c r="BC122" s="25"/>
      <c r="BD122" s="25"/>
      <c r="BE122" s="25" t="s">
        <v>296</v>
      </c>
      <c r="BF122" s="25"/>
      <c r="BG122" s="25"/>
      <c r="BH122" s="25"/>
      <c r="BI122" s="6"/>
      <c r="BJ122" s="6"/>
      <c r="BK122" s="6"/>
      <c r="BL122" s="6"/>
      <c r="BM122" s="6"/>
      <c r="BN122" s="21"/>
      <c r="BO122" s="25" t="s">
        <v>300</v>
      </c>
      <c r="BP122" s="25"/>
      <c r="BQ122" s="25"/>
      <c r="BR122" s="25"/>
      <c r="BS122" s="25"/>
      <c r="BT122" s="25"/>
      <c r="BU122" s="10" t="s">
        <v>345</v>
      </c>
      <c r="BV122" s="23" t="s">
        <v>495</v>
      </c>
    </row>
    <row r="123" spans="2:74" ht="69" customHeight="1">
      <c r="B123" s="8" t="s">
        <v>346</v>
      </c>
      <c r="C123" s="5" t="s">
        <v>4</v>
      </c>
      <c r="D123" s="28"/>
      <c r="E123" s="6" t="s">
        <v>347</v>
      </c>
      <c r="F123" s="5" t="s">
        <v>3</v>
      </c>
      <c r="G123" s="6" t="s">
        <v>348</v>
      </c>
      <c r="H123" s="6">
        <v>1</v>
      </c>
      <c r="I123" s="5">
        <v>18</v>
      </c>
      <c r="J123" s="5">
        <v>150</v>
      </c>
      <c r="K123" s="16" t="s">
        <v>297</v>
      </c>
      <c r="L123" s="16"/>
      <c r="M123" s="6"/>
      <c r="N123" s="6"/>
      <c r="O123" s="6"/>
      <c r="P123" s="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t="s">
        <v>297</v>
      </c>
      <c r="AT123" s="16" t="s">
        <v>297</v>
      </c>
      <c r="AU123" s="16"/>
      <c r="AV123" s="16"/>
      <c r="AW123" s="16"/>
      <c r="AX123" s="16"/>
      <c r="AY123" s="16"/>
      <c r="AZ123" s="25"/>
      <c r="BA123" s="6"/>
      <c r="BB123" s="25"/>
      <c r="BC123" s="25"/>
      <c r="BD123" s="25"/>
      <c r="BE123" s="25"/>
      <c r="BF123" s="25"/>
      <c r="BG123" s="25"/>
      <c r="BH123" s="25"/>
      <c r="BI123" s="6"/>
      <c r="BJ123" s="6"/>
      <c r="BK123" s="6" t="s">
        <v>296</v>
      </c>
      <c r="BL123" s="6">
        <v>1800</v>
      </c>
      <c r="BM123" s="6"/>
      <c r="BN123" s="21"/>
      <c r="BO123" s="25"/>
      <c r="BP123" s="25"/>
      <c r="BQ123" s="25"/>
      <c r="BR123" s="25"/>
      <c r="BS123" s="25"/>
      <c r="BT123" s="25"/>
      <c r="BU123" s="10" t="s">
        <v>349</v>
      </c>
      <c r="BV123" s="23" t="s">
        <v>495</v>
      </c>
    </row>
    <row r="124" spans="2:74" ht="69" customHeight="1">
      <c r="B124" s="8" t="s">
        <v>350</v>
      </c>
      <c r="C124" s="5" t="s">
        <v>5</v>
      </c>
      <c r="D124" s="28"/>
      <c r="E124" s="6" t="s">
        <v>116</v>
      </c>
      <c r="F124" s="5" t="s">
        <v>2</v>
      </c>
      <c r="G124" s="6" t="s">
        <v>351</v>
      </c>
      <c r="H124" s="6">
        <v>1</v>
      </c>
      <c r="I124" s="5">
        <v>18</v>
      </c>
      <c r="J124" s="5">
        <v>150</v>
      </c>
      <c r="K124" s="16" t="s">
        <v>297</v>
      </c>
      <c r="L124" s="16" t="s">
        <v>297</v>
      </c>
      <c r="M124" s="6"/>
      <c r="N124" s="6"/>
      <c r="O124" s="6"/>
      <c r="P124" s="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t="s">
        <v>297</v>
      </c>
      <c r="AT124" s="16" t="s">
        <v>297</v>
      </c>
      <c r="AU124" s="16"/>
      <c r="AV124" s="16"/>
      <c r="AW124" s="16"/>
      <c r="AX124" s="16"/>
      <c r="AY124" s="16"/>
      <c r="AZ124" s="25"/>
      <c r="BA124" s="6"/>
      <c r="BB124" s="25"/>
      <c r="BC124" s="25"/>
      <c r="BD124" s="25"/>
      <c r="BE124" s="25"/>
      <c r="BF124" s="25"/>
      <c r="BG124" s="25"/>
      <c r="BH124" s="25"/>
      <c r="BI124" s="6"/>
      <c r="BJ124" s="6"/>
      <c r="BK124" s="6" t="s">
        <v>296</v>
      </c>
      <c r="BL124" s="6">
        <v>1800</v>
      </c>
      <c r="BM124" s="6"/>
      <c r="BN124" s="21"/>
      <c r="BO124" s="25"/>
      <c r="BP124" s="25"/>
      <c r="BQ124" s="25"/>
      <c r="BR124" s="25"/>
      <c r="BS124" s="25"/>
      <c r="BT124" s="25"/>
      <c r="BU124" s="10" t="s">
        <v>352</v>
      </c>
      <c r="BV124" s="23" t="s">
        <v>495</v>
      </c>
    </row>
    <row r="125" spans="2:74" ht="69" customHeight="1">
      <c r="B125" s="8" t="s">
        <v>353</v>
      </c>
      <c r="C125" s="5" t="s">
        <v>4</v>
      </c>
      <c r="D125" s="28"/>
      <c r="E125" s="6" t="s">
        <v>354</v>
      </c>
      <c r="F125" s="5" t="s">
        <v>2</v>
      </c>
      <c r="G125" s="6" t="s">
        <v>355</v>
      </c>
      <c r="H125" s="6">
        <v>1</v>
      </c>
      <c r="I125" s="5">
        <v>18</v>
      </c>
      <c r="J125" s="5">
        <v>150</v>
      </c>
      <c r="K125" s="16" t="s">
        <v>297</v>
      </c>
      <c r="L125" s="16" t="s">
        <v>297</v>
      </c>
      <c r="M125" s="6"/>
      <c r="N125" s="6"/>
      <c r="O125" s="6"/>
      <c r="P125" s="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t="s">
        <v>297</v>
      </c>
      <c r="AT125" s="16" t="s">
        <v>297</v>
      </c>
      <c r="AU125" s="16"/>
      <c r="AV125" s="16"/>
      <c r="AW125" s="16"/>
      <c r="AX125" s="16"/>
      <c r="AY125" s="16"/>
      <c r="AZ125" s="25"/>
      <c r="BA125" s="6"/>
      <c r="BB125" s="25"/>
      <c r="BC125" s="25"/>
      <c r="BD125" s="25"/>
      <c r="BE125" s="25"/>
      <c r="BF125" s="25"/>
      <c r="BG125" s="25"/>
      <c r="BH125" s="25"/>
      <c r="BI125" s="6"/>
      <c r="BJ125" s="6"/>
      <c r="BK125" s="6"/>
      <c r="BL125" s="6"/>
      <c r="BM125" s="6"/>
      <c r="BN125" s="21"/>
      <c r="BO125" s="25"/>
      <c r="BP125" s="25"/>
      <c r="BQ125" s="25"/>
      <c r="BR125" s="25"/>
      <c r="BS125" s="25"/>
      <c r="BT125" s="25"/>
      <c r="BU125" s="10" t="s">
        <v>356</v>
      </c>
      <c r="BV125" s="23" t="s">
        <v>495</v>
      </c>
    </row>
    <row r="126" spans="2:74" ht="69" customHeight="1">
      <c r="B126" s="8" t="s">
        <v>353</v>
      </c>
      <c r="C126" s="5" t="s">
        <v>4</v>
      </c>
      <c r="D126" s="28"/>
      <c r="E126" s="6" t="s">
        <v>354</v>
      </c>
      <c r="F126" s="5" t="s">
        <v>2</v>
      </c>
      <c r="G126" s="6" t="s">
        <v>355</v>
      </c>
      <c r="H126" s="6">
        <v>2</v>
      </c>
      <c r="I126" s="5">
        <v>18</v>
      </c>
      <c r="J126" s="5">
        <v>150</v>
      </c>
      <c r="K126" s="16" t="s">
        <v>297</v>
      </c>
      <c r="L126" s="16" t="s">
        <v>297</v>
      </c>
      <c r="M126" s="6"/>
      <c r="N126" s="6"/>
      <c r="O126" s="6"/>
      <c r="P126" s="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t="s">
        <v>297</v>
      </c>
      <c r="AR126" s="16" t="s">
        <v>297</v>
      </c>
      <c r="AS126" s="16"/>
      <c r="AT126" s="16"/>
      <c r="AU126" s="16"/>
      <c r="AV126" s="16"/>
      <c r="AW126" s="16"/>
      <c r="AX126" s="16"/>
      <c r="AY126" s="16"/>
      <c r="AZ126" s="25"/>
      <c r="BA126" s="6" t="s">
        <v>300</v>
      </c>
      <c r="BB126" s="25"/>
      <c r="BC126" s="25"/>
      <c r="BD126" s="25"/>
      <c r="BE126" s="25"/>
      <c r="BF126" s="25"/>
      <c r="BG126" s="25"/>
      <c r="BH126" s="25"/>
      <c r="BI126" s="6"/>
      <c r="BJ126" s="6"/>
      <c r="BK126" s="6"/>
      <c r="BL126" s="6"/>
      <c r="BM126" s="6"/>
      <c r="BN126" s="21"/>
      <c r="BO126" s="25"/>
      <c r="BP126" s="25"/>
      <c r="BQ126" s="25"/>
      <c r="BR126" s="25"/>
      <c r="BS126" s="25"/>
      <c r="BT126" s="25"/>
      <c r="BU126" s="10" t="s">
        <v>356</v>
      </c>
      <c r="BV126" s="23" t="s">
        <v>495</v>
      </c>
    </row>
    <row r="127" spans="2:74" ht="69" customHeight="1">
      <c r="B127" s="8" t="s">
        <v>357</v>
      </c>
      <c r="C127" s="5" t="s">
        <v>15</v>
      </c>
      <c r="D127" s="28"/>
      <c r="E127" s="6" t="s">
        <v>358</v>
      </c>
      <c r="F127" s="5" t="s">
        <v>2</v>
      </c>
      <c r="G127" s="6" t="s">
        <v>359</v>
      </c>
      <c r="H127" s="6">
        <v>1</v>
      </c>
      <c r="I127" s="5">
        <v>18</v>
      </c>
      <c r="J127" s="5">
        <v>150</v>
      </c>
      <c r="K127" s="16" t="s">
        <v>297</v>
      </c>
      <c r="L127" s="16" t="s">
        <v>297</v>
      </c>
      <c r="M127" s="6"/>
      <c r="N127" s="6"/>
      <c r="O127" s="6"/>
      <c r="P127" s="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t="s">
        <v>297</v>
      </c>
      <c r="AT127" s="16" t="s">
        <v>297</v>
      </c>
      <c r="AU127" s="16"/>
      <c r="AV127" s="16"/>
      <c r="AW127" s="16"/>
      <c r="AX127" s="16"/>
      <c r="AY127" s="16"/>
      <c r="AZ127" s="25"/>
      <c r="BA127" s="6"/>
      <c r="BB127" s="25"/>
      <c r="BC127" s="25"/>
      <c r="BD127" s="25"/>
      <c r="BE127" s="25"/>
      <c r="BF127" s="25"/>
      <c r="BG127" s="25"/>
      <c r="BH127" s="25"/>
      <c r="BI127" s="6" t="s">
        <v>300</v>
      </c>
      <c r="BJ127" s="6"/>
      <c r="BK127" s="6"/>
      <c r="BL127" s="6"/>
      <c r="BM127" s="6"/>
      <c r="BN127" s="21"/>
      <c r="BO127" s="25"/>
      <c r="BP127" s="25"/>
      <c r="BQ127" s="25"/>
      <c r="BR127" s="25"/>
      <c r="BS127" s="25"/>
      <c r="BT127" s="25"/>
      <c r="BU127" s="10" t="s">
        <v>360</v>
      </c>
      <c r="BV127" s="23" t="s">
        <v>495</v>
      </c>
    </row>
    <row r="128" spans="2:74" ht="69" customHeight="1">
      <c r="B128" s="8" t="s">
        <v>357</v>
      </c>
      <c r="C128" s="5" t="s">
        <v>15</v>
      </c>
      <c r="D128" s="28"/>
      <c r="E128" s="6" t="s">
        <v>358</v>
      </c>
      <c r="F128" s="5" t="s">
        <v>2</v>
      </c>
      <c r="G128" s="6" t="s">
        <v>359</v>
      </c>
      <c r="H128" s="6">
        <v>2</v>
      </c>
      <c r="I128" s="5">
        <v>18</v>
      </c>
      <c r="J128" s="5">
        <v>150</v>
      </c>
      <c r="K128" s="16" t="s">
        <v>297</v>
      </c>
      <c r="L128" s="16" t="s">
        <v>297</v>
      </c>
      <c r="M128" s="6"/>
      <c r="N128" s="6"/>
      <c r="O128" s="6"/>
      <c r="P128" s="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t="s">
        <v>297</v>
      </c>
      <c r="AR128" s="16" t="s">
        <v>297</v>
      </c>
      <c r="AS128" s="16"/>
      <c r="AT128" s="16"/>
      <c r="AU128" s="16"/>
      <c r="AV128" s="16"/>
      <c r="AW128" s="16"/>
      <c r="AX128" s="16"/>
      <c r="AY128" s="16"/>
      <c r="AZ128" s="25"/>
      <c r="BA128" s="6" t="s">
        <v>300</v>
      </c>
      <c r="BB128" s="25"/>
      <c r="BC128" s="25"/>
      <c r="BD128" s="25"/>
      <c r="BE128" s="25"/>
      <c r="BF128" s="25"/>
      <c r="BG128" s="25"/>
      <c r="BH128" s="25"/>
      <c r="BI128" s="6" t="s">
        <v>300</v>
      </c>
      <c r="BJ128" s="6"/>
      <c r="BK128" s="6"/>
      <c r="BL128" s="6"/>
      <c r="BM128" s="6"/>
      <c r="BN128" s="21"/>
      <c r="BO128" s="25"/>
      <c r="BP128" s="25"/>
      <c r="BQ128" s="25"/>
      <c r="BR128" s="25"/>
      <c r="BS128" s="25"/>
      <c r="BT128" s="25"/>
      <c r="BU128" s="10" t="s">
        <v>360</v>
      </c>
      <c r="BV128" s="23" t="s">
        <v>495</v>
      </c>
    </row>
    <row r="129" spans="2:74" ht="69" customHeight="1">
      <c r="B129" s="8" t="s">
        <v>361</v>
      </c>
      <c r="C129" s="5" t="s">
        <v>15</v>
      </c>
      <c r="D129" s="28"/>
      <c r="E129" s="6" t="s">
        <v>362</v>
      </c>
      <c r="F129" s="5" t="s">
        <v>2</v>
      </c>
      <c r="G129" s="6" t="s">
        <v>363</v>
      </c>
      <c r="H129" s="6">
        <v>1</v>
      </c>
      <c r="I129" s="5">
        <v>18</v>
      </c>
      <c r="J129" s="5">
        <v>150</v>
      </c>
      <c r="K129" s="16" t="s">
        <v>297</v>
      </c>
      <c r="L129" s="16"/>
      <c r="M129" s="6"/>
      <c r="N129" s="6"/>
      <c r="O129" s="6"/>
      <c r="P129" s="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t="s">
        <v>297</v>
      </c>
      <c r="AU129" s="16"/>
      <c r="AV129" s="16"/>
      <c r="AW129" s="16"/>
      <c r="AX129" s="16"/>
      <c r="AY129" s="16"/>
      <c r="AZ129" s="25"/>
      <c r="BA129" s="6"/>
      <c r="BB129" s="25"/>
      <c r="BC129" s="25"/>
      <c r="BD129" s="25"/>
      <c r="BE129" s="25"/>
      <c r="BF129" s="25"/>
      <c r="BG129" s="25"/>
      <c r="BH129" s="25"/>
      <c r="BI129" s="6"/>
      <c r="BJ129" s="6"/>
      <c r="BK129" s="6"/>
      <c r="BL129" s="6"/>
      <c r="BM129" s="6"/>
      <c r="BN129" s="21"/>
      <c r="BO129" s="25"/>
      <c r="BP129" s="25"/>
      <c r="BQ129" s="25"/>
      <c r="BR129" s="25"/>
      <c r="BS129" s="25"/>
      <c r="BT129" s="25"/>
      <c r="BU129" s="10" t="s">
        <v>364</v>
      </c>
      <c r="BV129" s="23" t="s">
        <v>495</v>
      </c>
    </row>
    <row r="130" spans="2:74" ht="69" customHeight="1">
      <c r="B130" s="8" t="s">
        <v>365</v>
      </c>
      <c r="C130" s="5" t="s">
        <v>4</v>
      </c>
      <c r="D130" s="28"/>
      <c r="E130" s="6" t="s">
        <v>41</v>
      </c>
      <c r="F130" s="5" t="s">
        <v>3</v>
      </c>
      <c r="G130" s="6" t="s">
        <v>366</v>
      </c>
      <c r="H130" s="6">
        <v>1</v>
      </c>
      <c r="I130" s="5">
        <v>18</v>
      </c>
      <c r="J130" s="5">
        <v>150</v>
      </c>
      <c r="K130" s="16" t="s">
        <v>297</v>
      </c>
      <c r="L130" s="16"/>
      <c r="M130" s="6"/>
      <c r="N130" s="6"/>
      <c r="O130" s="6"/>
      <c r="P130" s="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t="s">
        <v>297</v>
      </c>
      <c r="AT130" s="16" t="s">
        <v>297</v>
      </c>
      <c r="AU130" s="16"/>
      <c r="AV130" s="16"/>
      <c r="AW130" s="16"/>
      <c r="AX130" s="16"/>
      <c r="AY130" s="16"/>
      <c r="AZ130" s="25"/>
      <c r="BA130" s="6"/>
      <c r="BB130" s="25"/>
      <c r="BC130" s="25"/>
      <c r="BD130" s="25"/>
      <c r="BE130" s="25" t="s">
        <v>296</v>
      </c>
      <c r="BF130" s="25"/>
      <c r="BG130" s="25"/>
      <c r="BH130" s="25"/>
      <c r="BI130" s="6"/>
      <c r="BJ130" s="6"/>
      <c r="BK130" s="6" t="s">
        <v>300</v>
      </c>
      <c r="BL130" s="6"/>
      <c r="BM130" s="6"/>
      <c r="BN130" s="21"/>
      <c r="BO130" s="25"/>
      <c r="BP130" s="25"/>
      <c r="BQ130" s="25"/>
      <c r="BR130" s="25"/>
      <c r="BS130" s="25"/>
      <c r="BT130" s="25"/>
      <c r="BU130" s="10" t="s">
        <v>367</v>
      </c>
      <c r="BV130" s="23" t="s">
        <v>495</v>
      </c>
    </row>
    <row r="131" spans="2:74" ht="69" customHeight="1">
      <c r="B131" s="8" t="s">
        <v>368</v>
      </c>
      <c r="C131" s="5" t="s">
        <v>4</v>
      </c>
      <c r="D131" s="28"/>
      <c r="E131" s="6" t="s">
        <v>369</v>
      </c>
      <c r="F131" s="5" t="s">
        <v>3</v>
      </c>
      <c r="G131" s="6" t="s">
        <v>370</v>
      </c>
      <c r="H131" s="6">
        <v>1</v>
      </c>
      <c r="I131" s="5">
        <v>18</v>
      </c>
      <c r="J131" s="5">
        <v>150</v>
      </c>
      <c r="K131" s="16" t="s">
        <v>297</v>
      </c>
      <c r="L131" s="16"/>
      <c r="M131" s="6"/>
      <c r="N131" s="6"/>
      <c r="O131" s="6"/>
      <c r="P131" s="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t="s">
        <v>297</v>
      </c>
      <c r="AR131" s="16" t="s">
        <v>297</v>
      </c>
      <c r="AS131" s="16" t="s">
        <v>297</v>
      </c>
      <c r="AT131" s="16" t="s">
        <v>297</v>
      </c>
      <c r="AU131" s="16"/>
      <c r="AV131" s="16"/>
      <c r="AW131" s="16"/>
      <c r="AX131" s="16"/>
      <c r="AY131" s="16"/>
      <c r="AZ131" s="25"/>
      <c r="BA131" s="6" t="s">
        <v>300</v>
      </c>
      <c r="BB131" s="25"/>
      <c r="BC131" s="25"/>
      <c r="BD131" s="25"/>
      <c r="BE131" s="25"/>
      <c r="BF131" s="25"/>
      <c r="BG131" s="25"/>
      <c r="BH131" s="25"/>
      <c r="BI131" s="6"/>
      <c r="BJ131" s="6"/>
      <c r="BK131" s="6"/>
      <c r="BL131" s="6"/>
      <c r="BM131" s="6"/>
      <c r="BN131" s="21"/>
      <c r="BO131" s="25"/>
      <c r="BP131" s="25"/>
      <c r="BQ131" s="25"/>
      <c r="BR131" s="25"/>
      <c r="BS131" s="25"/>
      <c r="BT131" s="25"/>
      <c r="BU131" s="10" t="s">
        <v>371</v>
      </c>
      <c r="BV131" s="23" t="s">
        <v>495</v>
      </c>
    </row>
    <row r="132" spans="2:74" ht="69" customHeight="1">
      <c r="B132" s="8" t="s">
        <v>368</v>
      </c>
      <c r="C132" s="5" t="s">
        <v>4</v>
      </c>
      <c r="D132" s="28"/>
      <c r="E132" s="6" t="s">
        <v>369</v>
      </c>
      <c r="F132" s="5" t="s">
        <v>3</v>
      </c>
      <c r="G132" s="6" t="s">
        <v>370</v>
      </c>
      <c r="H132" s="6">
        <v>1</v>
      </c>
      <c r="I132" s="5">
        <v>18</v>
      </c>
      <c r="J132" s="5">
        <v>150</v>
      </c>
      <c r="K132" s="16" t="s">
        <v>297</v>
      </c>
      <c r="L132" s="16"/>
      <c r="M132" s="6"/>
      <c r="N132" s="6"/>
      <c r="O132" s="6"/>
      <c r="P132" s="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t="s">
        <v>297</v>
      </c>
      <c r="AR132" s="16" t="s">
        <v>297</v>
      </c>
      <c r="AS132" s="16" t="s">
        <v>297</v>
      </c>
      <c r="AT132" s="16" t="s">
        <v>297</v>
      </c>
      <c r="AU132" s="16"/>
      <c r="AV132" s="16"/>
      <c r="AW132" s="16"/>
      <c r="AX132" s="16"/>
      <c r="AY132" s="16"/>
      <c r="AZ132" s="25"/>
      <c r="BA132" s="6"/>
      <c r="BB132" s="25" t="s">
        <v>300</v>
      </c>
      <c r="BC132" s="25"/>
      <c r="BD132" s="25"/>
      <c r="BE132" s="25"/>
      <c r="BF132" s="25"/>
      <c r="BG132" s="25"/>
      <c r="BH132" s="25"/>
      <c r="BI132" s="6"/>
      <c r="BJ132" s="6"/>
      <c r="BK132" s="6"/>
      <c r="BL132" s="6"/>
      <c r="BM132" s="6"/>
      <c r="BN132" s="21"/>
      <c r="BO132" s="25"/>
      <c r="BP132" s="25"/>
      <c r="BQ132" s="25"/>
      <c r="BR132" s="25"/>
      <c r="BS132" s="25"/>
      <c r="BT132" s="25"/>
      <c r="BU132" s="10" t="s">
        <v>371</v>
      </c>
      <c r="BV132" s="23" t="s">
        <v>495</v>
      </c>
    </row>
    <row r="133" spans="2:74" ht="69" customHeight="1">
      <c r="B133" s="8" t="s">
        <v>372</v>
      </c>
      <c r="C133" s="5" t="s">
        <v>4</v>
      </c>
      <c r="D133" s="28"/>
      <c r="E133" s="6" t="s">
        <v>373</v>
      </c>
      <c r="F133" s="5" t="s">
        <v>3</v>
      </c>
      <c r="G133" s="6" t="s">
        <v>374</v>
      </c>
      <c r="H133" s="6">
        <v>1</v>
      </c>
      <c r="I133" s="5">
        <v>18</v>
      </c>
      <c r="J133" s="5">
        <v>150</v>
      </c>
      <c r="K133" s="16" t="s">
        <v>297</v>
      </c>
      <c r="L133" s="16"/>
      <c r="M133" s="6"/>
      <c r="N133" s="6"/>
      <c r="O133" s="6"/>
      <c r="P133" s="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t="s">
        <v>297</v>
      </c>
      <c r="AT133" s="16" t="s">
        <v>297</v>
      </c>
      <c r="AU133" s="16"/>
      <c r="AV133" s="16"/>
      <c r="AW133" s="16"/>
      <c r="AX133" s="16"/>
      <c r="AY133" s="16"/>
      <c r="AZ133" s="25"/>
      <c r="BA133" s="6"/>
      <c r="BB133" s="25"/>
      <c r="BC133" s="25"/>
      <c r="BD133" s="25"/>
      <c r="BE133" s="25"/>
      <c r="BF133" s="25"/>
      <c r="BG133" s="25"/>
      <c r="BH133" s="25"/>
      <c r="BI133" s="6"/>
      <c r="BJ133" s="6"/>
      <c r="BK133" s="6" t="s">
        <v>296</v>
      </c>
      <c r="BL133" s="6">
        <v>1800</v>
      </c>
      <c r="BM133" s="6"/>
      <c r="BN133" s="21"/>
      <c r="BO133" s="25"/>
      <c r="BP133" s="25"/>
      <c r="BQ133" s="25"/>
      <c r="BR133" s="25"/>
      <c r="BS133" s="25"/>
      <c r="BT133" s="25"/>
      <c r="BU133" s="10" t="s">
        <v>375</v>
      </c>
      <c r="BV133" s="23" t="s">
        <v>495</v>
      </c>
    </row>
    <row r="134" spans="2:74" ht="69" customHeight="1">
      <c r="B134" s="8" t="s">
        <v>376</v>
      </c>
      <c r="C134" s="5" t="s">
        <v>15</v>
      </c>
      <c r="D134" s="28"/>
      <c r="E134" s="6" t="s">
        <v>377</v>
      </c>
      <c r="F134" s="5" t="s">
        <v>2</v>
      </c>
      <c r="G134" s="6" t="s">
        <v>378</v>
      </c>
      <c r="H134" s="6">
        <v>1</v>
      </c>
      <c r="I134" s="5">
        <v>18</v>
      </c>
      <c r="J134" s="5">
        <v>150</v>
      </c>
      <c r="K134" s="16" t="s">
        <v>297</v>
      </c>
      <c r="L134" s="16" t="s">
        <v>297</v>
      </c>
      <c r="M134" s="6"/>
      <c r="N134" s="6"/>
      <c r="O134" s="6"/>
      <c r="P134" s="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t="s">
        <v>297</v>
      </c>
      <c r="AT134" s="16" t="s">
        <v>297</v>
      </c>
      <c r="AU134" s="16"/>
      <c r="AV134" s="16"/>
      <c r="AW134" s="16"/>
      <c r="AX134" s="16"/>
      <c r="AY134" s="16"/>
      <c r="AZ134" s="25"/>
      <c r="BA134" s="6"/>
      <c r="BB134" s="25"/>
      <c r="BC134" s="25"/>
      <c r="BD134" s="25"/>
      <c r="BE134" s="25" t="s">
        <v>296</v>
      </c>
      <c r="BF134" s="25"/>
      <c r="BG134" s="25"/>
      <c r="BH134" s="25"/>
      <c r="BI134" s="6"/>
      <c r="BJ134" s="6"/>
      <c r="BK134" s="6"/>
      <c r="BL134" s="6"/>
      <c r="BM134" s="6"/>
      <c r="BN134" s="21"/>
      <c r="BO134" s="25"/>
      <c r="BP134" s="25"/>
      <c r="BQ134" s="25"/>
      <c r="BR134" s="25"/>
      <c r="BS134" s="25"/>
      <c r="BT134" s="25"/>
      <c r="BU134" s="10" t="s">
        <v>379</v>
      </c>
      <c r="BV134" s="23" t="s">
        <v>495</v>
      </c>
    </row>
    <row r="135" spans="2:74" ht="69" customHeight="1">
      <c r="B135" s="8" t="s">
        <v>380</v>
      </c>
      <c r="C135" s="5" t="s">
        <v>4</v>
      </c>
      <c r="D135" s="28"/>
      <c r="E135" s="6" t="s">
        <v>381</v>
      </c>
      <c r="F135" s="5" t="s">
        <v>3</v>
      </c>
      <c r="G135" s="6" t="s">
        <v>382</v>
      </c>
      <c r="H135" s="6">
        <v>1</v>
      </c>
      <c r="I135" s="5">
        <v>18</v>
      </c>
      <c r="J135" s="5">
        <v>150</v>
      </c>
      <c r="K135" s="16" t="s">
        <v>297</v>
      </c>
      <c r="L135" s="16"/>
      <c r="M135" s="6"/>
      <c r="N135" s="6"/>
      <c r="O135" s="6"/>
      <c r="P135" s="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t="s">
        <v>297</v>
      </c>
      <c r="AT135" s="16" t="s">
        <v>297</v>
      </c>
      <c r="AU135" s="16"/>
      <c r="AV135" s="16"/>
      <c r="AW135" s="16"/>
      <c r="AX135" s="16"/>
      <c r="AY135" s="16"/>
      <c r="AZ135" s="25"/>
      <c r="BA135" s="6"/>
      <c r="BB135" s="25"/>
      <c r="BC135" s="25"/>
      <c r="BD135" s="25"/>
      <c r="BE135" s="25"/>
      <c r="BF135" s="25"/>
      <c r="BG135" s="25"/>
      <c r="BH135" s="25"/>
      <c r="BI135" s="6"/>
      <c r="BJ135" s="6"/>
      <c r="BK135" s="6"/>
      <c r="BL135" s="6"/>
      <c r="BM135" s="6"/>
      <c r="BN135" s="21"/>
      <c r="BO135" s="25"/>
      <c r="BP135" s="25"/>
      <c r="BQ135" s="25"/>
      <c r="BR135" s="25"/>
      <c r="BS135" s="25"/>
      <c r="BT135" s="25"/>
      <c r="BU135" s="10" t="s">
        <v>383</v>
      </c>
      <c r="BV135" s="23" t="s">
        <v>495</v>
      </c>
    </row>
    <row r="136" spans="2:74" ht="69" customHeight="1">
      <c r="B136" s="8" t="s">
        <v>384</v>
      </c>
      <c r="C136" s="5" t="s">
        <v>5</v>
      </c>
      <c r="D136" s="28"/>
      <c r="E136" s="6" t="s">
        <v>354</v>
      </c>
      <c r="F136" s="5" t="s">
        <v>2</v>
      </c>
      <c r="G136" s="6" t="s">
        <v>385</v>
      </c>
      <c r="H136" s="6">
        <v>1</v>
      </c>
      <c r="I136" s="5">
        <v>18</v>
      </c>
      <c r="J136" s="5">
        <v>150</v>
      </c>
      <c r="K136" s="16" t="s">
        <v>297</v>
      </c>
      <c r="L136" s="16" t="s">
        <v>297</v>
      </c>
      <c r="M136" s="6"/>
      <c r="N136" s="6"/>
      <c r="O136" s="6"/>
      <c r="P136" s="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t="s">
        <v>297</v>
      </c>
      <c r="AT136" s="16" t="s">
        <v>297</v>
      </c>
      <c r="AU136" s="16"/>
      <c r="AV136" s="16"/>
      <c r="AW136" s="16"/>
      <c r="AX136" s="16"/>
      <c r="AY136" s="16"/>
      <c r="AZ136" s="25"/>
      <c r="BA136" s="6"/>
      <c r="BB136" s="25"/>
      <c r="BC136" s="25"/>
      <c r="BD136" s="25"/>
      <c r="BE136" s="25"/>
      <c r="BF136" s="25"/>
      <c r="BG136" s="25"/>
      <c r="BH136" s="25"/>
      <c r="BI136" s="6"/>
      <c r="BJ136" s="6"/>
      <c r="BK136" s="21"/>
      <c r="BL136" s="21"/>
      <c r="BM136" s="21"/>
      <c r="BN136" s="21"/>
      <c r="BO136" s="25"/>
      <c r="BP136" s="25"/>
      <c r="BQ136" s="25"/>
      <c r="BR136" s="25"/>
      <c r="BS136" s="25"/>
      <c r="BT136" s="25"/>
      <c r="BU136" s="10" t="s">
        <v>386</v>
      </c>
      <c r="BV136" s="23" t="s">
        <v>495</v>
      </c>
    </row>
    <row r="137" spans="2:74" ht="69" customHeight="1">
      <c r="B137" s="8" t="s">
        <v>387</v>
      </c>
      <c r="C137" s="5" t="s">
        <v>5</v>
      </c>
      <c r="D137" s="28"/>
      <c r="E137" s="6" t="s">
        <v>388</v>
      </c>
      <c r="F137" s="5" t="s">
        <v>2</v>
      </c>
      <c r="G137" s="6" t="s">
        <v>389</v>
      </c>
      <c r="H137" s="6">
        <v>1</v>
      </c>
      <c r="I137" s="5">
        <v>18</v>
      </c>
      <c r="J137" s="5">
        <v>150</v>
      </c>
      <c r="K137" s="16" t="s">
        <v>297</v>
      </c>
      <c r="L137" s="16" t="s">
        <v>297</v>
      </c>
      <c r="M137" s="6"/>
      <c r="N137" s="6"/>
      <c r="O137" s="6"/>
      <c r="P137" s="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t="s">
        <v>297</v>
      </c>
      <c r="AT137" s="16" t="s">
        <v>297</v>
      </c>
      <c r="AU137" s="16"/>
      <c r="AV137" s="16"/>
      <c r="AW137" s="16"/>
      <c r="AX137" s="16"/>
      <c r="AY137" s="16"/>
      <c r="AZ137" s="25"/>
      <c r="BA137" s="6"/>
      <c r="BB137" s="25"/>
      <c r="BC137" s="25"/>
      <c r="BD137" s="25"/>
      <c r="BE137" s="25"/>
      <c r="BF137" s="25"/>
      <c r="BG137" s="25"/>
      <c r="BH137" s="25"/>
      <c r="BI137" s="6"/>
      <c r="BJ137" s="6"/>
      <c r="BK137" s="6"/>
      <c r="BL137" s="6"/>
      <c r="BM137" s="6"/>
      <c r="BN137" s="21"/>
      <c r="BO137" s="25"/>
      <c r="BP137" s="25"/>
      <c r="BQ137" s="25"/>
      <c r="BR137" s="25"/>
      <c r="BS137" s="25"/>
      <c r="BT137" s="25"/>
      <c r="BU137" s="10" t="s">
        <v>390</v>
      </c>
      <c r="BV137" s="23" t="s">
        <v>495</v>
      </c>
    </row>
    <row r="138" spans="2:74" ht="70" customHeight="1">
      <c r="B138" s="31" t="s">
        <v>652</v>
      </c>
      <c r="C138" s="9" t="s">
        <v>5</v>
      </c>
      <c r="D138" s="9">
        <v>299</v>
      </c>
      <c r="E138" s="32" t="s">
        <v>0</v>
      </c>
      <c r="F138" s="9" t="s">
        <v>1</v>
      </c>
      <c r="G138" s="32" t="s">
        <v>653</v>
      </c>
      <c r="H138" s="32">
        <v>1</v>
      </c>
      <c r="I138" s="9">
        <v>30</v>
      </c>
      <c r="J138" s="9">
        <v>70</v>
      </c>
      <c r="K138" s="9"/>
      <c r="L138" s="9"/>
      <c r="M138" s="9"/>
      <c r="N138" s="9"/>
      <c r="O138" s="9"/>
      <c r="P138" s="9"/>
      <c r="Q138" s="9" t="s">
        <v>297</v>
      </c>
      <c r="R138" s="9"/>
      <c r="S138" s="9" t="s">
        <v>654</v>
      </c>
      <c r="T138" s="9" t="s">
        <v>654</v>
      </c>
      <c r="U138" s="9" t="s">
        <v>654</v>
      </c>
      <c r="V138" s="32"/>
      <c r="W138" s="32" t="s">
        <v>296</v>
      </c>
      <c r="X138" s="32"/>
      <c r="Y138" s="32"/>
      <c r="Z138" s="32"/>
      <c r="AA138" s="32"/>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t="s">
        <v>296</v>
      </c>
      <c r="AX138" s="33"/>
      <c r="AY138" s="33"/>
      <c r="AZ138" s="32"/>
      <c r="BA138" s="32"/>
      <c r="BB138" s="33"/>
      <c r="BC138" s="33"/>
      <c r="BD138" s="33"/>
      <c r="BE138" s="33"/>
      <c r="BF138" s="32" t="s">
        <v>296</v>
      </c>
      <c r="BG138" s="32"/>
      <c r="BH138" s="33"/>
      <c r="BI138" s="32"/>
      <c r="BJ138" s="32"/>
      <c r="BK138" s="32"/>
      <c r="BL138" s="32"/>
      <c r="BM138" s="21"/>
      <c r="BN138" s="21"/>
      <c r="BO138" s="32"/>
      <c r="BP138" s="32"/>
      <c r="BQ138" s="32"/>
      <c r="BR138" s="32"/>
      <c r="BS138" s="32"/>
      <c r="BT138" s="32"/>
      <c r="BU138" s="34" t="s">
        <v>655</v>
      </c>
      <c r="BV138" s="23"/>
    </row>
    <row r="139" spans="2:74" ht="70" customHeight="1">
      <c r="B139" s="8" t="s">
        <v>656</v>
      </c>
      <c r="C139" s="5" t="s">
        <v>5</v>
      </c>
      <c r="D139" s="5">
        <v>180</v>
      </c>
      <c r="E139" s="6" t="s">
        <v>0</v>
      </c>
      <c r="F139" s="5" t="s">
        <v>1</v>
      </c>
      <c r="G139" s="6" t="s">
        <v>657</v>
      </c>
      <c r="H139" s="6">
        <v>1</v>
      </c>
      <c r="I139" s="5">
        <v>0</v>
      </c>
      <c r="J139" s="5">
        <v>29</v>
      </c>
      <c r="K139" s="5"/>
      <c r="L139" s="5"/>
      <c r="M139" s="5"/>
      <c r="N139" s="5"/>
      <c r="O139" s="5"/>
      <c r="P139" s="5"/>
      <c r="Q139" s="9" t="s">
        <v>654</v>
      </c>
      <c r="R139" s="9" t="s">
        <v>297</v>
      </c>
      <c r="S139" s="9" t="s">
        <v>654</v>
      </c>
      <c r="T139" s="9" t="s">
        <v>654</v>
      </c>
      <c r="U139" s="9" t="s">
        <v>654</v>
      </c>
      <c r="V139" s="32" t="s">
        <v>654</v>
      </c>
      <c r="W139" s="6"/>
      <c r="X139" s="6" t="s">
        <v>300</v>
      </c>
      <c r="Y139" s="6"/>
      <c r="Z139" s="6"/>
      <c r="AA139" s="6" t="s">
        <v>296</v>
      </c>
      <c r="AB139" s="21" t="s">
        <v>296</v>
      </c>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6" t="s">
        <v>300</v>
      </c>
      <c r="BA139" s="6"/>
      <c r="BB139" s="21"/>
      <c r="BC139" s="21"/>
      <c r="BD139" s="21"/>
      <c r="BE139" s="21"/>
      <c r="BF139" s="6" t="s">
        <v>296</v>
      </c>
      <c r="BG139" s="6"/>
      <c r="BH139" s="21"/>
      <c r="BI139" s="6" t="s">
        <v>296</v>
      </c>
      <c r="BJ139" s="6">
        <v>1800</v>
      </c>
      <c r="BK139" s="6" t="s">
        <v>296</v>
      </c>
      <c r="BL139" s="6">
        <v>1800</v>
      </c>
      <c r="BM139" s="21"/>
      <c r="BN139" s="21"/>
      <c r="BO139" s="6" t="s">
        <v>296</v>
      </c>
      <c r="BP139" s="6">
        <v>1800</v>
      </c>
      <c r="BQ139" s="6" t="s">
        <v>296</v>
      </c>
      <c r="BR139" s="6">
        <v>1800</v>
      </c>
      <c r="BS139" s="6" t="s">
        <v>296</v>
      </c>
      <c r="BT139" s="6">
        <v>1800</v>
      </c>
      <c r="BU139" s="7" t="s">
        <v>658</v>
      </c>
      <c r="BV139" s="15"/>
    </row>
    <row r="140" spans="2:74" ht="70" customHeight="1">
      <c r="B140" s="8" t="s">
        <v>659</v>
      </c>
      <c r="C140" s="5" t="s">
        <v>5</v>
      </c>
      <c r="D140" s="5">
        <v>164</v>
      </c>
      <c r="E140" s="6" t="s">
        <v>660</v>
      </c>
      <c r="F140" s="5" t="s">
        <v>2</v>
      </c>
      <c r="G140" s="6" t="s">
        <v>661</v>
      </c>
      <c r="H140" s="6">
        <v>1</v>
      </c>
      <c r="I140" s="5">
        <v>18</v>
      </c>
      <c r="J140" s="5">
        <v>150</v>
      </c>
      <c r="K140" s="5"/>
      <c r="L140" s="5"/>
      <c r="M140" s="5"/>
      <c r="N140" s="5"/>
      <c r="O140" s="5"/>
      <c r="P140" s="5"/>
      <c r="Q140" s="9" t="s">
        <v>654</v>
      </c>
      <c r="R140" s="9" t="s">
        <v>654</v>
      </c>
      <c r="S140" s="9" t="s">
        <v>297</v>
      </c>
      <c r="T140" s="9" t="s">
        <v>654</v>
      </c>
      <c r="U140" s="9" t="s">
        <v>654</v>
      </c>
      <c r="V140" s="32" t="s">
        <v>654</v>
      </c>
      <c r="W140" s="6"/>
      <c r="X140" s="6" t="s">
        <v>654</v>
      </c>
      <c r="Y140" s="6"/>
      <c r="Z140" s="6"/>
      <c r="AA140" s="6"/>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6"/>
      <c r="BA140" s="6" t="s">
        <v>662</v>
      </c>
      <c r="BB140" s="21" t="s">
        <v>662</v>
      </c>
      <c r="BC140" s="21"/>
      <c r="BD140" s="21"/>
      <c r="BE140" s="21"/>
      <c r="BF140" s="6"/>
      <c r="BG140" s="6"/>
      <c r="BH140" s="21"/>
      <c r="BI140" s="6"/>
      <c r="BJ140" s="6"/>
      <c r="BK140" s="6"/>
      <c r="BL140" s="6"/>
      <c r="BM140" s="21"/>
      <c r="BN140" s="21"/>
      <c r="BO140" s="6"/>
      <c r="BP140" s="6"/>
      <c r="BQ140" s="6"/>
      <c r="BR140" s="6"/>
      <c r="BS140" s="6"/>
      <c r="BT140" s="6"/>
      <c r="BU140" s="7" t="s">
        <v>663</v>
      </c>
      <c r="BV140" s="15"/>
    </row>
    <row r="141" spans="2:74" ht="70" customHeight="1">
      <c r="B141" s="8" t="s">
        <v>664</v>
      </c>
      <c r="C141" s="5" t="s">
        <v>5</v>
      </c>
      <c r="D141" s="5">
        <v>155</v>
      </c>
      <c r="E141" s="6" t="s">
        <v>665</v>
      </c>
      <c r="F141" s="5" t="s">
        <v>3</v>
      </c>
      <c r="G141" s="6" t="s">
        <v>666</v>
      </c>
      <c r="H141" s="6">
        <v>1</v>
      </c>
      <c r="I141" s="5">
        <v>0</v>
      </c>
      <c r="J141" s="5">
        <v>30</v>
      </c>
      <c r="K141" s="5"/>
      <c r="L141" s="5"/>
      <c r="M141" s="5"/>
      <c r="N141" s="5"/>
      <c r="O141" s="5"/>
      <c r="P141" s="5"/>
      <c r="Q141" s="9" t="s">
        <v>654</v>
      </c>
      <c r="R141" s="9" t="s">
        <v>297</v>
      </c>
      <c r="S141" s="9" t="s">
        <v>654</v>
      </c>
      <c r="T141" s="9" t="s">
        <v>654</v>
      </c>
      <c r="U141" s="9" t="s">
        <v>654</v>
      </c>
      <c r="V141" s="32" t="s">
        <v>654</v>
      </c>
      <c r="W141" s="6"/>
      <c r="X141" s="6"/>
      <c r="Y141" s="6"/>
      <c r="Z141" s="6"/>
      <c r="AA141" s="6" t="s">
        <v>296</v>
      </c>
      <c r="AB141" s="21" t="s">
        <v>296</v>
      </c>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6"/>
      <c r="BA141" s="6"/>
      <c r="BB141" s="21"/>
      <c r="BC141" s="21"/>
      <c r="BD141" s="21"/>
      <c r="BE141" s="21"/>
      <c r="BF141" s="6"/>
      <c r="BG141" s="6"/>
      <c r="BH141" s="21"/>
      <c r="BI141" s="6"/>
      <c r="BJ141" s="6"/>
      <c r="BK141" s="6"/>
      <c r="BL141" s="6"/>
      <c r="BM141" s="21"/>
      <c r="BN141" s="21"/>
      <c r="BO141" s="6"/>
      <c r="BP141" s="6"/>
      <c r="BQ141" s="6"/>
      <c r="BR141" s="6"/>
      <c r="BS141" s="6"/>
      <c r="BT141" s="6"/>
      <c r="BU141" s="7" t="s">
        <v>667</v>
      </c>
      <c r="BV141" s="15"/>
    </row>
    <row r="142" spans="2:74" ht="70" customHeight="1">
      <c r="B142" s="8" t="s">
        <v>668</v>
      </c>
      <c r="C142" s="5" t="s">
        <v>5</v>
      </c>
      <c r="D142" s="5">
        <v>149</v>
      </c>
      <c r="E142" s="6" t="s">
        <v>0</v>
      </c>
      <c r="F142" s="5" t="s">
        <v>1</v>
      </c>
      <c r="G142" s="6" t="s">
        <v>669</v>
      </c>
      <c r="H142" s="6">
        <v>1</v>
      </c>
      <c r="I142" s="5">
        <v>0</v>
      </c>
      <c r="J142" s="5">
        <v>30</v>
      </c>
      <c r="K142" s="5"/>
      <c r="L142" s="5"/>
      <c r="M142" s="5"/>
      <c r="N142" s="5"/>
      <c r="O142" s="5"/>
      <c r="P142" s="5"/>
      <c r="Q142" s="9" t="s">
        <v>297</v>
      </c>
      <c r="R142" s="9" t="s">
        <v>654</v>
      </c>
      <c r="S142" s="9" t="s">
        <v>654</v>
      </c>
      <c r="T142" s="9" t="s">
        <v>654</v>
      </c>
      <c r="U142" s="9" t="s">
        <v>654</v>
      </c>
      <c r="V142" s="32"/>
      <c r="W142" s="6" t="s">
        <v>296</v>
      </c>
      <c r="X142" s="6" t="s">
        <v>654</v>
      </c>
      <c r="Y142" s="6"/>
      <c r="Z142" s="6"/>
      <c r="AA142" s="6"/>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t="s">
        <v>296</v>
      </c>
      <c r="AX142" s="21"/>
      <c r="AY142" s="21"/>
      <c r="AZ142" s="6"/>
      <c r="BA142" s="6" t="s">
        <v>300</v>
      </c>
      <c r="BB142" s="21"/>
      <c r="BC142" s="21"/>
      <c r="BD142" s="21"/>
      <c r="BE142" s="21"/>
      <c r="BF142" s="6" t="s">
        <v>296</v>
      </c>
      <c r="BG142" s="6"/>
      <c r="BH142" s="21"/>
      <c r="BI142" s="6"/>
      <c r="BJ142" s="6"/>
      <c r="BK142" s="6"/>
      <c r="BL142" s="6"/>
      <c r="BM142" s="21"/>
      <c r="BN142" s="21"/>
      <c r="BO142" s="6"/>
      <c r="BP142" s="6"/>
      <c r="BQ142" s="6" t="s">
        <v>296</v>
      </c>
      <c r="BR142" s="6">
        <v>1800</v>
      </c>
      <c r="BS142" s="6" t="s">
        <v>296</v>
      </c>
      <c r="BT142" s="6">
        <v>1800</v>
      </c>
      <c r="BU142" s="7" t="s">
        <v>670</v>
      </c>
      <c r="BV142" s="15"/>
    </row>
    <row r="143" spans="2:74" ht="70" customHeight="1">
      <c r="B143" s="8" t="s">
        <v>671</v>
      </c>
      <c r="C143" s="5" t="s">
        <v>4</v>
      </c>
      <c r="D143" s="5">
        <v>145</v>
      </c>
      <c r="E143" s="6" t="s">
        <v>20</v>
      </c>
      <c r="F143" s="5" t="s">
        <v>3</v>
      </c>
      <c r="G143" s="6" t="s">
        <v>672</v>
      </c>
      <c r="H143" s="6">
        <v>1</v>
      </c>
      <c r="I143" s="5">
        <v>18</v>
      </c>
      <c r="J143" s="5">
        <v>150</v>
      </c>
      <c r="K143" s="5"/>
      <c r="L143" s="5"/>
      <c r="M143" s="5"/>
      <c r="N143" s="5"/>
      <c r="O143" s="5"/>
      <c r="P143" s="5"/>
      <c r="Q143" s="9" t="s">
        <v>654</v>
      </c>
      <c r="R143" s="9" t="s">
        <v>654</v>
      </c>
      <c r="S143" s="9" t="s">
        <v>297</v>
      </c>
      <c r="T143" s="9" t="s">
        <v>654</v>
      </c>
      <c r="U143" s="9" t="s">
        <v>654</v>
      </c>
      <c r="V143" s="32"/>
      <c r="W143" s="6" t="s">
        <v>296</v>
      </c>
      <c r="X143" s="6" t="s">
        <v>654</v>
      </c>
      <c r="Y143" s="6"/>
      <c r="Z143" s="6"/>
      <c r="AA143" s="6"/>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6"/>
      <c r="BA143" s="6"/>
      <c r="BB143" s="21"/>
      <c r="BC143" s="21"/>
      <c r="BD143" s="21"/>
      <c r="BE143" s="21"/>
      <c r="BF143" s="6"/>
      <c r="BG143" s="6"/>
      <c r="BH143" s="21"/>
      <c r="BI143" s="6"/>
      <c r="BJ143" s="6"/>
      <c r="BK143" s="6"/>
      <c r="BL143" s="6"/>
      <c r="BM143" s="21"/>
      <c r="BN143" s="21"/>
      <c r="BO143" s="6"/>
      <c r="BP143" s="6"/>
      <c r="BQ143" s="6"/>
      <c r="BR143" s="6"/>
      <c r="BS143" s="6"/>
      <c r="BT143" s="6"/>
      <c r="BU143" s="7" t="s">
        <v>673</v>
      </c>
      <c r="BV143" s="15"/>
    </row>
    <row r="144" spans="2:74" ht="70" customHeight="1">
      <c r="B144" s="8" t="s">
        <v>674</v>
      </c>
      <c r="C144" s="5" t="s">
        <v>5</v>
      </c>
      <c r="D144" s="5">
        <v>130</v>
      </c>
      <c r="E144" s="6" t="s">
        <v>675</v>
      </c>
      <c r="F144" s="5" t="s">
        <v>2</v>
      </c>
      <c r="G144" s="6" t="s">
        <v>676</v>
      </c>
      <c r="H144" s="6">
        <v>1</v>
      </c>
      <c r="I144" s="5">
        <v>18</v>
      </c>
      <c r="J144" s="5">
        <v>150</v>
      </c>
      <c r="K144" s="5"/>
      <c r="L144" s="5"/>
      <c r="M144" s="5"/>
      <c r="N144" s="5"/>
      <c r="O144" s="5"/>
      <c r="P144" s="5"/>
      <c r="Q144" s="9" t="s">
        <v>654</v>
      </c>
      <c r="R144" s="9" t="s">
        <v>297</v>
      </c>
      <c r="S144" s="9" t="s">
        <v>654</v>
      </c>
      <c r="T144" s="9" t="s">
        <v>654</v>
      </c>
      <c r="U144" s="9" t="s">
        <v>654</v>
      </c>
      <c r="V144" s="32" t="s">
        <v>654</v>
      </c>
      <c r="W144" s="6"/>
      <c r="X144" s="6" t="s">
        <v>300</v>
      </c>
      <c r="Y144" s="6"/>
      <c r="Z144" s="6"/>
      <c r="AA144" s="6" t="s">
        <v>296</v>
      </c>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6"/>
      <c r="BA144" s="6" t="s">
        <v>662</v>
      </c>
      <c r="BB144" s="21" t="s">
        <v>662</v>
      </c>
      <c r="BC144" s="21"/>
      <c r="BD144" s="21"/>
      <c r="BE144" s="21"/>
      <c r="BF144" s="6"/>
      <c r="BG144" s="6" t="s">
        <v>300</v>
      </c>
      <c r="BH144" s="21"/>
      <c r="BI144" s="6"/>
      <c r="BJ144" s="6"/>
      <c r="BK144" s="6" t="s">
        <v>300</v>
      </c>
      <c r="BL144" s="6"/>
      <c r="BM144" s="21"/>
      <c r="BN144" s="21"/>
      <c r="BO144" s="6"/>
      <c r="BP144" s="6"/>
      <c r="BQ144" s="6"/>
      <c r="BR144" s="6"/>
      <c r="BS144" s="6"/>
      <c r="BT144" s="6"/>
      <c r="BU144" s="7" t="s">
        <v>677</v>
      </c>
      <c r="BV144" s="15"/>
    </row>
    <row r="145" spans="2:74" ht="70" customHeight="1">
      <c r="B145" s="8" t="s">
        <v>674</v>
      </c>
      <c r="C145" s="5" t="s">
        <v>5</v>
      </c>
      <c r="D145" s="5">
        <v>130</v>
      </c>
      <c r="E145" s="6" t="s">
        <v>675</v>
      </c>
      <c r="F145" s="5" t="s">
        <v>2</v>
      </c>
      <c r="G145" s="6" t="s">
        <v>676</v>
      </c>
      <c r="H145" s="6">
        <v>2</v>
      </c>
      <c r="I145" s="5">
        <v>18</v>
      </c>
      <c r="J145" s="5">
        <v>150</v>
      </c>
      <c r="K145" s="5"/>
      <c r="L145" s="5"/>
      <c r="M145" s="5"/>
      <c r="N145" s="5"/>
      <c r="O145" s="5"/>
      <c r="P145" s="5"/>
      <c r="Q145" s="9" t="s">
        <v>654</v>
      </c>
      <c r="R145" s="9" t="s">
        <v>297</v>
      </c>
      <c r="S145" s="9" t="s">
        <v>654</v>
      </c>
      <c r="T145" s="9" t="s">
        <v>654</v>
      </c>
      <c r="U145" s="9" t="s">
        <v>654</v>
      </c>
      <c r="V145" s="32" t="s">
        <v>654</v>
      </c>
      <c r="W145" s="6"/>
      <c r="X145" s="6" t="s">
        <v>296</v>
      </c>
      <c r="Y145" s="6" t="s">
        <v>300</v>
      </c>
      <c r="Z145" s="6"/>
      <c r="AA145" s="6" t="s">
        <v>296</v>
      </c>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6"/>
      <c r="BA145" s="6" t="s">
        <v>662</v>
      </c>
      <c r="BB145" s="21" t="s">
        <v>662</v>
      </c>
      <c r="BC145" s="21"/>
      <c r="BD145" s="21"/>
      <c r="BE145" s="21"/>
      <c r="BF145" s="6"/>
      <c r="BG145" s="6" t="s">
        <v>300</v>
      </c>
      <c r="BH145" s="21"/>
      <c r="BI145" s="6"/>
      <c r="BJ145" s="6"/>
      <c r="BK145" s="6" t="s">
        <v>300</v>
      </c>
      <c r="BL145" s="6"/>
      <c r="BM145" s="21"/>
      <c r="BN145" s="21"/>
      <c r="BO145" s="6"/>
      <c r="BP145" s="6"/>
      <c r="BQ145" s="6"/>
      <c r="BR145" s="6"/>
      <c r="BS145" s="6"/>
      <c r="BT145" s="6"/>
      <c r="BU145" s="7" t="s">
        <v>677</v>
      </c>
      <c r="BV145" s="15"/>
    </row>
    <row r="146" spans="2:74" ht="70" customHeight="1">
      <c r="B146" s="8" t="s">
        <v>678</v>
      </c>
      <c r="C146" s="5" t="s">
        <v>5</v>
      </c>
      <c r="D146" s="5">
        <v>104</v>
      </c>
      <c r="E146" s="6" t="s">
        <v>74</v>
      </c>
      <c r="F146" s="5" t="s">
        <v>2</v>
      </c>
      <c r="G146" s="6" t="s">
        <v>679</v>
      </c>
      <c r="H146" s="6">
        <v>1</v>
      </c>
      <c r="I146" s="5">
        <v>60</v>
      </c>
      <c r="J146" s="5">
        <v>150</v>
      </c>
      <c r="K146" s="5"/>
      <c r="L146" s="5"/>
      <c r="M146" s="5"/>
      <c r="N146" s="5"/>
      <c r="O146" s="5"/>
      <c r="P146" s="5"/>
      <c r="Q146" s="9" t="s">
        <v>654</v>
      </c>
      <c r="R146" s="9" t="s">
        <v>297</v>
      </c>
      <c r="S146" s="9" t="s">
        <v>654</v>
      </c>
      <c r="T146" s="9" t="s">
        <v>654</v>
      </c>
      <c r="U146" s="9" t="s">
        <v>654</v>
      </c>
      <c r="V146" s="32" t="s">
        <v>654</v>
      </c>
      <c r="W146" s="6"/>
      <c r="X146" s="6"/>
      <c r="Y146" s="6"/>
      <c r="Z146" s="6" t="s">
        <v>296</v>
      </c>
      <c r="AA146" s="6" t="s">
        <v>296</v>
      </c>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6"/>
      <c r="BA146" s="6" t="s">
        <v>662</v>
      </c>
      <c r="BB146" s="21" t="s">
        <v>662</v>
      </c>
      <c r="BC146" s="21"/>
      <c r="BD146" s="21"/>
      <c r="BE146" s="21"/>
      <c r="BF146" s="6"/>
      <c r="BG146" s="6"/>
      <c r="BH146" s="21"/>
      <c r="BI146" s="6"/>
      <c r="BJ146" s="6"/>
      <c r="BK146" s="6"/>
      <c r="BL146" s="6"/>
      <c r="BM146" s="21"/>
      <c r="BN146" s="21"/>
      <c r="BO146" s="6"/>
      <c r="BP146" s="6"/>
      <c r="BQ146" s="6"/>
      <c r="BR146" s="6"/>
      <c r="BS146" s="6"/>
      <c r="BT146" s="6"/>
      <c r="BU146" s="7" t="s">
        <v>680</v>
      </c>
      <c r="BV146" s="15"/>
    </row>
    <row r="147" spans="2:74" ht="70" customHeight="1">
      <c r="B147" s="8" t="s">
        <v>681</v>
      </c>
      <c r="C147" s="5" t="s">
        <v>4</v>
      </c>
      <c r="D147" s="5">
        <v>85</v>
      </c>
      <c r="E147" s="6" t="s">
        <v>34</v>
      </c>
      <c r="F147" s="5" t="s">
        <v>3</v>
      </c>
      <c r="G147" s="6" t="s">
        <v>682</v>
      </c>
      <c r="H147" s="6">
        <v>1</v>
      </c>
      <c r="I147" s="5">
        <v>18</v>
      </c>
      <c r="J147" s="5">
        <v>150</v>
      </c>
      <c r="K147" s="5"/>
      <c r="L147" s="5"/>
      <c r="M147" s="5"/>
      <c r="N147" s="5"/>
      <c r="O147" s="5"/>
      <c r="P147" s="5"/>
      <c r="Q147" s="9" t="s">
        <v>654</v>
      </c>
      <c r="R147" s="9" t="s">
        <v>297</v>
      </c>
      <c r="S147" s="9" t="s">
        <v>654</v>
      </c>
      <c r="T147" s="9" t="s">
        <v>654</v>
      </c>
      <c r="U147" s="9" t="s">
        <v>654</v>
      </c>
      <c r="V147" s="32" t="s">
        <v>654</v>
      </c>
      <c r="W147" s="6"/>
      <c r="X147" s="6" t="s">
        <v>296</v>
      </c>
      <c r="Y147" s="6" t="s">
        <v>300</v>
      </c>
      <c r="Z147" s="6" t="s">
        <v>296</v>
      </c>
      <c r="AA147" s="6" t="s">
        <v>296</v>
      </c>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6"/>
      <c r="BA147" s="6"/>
      <c r="BB147" s="21"/>
      <c r="BC147" s="21"/>
      <c r="BD147" s="21"/>
      <c r="BE147" s="21"/>
      <c r="BF147" s="6"/>
      <c r="BG147" s="6"/>
      <c r="BH147" s="21"/>
      <c r="BI147" s="6"/>
      <c r="BJ147" s="6"/>
      <c r="BK147" s="6"/>
      <c r="BL147" s="6"/>
      <c r="BM147" s="21"/>
      <c r="BN147" s="21"/>
      <c r="BO147" s="6"/>
      <c r="BP147" s="6"/>
      <c r="BQ147" s="6" t="s">
        <v>296</v>
      </c>
      <c r="BR147" s="6">
        <v>1800</v>
      </c>
      <c r="BS147" s="6" t="s">
        <v>296</v>
      </c>
      <c r="BT147" s="6">
        <v>1800</v>
      </c>
      <c r="BU147" s="7" t="s">
        <v>683</v>
      </c>
      <c r="BV147" s="15"/>
    </row>
    <row r="148" spans="2:74" ht="70" customHeight="1">
      <c r="B148" s="8" t="s">
        <v>684</v>
      </c>
      <c r="C148" s="5" t="s">
        <v>4</v>
      </c>
      <c r="D148" s="5">
        <v>85</v>
      </c>
      <c r="E148" s="6" t="s">
        <v>105</v>
      </c>
      <c r="F148" s="5" t="s">
        <v>2</v>
      </c>
      <c r="G148" s="6" t="s">
        <v>685</v>
      </c>
      <c r="H148" s="6">
        <v>1</v>
      </c>
      <c r="I148" s="5">
        <v>18</v>
      </c>
      <c r="J148" s="5">
        <v>150</v>
      </c>
      <c r="K148" s="5"/>
      <c r="L148" s="5"/>
      <c r="M148" s="5"/>
      <c r="N148" s="5"/>
      <c r="O148" s="5"/>
      <c r="P148" s="5"/>
      <c r="Q148" s="9" t="s">
        <v>654</v>
      </c>
      <c r="R148" s="9" t="s">
        <v>654</v>
      </c>
      <c r="S148" s="9" t="s">
        <v>654</v>
      </c>
      <c r="T148" s="9" t="s">
        <v>297</v>
      </c>
      <c r="U148" s="9" t="s">
        <v>654</v>
      </c>
      <c r="V148" s="32" t="s">
        <v>654</v>
      </c>
      <c r="W148" s="6"/>
      <c r="X148" s="6" t="s">
        <v>654</v>
      </c>
      <c r="Y148" s="6"/>
      <c r="Z148" s="6"/>
      <c r="AA148" s="6"/>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t="s">
        <v>296</v>
      </c>
      <c r="AY148" s="21" t="s">
        <v>296</v>
      </c>
      <c r="AZ148" s="6"/>
      <c r="BA148" s="6"/>
      <c r="BB148" s="21"/>
      <c r="BC148" s="21"/>
      <c r="BD148" s="21"/>
      <c r="BE148" s="21"/>
      <c r="BF148" s="6" t="s">
        <v>300</v>
      </c>
      <c r="BG148" s="6"/>
      <c r="BH148" s="21"/>
      <c r="BI148" s="6"/>
      <c r="BJ148" s="6"/>
      <c r="BK148" s="6"/>
      <c r="BL148" s="6"/>
      <c r="BM148" s="21"/>
      <c r="BN148" s="21"/>
      <c r="BO148" s="6"/>
      <c r="BP148" s="6"/>
      <c r="BQ148" s="6"/>
      <c r="BR148" s="6"/>
      <c r="BS148" s="6"/>
      <c r="BT148" s="6"/>
      <c r="BU148" s="7" t="s">
        <v>686</v>
      </c>
      <c r="BV148" s="15"/>
    </row>
    <row r="149" spans="2:74" ht="70" customHeight="1">
      <c r="B149" s="8" t="s">
        <v>687</v>
      </c>
      <c r="C149" s="5" t="s">
        <v>4</v>
      </c>
      <c r="D149" s="5">
        <v>84</v>
      </c>
      <c r="E149" s="6" t="s">
        <v>688</v>
      </c>
      <c r="F149" s="5" t="s">
        <v>2</v>
      </c>
      <c r="G149" s="6" t="s">
        <v>689</v>
      </c>
      <c r="H149" s="6">
        <v>1</v>
      </c>
      <c r="I149" s="5">
        <v>18</v>
      </c>
      <c r="J149" s="5">
        <v>150</v>
      </c>
      <c r="K149" s="5"/>
      <c r="L149" s="5"/>
      <c r="M149" s="5"/>
      <c r="N149" s="5"/>
      <c r="O149" s="5"/>
      <c r="P149" s="5"/>
      <c r="Q149" s="9" t="s">
        <v>654</v>
      </c>
      <c r="R149" s="9" t="s">
        <v>654</v>
      </c>
      <c r="S149" s="9" t="s">
        <v>654</v>
      </c>
      <c r="T149" s="9" t="s">
        <v>297</v>
      </c>
      <c r="U149" s="9" t="s">
        <v>654</v>
      </c>
      <c r="V149" s="32" t="s">
        <v>654</v>
      </c>
      <c r="W149" s="6"/>
      <c r="X149" s="6" t="s">
        <v>654</v>
      </c>
      <c r="Y149" s="6"/>
      <c r="Z149" s="6"/>
      <c r="AA149" s="6"/>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t="s">
        <v>296</v>
      </c>
      <c r="AY149" s="21" t="s">
        <v>296</v>
      </c>
      <c r="AZ149" s="6"/>
      <c r="BA149" s="6"/>
      <c r="BB149" s="21"/>
      <c r="BC149" s="21"/>
      <c r="BD149" s="21"/>
      <c r="BE149" s="21"/>
      <c r="BF149" s="6"/>
      <c r="BG149" s="6"/>
      <c r="BH149" s="21"/>
      <c r="BI149" s="6"/>
      <c r="BJ149" s="6"/>
      <c r="BK149" s="6"/>
      <c r="BL149" s="6"/>
      <c r="BM149" s="21"/>
      <c r="BN149" s="21"/>
      <c r="BO149" s="6"/>
      <c r="BP149" s="6"/>
      <c r="BQ149" s="6"/>
      <c r="BR149" s="6"/>
      <c r="BS149" s="6"/>
      <c r="BT149" s="6"/>
      <c r="BU149" s="7" t="s">
        <v>690</v>
      </c>
    </row>
    <row r="150" spans="2:74" ht="70" customHeight="1">
      <c r="B150" s="8" t="s">
        <v>691</v>
      </c>
      <c r="C150" s="5" t="s">
        <v>4</v>
      </c>
      <c r="D150" s="5">
        <v>77</v>
      </c>
      <c r="E150" s="6" t="s">
        <v>0</v>
      </c>
      <c r="F150" s="5" t="s">
        <v>1</v>
      </c>
      <c r="G150" s="6" t="s">
        <v>692</v>
      </c>
      <c r="H150" s="6">
        <v>1</v>
      </c>
      <c r="I150" s="5">
        <v>65</v>
      </c>
      <c r="J150" s="5">
        <v>150</v>
      </c>
      <c r="K150" s="5"/>
      <c r="L150" s="5"/>
      <c r="M150" s="5"/>
      <c r="N150" s="5"/>
      <c r="O150" s="5"/>
      <c r="P150" s="5"/>
      <c r="Q150" s="9" t="s">
        <v>297</v>
      </c>
      <c r="R150" s="9" t="s">
        <v>654</v>
      </c>
      <c r="S150" s="9" t="s">
        <v>654</v>
      </c>
      <c r="T150" s="9" t="s">
        <v>654</v>
      </c>
      <c r="U150" s="9" t="s">
        <v>654</v>
      </c>
      <c r="V150" s="32"/>
      <c r="W150" s="6" t="s">
        <v>296</v>
      </c>
      <c r="X150" s="6" t="s">
        <v>654</v>
      </c>
      <c r="Y150" s="6"/>
      <c r="Z150" s="6"/>
      <c r="AA150" s="6"/>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t="s">
        <v>296</v>
      </c>
      <c r="AX150" s="21"/>
      <c r="AY150" s="21"/>
      <c r="AZ150" s="6" t="s">
        <v>300</v>
      </c>
      <c r="BA150" s="6"/>
      <c r="BB150" s="21"/>
      <c r="BC150" s="21"/>
      <c r="BD150" s="21"/>
      <c r="BE150" s="21"/>
      <c r="BF150" s="6" t="s">
        <v>296</v>
      </c>
      <c r="BG150" s="6"/>
      <c r="BH150" s="21"/>
      <c r="BI150" s="6" t="s">
        <v>296</v>
      </c>
      <c r="BJ150" s="6">
        <v>1800</v>
      </c>
      <c r="BK150" s="6" t="s">
        <v>296</v>
      </c>
      <c r="BL150" s="6">
        <v>1800</v>
      </c>
      <c r="BM150" s="21"/>
      <c r="BN150" s="21"/>
      <c r="BO150" s="6" t="s">
        <v>296</v>
      </c>
      <c r="BP150" s="6">
        <v>1800</v>
      </c>
      <c r="BQ150" s="6" t="s">
        <v>296</v>
      </c>
      <c r="BR150" s="6">
        <v>1800</v>
      </c>
      <c r="BS150" s="6" t="s">
        <v>296</v>
      </c>
      <c r="BT150" s="6">
        <v>1800</v>
      </c>
      <c r="BU150" s="7" t="s">
        <v>693</v>
      </c>
    </row>
    <row r="151" spans="2:74" ht="70" customHeight="1">
      <c r="B151" s="8" t="s">
        <v>691</v>
      </c>
      <c r="C151" s="5" t="s">
        <v>4</v>
      </c>
      <c r="D151" s="5">
        <v>77</v>
      </c>
      <c r="E151" s="6" t="s">
        <v>0</v>
      </c>
      <c r="F151" s="5" t="s">
        <v>1</v>
      </c>
      <c r="G151" s="6" t="s">
        <v>692</v>
      </c>
      <c r="H151" s="6">
        <v>2</v>
      </c>
      <c r="I151" s="5">
        <v>65</v>
      </c>
      <c r="J151" s="5">
        <v>150</v>
      </c>
      <c r="K151" s="5"/>
      <c r="L151" s="5"/>
      <c r="M151" s="5"/>
      <c r="N151" s="5"/>
      <c r="O151" s="5"/>
      <c r="P151" s="5"/>
      <c r="Q151" s="9" t="s">
        <v>297</v>
      </c>
      <c r="R151" s="9" t="s">
        <v>654</v>
      </c>
      <c r="S151" s="9" t="s">
        <v>654</v>
      </c>
      <c r="T151" s="9" t="s">
        <v>654</v>
      </c>
      <c r="U151" s="9" t="s">
        <v>654</v>
      </c>
      <c r="V151" s="32"/>
      <c r="W151" s="6" t="s">
        <v>296</v>
      </c>
      <c r="X151" s="6" t="s">
        <v>654</v>
      </c>
      <c r="Y151" s="6"/>
      <c r="Z151" s="6"/>
      <c r="AA151" s="6"/>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t="s">
        <v>296</v>
      </c>
      <c r="AX151" s="21"/>
      <c r="AY151" s="21"/>
      <c r="AZ151" s="6"/>
      <c r="BA151" s="6" t="s">
        <v>662</v>
      </c>
      <c r="BB151" s="21" t="s">
        <v>662</v>
      </c>
      <c r="BC151" s="21"/>
      <c r="BD151" s="21"/>
      <c r="BE151" s="21"/>
      <c r="BF151" s="21" t="s">
        <v>300</v>
      </c>
      <c r="BG151" s="6"/>
      <c r="BH151" s="21"/>
      <c r="BI151" s="6"/>
      <c r="BJ151" s="6"/>
      <c r="BK151" s="6"/>
      <c r="BL151" s="6"/>
      <c r="BM151" s="21"/>
      <c r="BN151" s="21"/>
      <c r="BO151" s="6"/>
      <c r="BP151" s="6"/>
      <c r="BQ151" s="6" t="s">
        <v>296</v>
      </c>
      <c r="BR151" s="6">
        <v>1800</v>
      </c>
      <c r="BS151" s="6" t="s">
        <v>296</v>
      </c>
      <c r="BT151" s="6">
        <v>1800</v>
      </c>
      <c r="BU151" s="7" t="s">
        <v>693</v>
      </c>
    </row>
    <row r="152" spans="2:74" ht="70" customHeight="1">
      <c r="B152" s="8" t="s">
        <v>694</v>
      </c>
      <c r="C152" s="5" t="s">
        <v>5</v>
      </c>
      <c r="D152" s="5">
        <v>76</v>
      </c>
      <c r="E152" s="6" t="s">
        <v>660</v>
      </c>
      <c r="F152" s="5" t="s">
        <v>2</v>
      </c>
      <c r="G152" s="6" t="s">
        <v>695</v>
      </c>
      <c r="H152" s="6">
        <v>1</v>
      </c>
      <c r="I152" s="5">
        <v>18</v>
      </c>
      <c r="J152" s="5">
        <v>150</v>
      </c>
      <c r="K152" s="5"/>
      <c r="L152" s="5"/>
      <c r="M152" s="5"/>
      <c r="N152" s="5"/>
      <c r="O152" s="5"/>
      <c r="P152" s="5"/>
      <c r="Q152" s="9" t="s">
        <v>654</v>
      </c>
      <c r="R152" s="9" t="s">
        <v>654</v>
      </c>
      <c r="S152" s="9" t="s">
        <v>297</v>
      </c>
      <c r="T152" s="9" t="s">
        <v>654</v>
      </c>
      <c r="U152" s="9" t="s">
        <v>654</v>
      </c>
      <c r="V152" s="32" t="s">
        <v>654</v>
      </c>
      <c r="W152" s="6"/>
      <c r="X152" s="6" t="s">
        <v>654</v>
      </c>
      <c r="Y152" s="6"/>
      <c r="Z152" s="6"/>
      <c r="AA152" s="6"/>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6"/>
      <c r="BA152" s="6"/>
      <c r="BB152" s="21"/>
      <c r="BC152" s="21"/>
      <c r="BD152" s="21"/>
      <c r="BE152" s="21"/>
      <c r="BF152" s="6"/>
      <c r="BG152" s="6"/>
      <c r="BH152" s="21"/>
      <c r="BI152" s="6"/>
      <c r="BJ152" s="6"/>
      <c r="BK152" s="6"/>
      <c r="BL152" s="6"/>
      <c r="BM152" s="21"/>
      <c r="BN152" s="21"/>
      <c r="BO152" s="6"/>
      <c r="BP152" s="6"/>
      <c r="BQ152" s="6" t="s">
        <v>296</v>
      </c>
      <c r="BR152" s="6">
        <v>1800</v>
      </c>
      <c r="BS152" s="6" t="s">
        <v>296</v>
      </c>
      <c r="BT152" s="6">
        <v>3</v>
      </c>
      <c r="BU152" s="7" t="s">
        <v>696</v>
      </c>
    </row>
    <row r="153" spans="2:74" ht="70" customHeight="1">
      <c r="B153" s="8" t="s">
        <v>697</v>
      </c>
      <c r="C153" s="5" t="s">
        <v>5</v>
      </c>
      <c r="D153" s="5">
        <v>67</v>
      </c>
      <c r="E153" s="6" t="s">
        <v>665</v>
      </c>
      <c r="F153" s="5" t="s">
        <v>3</v>
      </c>
      <c r="G153" s="6" t="s">
        <v>698</v>
      </c>
      <c r="H153" s="6">
        <v>1</v>
      </c>
      <c r="I153" s="5">
        <v>0</v>
      </c>
      <c r="J153" s="5">
        <v>21</v>
      </c>
      <c r="K153" s="5"/>
      <c r="L153" s="5"/>
      <c r="M153" s="5"/>
      <c r="N153" s="5"/>
      <c r="O153" s="5"/>
      <c r="P153" s="5"/>
      <c r="Q153" s="9" t="s">
        <v>654</v>
      </c>
      <c r="R153" s="9" t="s">
        <v>297</v>
      </c>
      <c r="S153" s="9" t="s">
        <v>654</v>
      </c>
      <c r="T153" s="9" t="s">
        <v>654</v>
      </c>
      <c r="U153" s="9" t="s">
        <v>654</v>
      </c>
      <c r="V153" s="32" t="s">
        <v>654</v>
      </c>
      <c r="W153" s="6"/>
      <c r="X153" s="6"/>
      <c r="Y153" s="6"/>
      <c r="Z153" s="6"/>
      <c r="AA153" s="6"/>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6"/>
      <c r="BA153" s="6"/>
      <c r="BB153" s="6"/>
      <c r="BC153" s="21"/>
      <c r="BD153" s="21"/>
      <c r="BE153" s="21"/>
      <c r="BF153" s="6"/>
      <c r="BG153" s="6"/>
      <c r="BH153" s="21"/>
      <c r="BI153" s="6"/>
      <c r="BJ153" s="6"/>
      <c r="BK153" s="6"/>
      <c r="BL153" s="6"/>
      <c r="BM153" s="21"/>
      <c r="BN153" s="21"/>
      <c r="BO153" s="6"/>
      <c r="BP153" s="6"/>
      <c r="BQ153" s="6"/>
      <c r="BR153" s="6"/>
      <c r="BS153" s="6"/>
      <c r="BT153" s="6"/>
      <c r="BU153" s="7" t="s">
        <v>699</v>
      </c>
    </row>
    <row r="154" spans="2:74" ht="70" customHeight="1">
      <c r="B154" s="8" t="s">
        <v>697</v>
      </c>
      <c r="C154" s="5" t="s">
        <v>5</v>
      </c>
      <c r="D154" s="5">
        <v>67</v>
      </c>
      <c r="E154" s="6" t="s">
        <v>665</v>
      </c>
      <c r="F154" s="5" t="s">
        <v>3</v>
      </c>
      <c r="G154" s="6" t="s">
        <v>698</v>
      </c>
      <c r="H154" s="6">
        <v>2</v>
      </c>
      <c r="I154" s="5">
        <v>0</v>
      </c>
      <c r="J154" s="5">
        <v>21</v>
      </c>
      <c r="K154" s="5"/>
      <c r="L154" s="5"/>
      <c r="M154" s="5"/>
      <c r="N154" s="5"/>
      <c r="O154" s="5"/>
      <c r="P154" s="5"/>
      <c r="Q154" s="9" t="s">
        <v>297</v>
      </c>
      <c r="R154" s="9" t="s">
        <v>654</v>
      </c>
      <c r="S154" s="9" t="s">
        <v>654</v>
      </c>
      <c r="T154" s="9" t="s">
        <v>654</v>
      </c>
      <c r="U154" s="9" t="s">
        <v>654</v>
      </c>
      <c r="V154" s="32"/>
      <c r="W154" s="6"/>
      <c r="X154" s="6" t="s">
        <v>654</v>
      </c>
      <c r="Y154" s="6"/>
      <c r="Z154" s="6"/>
      <c r="AA154" s="6"/>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6"/>
      <c r="BA154" s="6" t="s">
        <v>300</v>
      </c>
      <c r="BB154" s="6"/>
      <c r="BC154" s="21"/>
      <c r="BD154" s="21"/>
      <c r="BE154" s="21"/>
      <c r="BF154" s="6"/>
      <c r="BG154" s="6"/>
      <c r="BH154" s="21"/>
      <c r="BI154" s="6"/>
      <c r="BJ154" s="6"/>
      <c r="BK154" s="6"/>
      <c r="BL154" s="6"/>
      <c r="BM154" s="21"/>
      <c r="BN154" s="21"/>
      <c r="BO154" s="6"/>
      <c r="BP154" s="6"/>
      <c r="BQ154" s="6"/>
      <c r="BR154" s="6"/>
      <c r="BS154" s="6"/>
      <c r="BT154" s="6"/>
      <c r="BU154" s="7" t="s">
        <v>699</v>
      </c>
    </row>
    <row r="155" spans="2:74" ht="70" customHeight="1">
      <c r="B155" s="8" t="s">
        <v>700</v>
      </c>
      <c r="C155" s="5" t="s">
        <v>5</v>
      </c>
      <c r="D155" s="5">
        <v>65</v>
      </c>
      <c r="E155" s="6" t="s">
        <v>27</v>
      </c>
      <c r="F155" s="5" t="s">
        <v>2</v>
      </c>
      <c r="G155" s="6" t="s">
        <v>701</v>
      </c>
      <c r="H155" s="6">
        <v>1</v>
      </c>
      <c r="I155" s="5">
        <v>18</v>
      </c>
      <c r="J155" s="5">
        <v>150</v>
      </c>
      <c r="K155" s="5"/>
      <c r="L155" s="5"/>
      <c r="M155" s="5"/>
      <c r="N155" s="5"/>
      <c r="O155" s="5"/>
      <c r="P155" s="5"/>
      <c r="Q155" s="9" t="s">
        <v>654</v>
      </c>
      <c r="R155" s="9" t="s">
        <v>654</v>
      </c>
      <c r="S155" s="9" t="s">
        <v>654</v>
      </c>
      <c r="T155" s="9" t="s">
        <v>297</v>
      </c>
      <c r="U155" s="9" t="s">
        <v>654</v>
      </c>
      <c r="V155" s="32" t="s">
        <v>654</v>
      </c>
      <c r="W155" s="6"/>
      <c r="X155" s="6" t="s">
        <v>654</v>
      </c>
      <c r="Y155" s="6"/>
      <c r="Z155" s="6"/>
      <c r="AA155" s="6"/>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6"/>
      <c r="BA155" s="6"/>
      <c r="BB155" s="6" t="s">
        <v>300</v>
      </c>
      <c r="BC155" s="21"/>
      <c r="BD155" s="21"/>
      <c r="BE155" s="21"/>
      <c r="BF155" s="6" t="s">
        <v>300</v>
      </c>
      <c r="BG155" s="6"/>
      <c r="BH155" s="21"/>
      <c r="BI155" s="6"/>
      <c r="BJ155" s="6"/>
      <c r="BK155" s="6"/>
      <c r="BL155" s="6"/>
      <c r="BM155" s="21"/>
      <c r="BN155" s="21"/>
      <c r="BO155" s="6"/>
      <c r="BP155" s="6"/>
      <c r="BQ155" s="6"/>
      <c r="BR155" s="6"/>
      <c r="BS155" s="6"/>
      <c r="BT155" s="6"/>
      <c r="BU155" s="7" t="s">
        <v>702</v>
      </c>
    </row>
    <row r="156" spans="2:74" ht="70" customHeight="1">
      <c r="B156" s="8" t="s">
        <v>703</v>
      </c>
      <c r="C156" s="5" t="s">
        <v>4</v>
      </c>
      <c r="D156" s="5">
        <v>58</v>
      </c>
      <c r="E156" s="6" t="s">
        <v>74</v>
      </c>
      <c r="F156" s="5" t="s">
        <v>2</v>
      </c>
      <c r="G156" s="6" t="s">
        <v>704</v>
      </c>
      <c r="H156" s="6">
        <v>1</v>
      </c>
      <c r="I156" s="5">
        <v>0</v>
      </c>
      <c r="J156" s="5">
        <v>18</v>
      </c>
      <c r="K156" s="5"/>
      <c r="L156" s="5"/>
      <c r="M156" s="5"/>
      <c r="N156" s="5"/>
      <c r="O156" s="5"/>
      <c r="P156" s="5"/>
      <c r="Q156" s="9" t="s">
        <v>654</v>
      </c>
      <c r="R156" s="9" t="s">
        <v>297</v>
      </c>
      <c r="S156" s="9" t="s">
        <v>654</v>
      </c>
      <c r="T156" s="9" t="s">
        <v>654</v>
      </c>
      <c r="U156" s="9" t="s">
        <v>654</v>
      </c>
      <c r="V156" s="32" t="s">
        <v>654</v>
      </c>
      <c r="W156" s="6"/>
      <c r="X156" s="6"/>
      <c r="Y156" s="6"/>
      <c r="Z156" s="6"/>
      <c r="AA156" s="6" t="s">
        <v>296</v>
      </c>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6"/>
      <c r="BA156" s="6" t="s">
        <v>662</v>
      </c>
      <c r="BB156" s="6" t="s">
        <v>662</v>
      </c>
      <c r="BC156" s="21"/>
      <c r="BD156" s="21"/>
      <c r="BE156" s="21"/>
      <c r="BF156" s="6"/>
      <c r="BG156" s="6"/>
      <c r="BH156" s="21"/>
      <c r="BI156" s="6"/>
      <c r="BJ156" s="6"/>
      <c r="BK156" s="6" t="s">
        <v>300</v>
      </c>
      <c r="BL156" s="6"/>
      <c r="BM156" s="21"/>
      <c r="BN156" s="21"/>
      <c r="BO156" s="6"/>
      <c r="BP156" s="6"/>
      <c r="BQ156" s="6"/>
      <c r="BR156" s="6"/>
      <c r="BS156" s="6"/>
      <c r="BT156" s="6"/>
      <c r="BU156" s="7" t="s">
        <v>705</v>
      </c>
    </row>
    <row r="157" spans="2:74" ht="70" customHeight="1">
      <c r="B157" s="8" t="s">
        <v>706</v>
      </c>
      <c r="C157" s="5" t="s">
        <v>4</v>
      </c>
      <c r="D157" s="5">
        <v>55</v>
      </c>
      <c r="E157" s="6" t="s">
        <v>707</v>
      </c>
      <c r="F157" s="5" t="s">
        <v>2</v>
      </c>
      <c r="G157" s="6" t="s">
        <v>708</v>
      </c>
      <c r="H157" s="6">
        <v>1</v>
      </c>
      <c r="I157" s="5">
        <v>60</v>
      </c>
      <c r="J157" s="5">
        <v>150</v>
      </c>
      <c r="K157" s="5"/>
      <c r="L157" s="5"/>
      <c r="M157" s="5"/>
      <c r="N157" s="5"/>
      <c r="O157" s="5"/>
      <c r="P157" s="5"/>
      <c r="Q157" s="9" t="s">
        <v>654</v>
      </c>
      <c r="R157" s="9" t="s">
        <v>297</v>
      </c>
      <c r="S157" s="9" t="s">
        <v>654</v>
      </c>
      <c r="T157" s="9" t="s">
        <v>654</v>
      </c>
      <c r="U157" s="9" t="s">
        <v>654</v>
      </c>
      <c r="V157" s="32" t="s">
        <v>654</v>
      </c>
      <c r="W157" s="6"/>
      <c r="X157" s="6"/>
      <c r="Y157" s="6"/>
      <c r="Z157" s="6"/>
      <c r="AA157" s="6" t="s">
        <v>296</v>
      </c>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6"/>
      <c r="BA157" s="6" t="s">
        <v>662</v>
      </c>
      <c r="BB157" s="6" t="s">
        <v>662</v>
      </c>
      <c r="BC157" s="21"/>
      <c r="BD157" s="21"/>
      <c r="BE157" s="21"/>
      <c r="BF157" s="6"/>
      <c r="BG157" s="6"/>
      <c r="BH157" s="21"/>
      <c r="BI157" s="6"/>
      <c r="BJ157" s="6"/>
      <c r="BK157" s="6"/>
      <c r="BL157" s="6"/>
      <c r="BM157" s="21"/>
      <c r="BN157" s="21"/>
      <c r="BO157" s="6"/>
      <c r="BP157" s="6"/>
      <c r="BQ157" s="6" t="s">
        <v>296</v>
      </c>
      <c r="BR157" s="6">
        <v>1800</v>
      </c>
      <c r="BS157" s="6" t="s">
        <v>296</v>
      </c>
      <c r="BT157" s="6">
        <v>1800</v>
      </c>
      <c r="BU157" s="7" t="s">
        <v>709</v>
      </c>
    </row>
    <row r="158" spans="2:74" ht="70" customHeight="1">
      <c r="B158" s="8" t="s">
        <v>710</v>
      </c>
      <c r="C158" s="5" t="s">
        <v>4</v>
      </c>
      <c r="D158" s="5">
        <v>52</v>
      </c>
      <c r="E158" s="6" t="s">
        <v>74</v>
      </c>
      <c r="F158" s="5" t="s">
        <v>2</v>
      </c>
      <c r="G158" s="6" t="s">
        <v>711</v>
      </c>
      <c r="H158" s="6">
        <v>1</v>
      </c>
      <c r="I158" s="5">
        <v>18</v>
      </c>
      <c r="J158" s="5">
        <v>150</v>
      </c>
      <c r="K158" s="5"/>
      <c r="L158" s="5"/>
      <c r="M158" s="5"/>
      <c r="N158" s="5"/>
      <c r="O158" s="5"/>
      <c r="P158" s="5"/>
      <c r="Q158" s="9" t="s">
        <v>654</v>
      </c>
      <c r="R158" s="9" t="s">
        <v>297</v>
      </c>
      <c r="S158" s="9" t="s">
        <v>654</v>
      </c>
      <c r="T158" s="9" t="s">
        <v>654</v>
      </c>
      <c r="U158" s="9" t="s">
        <v>654</v>
      </c>
      <c r="V158" s="32" t="s">
        <v>654</v>
      </c>
      <c r="W158" s="6"/>
      <c r="X158" s="6"/>
      <c r="Y158" s="6"/>
      <c r="Z158" s="6" t="s">
        <v>296</v>
      </c>
      <c r="AA158" s="6" t="s">
        <v>296</v>
      </c>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6"/>
      <c r="BA158" s="6"/>
      <c r="BB158" s="6"/>
      <c r="BC158" s="21"/>
      <c r="BD158" s="21"/>
      <c r="BE158" s="21"/>
      <c r="BF158" s="6" t="s">
        <v>296</v>
      </c>
      <c r="BG158" s="6"/>
      <c r="BH158" s="21"/>
      <c r="BI158" s="6"/>
      <c r="BJ158" s="6"/>
      <c r="BK158" s="6"/>
      <c r="BL158" s="6"/>
      <c r="BM158" s="21"/>
      <c r="BN158" s="21"/>
      <c r="BO158" s="6" t="s">
        <v>296</v>
      </c>
      <c r="BP158" s="6">
        <v>1800</v>
      </c>
      <c r="BQ158" s="6" t="s">
        <v>296</v>
      </c>
      <c r="BR158" s="6">
        <v>1800</v>
      </c>
      <c r="BS158" s="6" t="s">
        <v>296</v>
      </c>
      <c r="BT158" s="6">
        <v>1800</v>
      </c>
      <c r="BU158" s="7" t="s">
        <v>712</v>
      </c>
    </row>
    <row r="159" spans="2:74" ht="70" customHeight="1">
      <c r="B159" s="8" t="s">
        <v>713</v>
      </c>
      <c r="C159" s="5" t="s">
        <v>4</v>
      </c>
      <c r="D159" s="5">
        <v>50</v>
      </c>
      <c r="E159" s="6" t="s">
        <v>14</v>
      </c>
      <c r="F159" s="5" t="s">
        <v>2</v>
      </c>
      <c r="G159" s="6" t="s">
        <v>714</v>
      </c>
      <c r="H159" s="6">
        <v>1</v>
      </c>
      <c r="I159" s="5">
        <v>18</v>
      </c>
      <c r="J159" s="5">
        <v>150</v>
      </c>
      <c r="K159" s="5"/>
      <c r="L159" s="5"/>
      <c r="M159" s="5"/>
      <c r="N159" s="5"/>
      <c r="O159" s="5"/>
      <c r="P159" s="5"/>
      <c r="Q159" s="9" t="s">
        <v>654</v>
      </c>
      <c r="R159" s="9" t="s">
        <v>297</v>
      </c>
      <c r="S159" s="9" t="s">
        <v>654</v>
      </c>
      <c r="T159" s="9" t="s">
        <v>654</v>
      </c>
      <c r="U159" s="9" t="s">
        <v>654</v>
      </c>
      <c r="V159" s="32" t="s">
        <v>654</v>
      </c>
      <c r="W159" s="6"/>
      <c r="X159" s="6"/>
      <c r="Y159" s="6"/>
      <c r="Z159" s="6"/>
      <c r="AA159" s="6" t="s">
        <v>296</v>
      </c>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6"/>
      <c r="BA159" s="6"/>
      <c r="BB159" s="6"/>
      <c r="BC159" s="21"/>
      <c r="BD159" s="21"/>
      <c r="BE159" s="21"/>
      <c r="BF159" s="6" t="s">
        <v>296</v>
      </c>
      <c r="BG159" s="6"/>
      <c r="BH159" s="21"/>
      <c r="BI159" s="6"/>
      <c r="BJ159" s="6"/>
      <c r="BK159" s="6"/>
      <c r="BL159" s="6"/>
      <c r="BM159" s="21"/>
      <c r="BN159" s="21"/>
      <c r="BO159" s="6"/>
      <c r="BP159" s="6"/>
      <c r="BQ159" s="6"/>
      <c r="BR159" s="6"/>
      <c r="BS159" s="6"/>
      <c r="BT159" s="6"/>
      <c r="BU159" s="7" t="s">
        <v>715</v>
      </c>
    </row>
    <row r="160" spans="2:74" ht="70" customHeight="1">
      <c r="B160" s="8" t="s">
        <v>716</v>
      </c>
      <c r="C160" s="5" t="s">
        <v>4</v>
      </c>
      <c r="D160" s="5">
        <v>38</v>
      </c>
      <c r="E160" s="6" t="s">
        <v>717</v>
      </c>
      <c r="F160" s="5" t="s">
        <v>2</v>
      </c>
      <c r="G160" s="6" t="s">
        <v>718</v>
      </c>
      <c r="H160" s="6">
        <v>1</v>
      </c>
      <c r="I160" s="5">
        <v>65</v>
      </c>
      <c r="J160" s="5">
        <v>150</v>
      </c>
      <c r="K160" s="5"/>
      <c r="L160" s="5"/>
      <c r="M160" s="5"/>
      <c r="N160" s="5"/>
      <c r="O160" s="5"/>
      <c r="P160" s="5"/>
      <c r="Q160" s="9" t="s">
        <v>654</v>
      </c>
      <c r="R160" s="9" t="s">
        <v>297</v>
      </c>
      <c r="S160" s="9" t="s">
        <v>654</v>
      </c>
      <c r="T160" s="9" t="s">
        <v>654</v>
      </c>
      <c r="U160" s="9" t="s">
        <v>654</v>
      </c>
      <c r="V160" s="32" t="s">
        <v>654</v>
      </c>
      <c r="W160" s="6"/>
      <c r="X160" s="6"/>
      <c r="Y160" s="6"/>
      <c r="Z160" s="6"/>
      <c r="AA160" s="6" t="s">
        <v>296</v>
      </c>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6"/>
      <c r="BB160" s="6" t="s">
        <v>296</v>
      </c>
      <c r="BC160" s="21"/>
      <c r="BD160" s="21"/>
      <c r="BE160" s="21"/>
      <c r="BF160" s="6"/>
      <c r="BG160" s="6"/>
      <c r="BH160" s="21"/>
      <c r="BI160" s="6"/>
      <c r="BJ160" s="6"/>
      <c r="BK160" s="6"/>
      <c r="BL160" s="6"/>
      <c r="BM160" s="21"/>
      <c r="BN160" s="21"/>
      <c r="BO160" s="6"/>
      <c r="BP160" s="6"/>
      <c r="BQ160" s="6"/>
      <c r="BR160" s="6"/>
      <c r="BS160" s="6"/>
      <c r="BT160" s="6"/>
      <c r="BU160" s="7" t="s">
        <v>719</v>
      </c>
    </row>
    <row r="161" spans="2:73" ht="70" customHeight="1">
      <c r="B161" s="8" t="s">
        <v>720</v>
      </c>
      <c r="C161" s="5" t="s">
        <v>5</v>
      </c>
      <c r="D161" s="5">
        <v>36</v>
      </c>
      <c r="E161" s="6" t="s">
        <v>665</v>
      </c>
      <c r="F161" s="5" t="s">
        <v>3</v>
      </c>
      <c r="G161" s="6" t="s">
        <v>721</v>
      </c>
      <c r="H161" s="6">
        <v>1</v>
      </c>
      <c r="I161" s="5">
        <v>0</v>
      </c>
      <c r="J161" s="5">
        <v>3</v>
      </c>
      <c r="K161" s="5"/>
      <c r="L161" s="5"/>
      <c r="M161" s="5"/>
      <c r="N161" s="5"/>
      <c r="O161" s="5"/>
      <c r="P161" s="5"/>
      <c r="Q161" s="9" t="s">
        <v>654</v>
      </c>
      <c r="R161" s="9" t="s">
        <v>297</v>
      </c>
      <c r="S161" s="9" t="s">
        <v>654</v>
      </c>
      <c r="T161" s="9" t="s">
        <v>654</v>
      </c>
      <c r="U161" s="9" t="s">
        <v>654</v>
      </c>
      <c r="V161" s="32" t="s">
        <v>654</v>
      </c>
      <c r="W161" s="6"/>
      <c r="X161" s="6" t="s">
        <v>300</v>
      </c>
      <c r="Y161" s="6"/>
      <c r="Z161" s="6"/>
      <c r="AA161" s="6" t="s">
        <v>296</v>
      </c>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6"/>
      <c r="BA161" s="6" t="s">
        <v>296</v>
      </c>
      <c r="BB161" s="6" t="s">
        <v>296</v>
      </c>
      <c r="BC161" s="21"/>
      <c r="BD161" s="21"/>
      <c r="BE161" s="21"/>
      <c r="BF161" s="6"/>
      <c r="BG161" s="6"/>
      <c r="BH161" s="21"/>
      <c r="BI161" s="6"/>
      <c r="BJ161" s="6"/>
      <c r="BK161" s="6"/>
      <c r="BL161" s="6"/>
      <c r="BM161" s="21"/>
      <c r="BN161" s="21"/>
      <c r="BO161" s="6"/>
      <c r="BP161" s="6"/>
      <c r="BQ161" s="6"/>
      <c r="BR161" s="6"/>
      <c r="BS161" s="6"/>
      <c r="BT161" s="6"/>
      <c r="BU161" s="7" t="s">
        <v>722</v>
      </c>
    </row>
    <row r="162" spans="2:73" ht="70" customHeight="1">
      <c r="B162" s="8" t="s">
        <v>720</v>
      </c>
      <c r="C162" s="5" t="s">
        <v>5</v>
      </c>
      <c r="D162" s="5">
        <v>36</v>
      </c>
      <c r="E162" s="6" t="s">
        <v>665</v>
      </c>
      <c r="F162" s="5" t="s">
        <v>3</v>
      </c>
      <c r="G162" s="6" t="s">
        <v>721</v>
      </c>
      <c r="H162" s="6">
        <v>2</v>
      </c>
      <c r="I162" s="5">
        <v>0</v>
      </c>
      <c r="J162" s="5">
        <v>3</v>
      </c>
      <c r="K162" s="5"/>
      <c r="L162" s="5"/>
      <c r="M162" s="5"/>
      <c r="N162" s="5"/>
      <c r="O162" s="5"/>
      <c r="P162" s="5"/>
      <c r="Q162" s="9" t="s">
        <v>654</v>
      </c>
      <c r="R162" s="9" t="s">
        <v>297</v>
      </c>
      <c r="S162" s="9" t="s">
        <v>654</v>
      </c>
      <c r="T162" s="9" t="s">
        <v>654</v>
      </c>
      <c r="U162" s="9" t="s">
        <v>654</v>
      </c>
      <c r="V162" s="32" t="s">
        <v>654</v>
      </c>
      <c r="W162" s="6"/>
      <c r="X162" s="6" t="s">
        <v>296</v>
      </c>
      <c r="Y162" s="6" t="s">
        <v>300</v>
      </c>
      <c r="Z162" s="6"/>
      <c r="AA162" s="6" t="s">
        <v>296</v>
      </c>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6"/>
      <c r="BA162" s="6" t="s">
        <v>296</v>
      </c>
      <c r="BB162" s="6" t="s">
        <v>296</v>
      </c>
      <c r="BC162" s="21"/>
      <c r="BD162" s="21"/>
      <c r="BE162" s="21"/>
      <c r="BF162" s="6"/>
      <c r="BG162" s="6"/>
      <c r="BH162" s="21"/>
      <c r="BI162" s="6"/>
      <c r="BJ162" s="6"/>
      <c r="BK162" s="6"/>
      <c r="BL162" s="6"/>
      <c r="BM162" s="21"/>
      <c r="BN162" s="21"/>
      <c r="BO162" s="6"/>
      <c r="BP162" s="6"/>
      <c r="BQ162" s="6"/>
      <c r="BR162" s="6"/>
      <c r="BS162" s="6"/>
      <c r="BT162" s="6"/>
      <c r="BU162" s="7" t="s">
        <v>722</v>
      </c>
    </row>
    <row r="163" spans="2:73" ht="70" customHeight="1">
      <c r="B163" s="8" t="s">
        <v>723</v>
      </c>
      <c r="C163" s="5" t="s">
        <v>4</v>
      </c>
      <c r="D163" s="5">
        <v>31</v>
      </c>
      <c r="E163" s="6" t="s">
        <v>724</v>
      </c>
      <c r="F163" s="5" t="s">
        <v>2</v>
      </c>
      <c r="G163" s="6" t="s">
        <v>725</v>
      </c>
      <c r="H163" s="6">
        <v>1</v>
      </c>
      <c r="I163" s="5">
        <v>18</v>
      </c>
      <c r="J163" s="5">
        <v>150</v>
      </c>
      <c r="K163" s="5"/>
      <c r="L163" s="5"/>
      <c r="M163" s="5"/>
      <c r="N163" s="5"/>
      <c r="O163" s="5"/>
      <c r="P163" s="5"/>
      <c r="Q163" s="9" t="s">
        <v>654</v>
      </c>
      <c r="R163" s="9" t="s">
        <v>654</v>
      </c>
      <c r="S163" s="9" t="s">
        <v>297</v>
      </c>
      <c r="T163" s="9" t="s">
        <v>654</v>
      </c>
      <c r="U163" s="9" t="s">
        <v>654</v>
      </c>
      <c r="V163" s="32" t="s">
        <v>654</v>
      </c>
      <c r="W163" s="6"/>
      <c r="X163" s="6" t="s">
        <v>654</v>
      </c>
      <c r="Y163" s="6"/>
      <c r="Z163" s="6"/>
      <c r="AA163" s="6"/>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6"/>
      <c r="BA163" s="6" t="s">
        <v>662</v>
      </c>
      <c r="BB163" s="6" t="s">
        <v>662</v>
      </c>
      <c r="BC163" s="21"/>
      <c r="BD163" s="21"/>
      <c r="BE163" s="21"/>
      <c r="BF163" s="6"/>
      <c r="BG163" s="6"/>
      <c r="BH163" s="21"/>
      <c r="BI163" s="6"/>
      <c r="BJ163" s="6"/>
      <c r="BK163" s="6"/>
      <c r="BL163" s="6"/>
      <c r="BM163" s="21"/>
      <c r="BN163" s="21"/>
      <c r="BO163" s="6"/>
      <c r="BP163" s="6"/>
      <c r="BQ163" s="6"/>
      <c r="BR163" s="6"/>
      <c r="BS163" s="6"/>
      <c r="BT163" s="6"/>
      <c r="BU163" s="7" t="s">
        <v>726</v>
      </c>
    </row>
    <row r="164" spans="2:73" ht="70" customHeight="1">
      <c r="B164" s="8" t="s">
        <v>727</v>
      </c>
      <c r="C164" s="5" t="s">
        <v>5</v>
      </c>
      <c r="D164" s="5">
        <v>30</v>
      </c>
      <c r="E164" s="6" t="s">
        <v>84</v>
      </c>
      <c r="F164" s="5" t="s">
        <v>2</v>
      </c>
      <c r="G164" s="6" t="s">
        <v>728</v>
      </c>
      <c r="H164" s="6">
        <v>1</v>
      </c>
      <c r="I164" s="5">
        <v>18</v>
      </c>
      <c r="J164" s="5">
        <v>150</v>
      </c>
      <c r="K164" s="5"/>
      <c r="L164" s="5"/>
      <c r="M164" s="5"/>
      <c r="N164" s="5"/>
      <c r="O164" s="5"/>
      <c r="P164" s="5"/>
      <c r="Q164" s="9" t="s">
        <v>654</v>
      </c>
      <c r="R164" s="9" t="s">
        <v>297</v>
      </c>
      <c r="S164" s="9" t="s">
        <v>654</v>
      </c>
      <c r="T164" s="9" t="s">
        <v>654</v>
      </c>
      <c r="U164" s="9" t="s">
        <v>654</v>
      </c>
      <c r="V164" s="32" t="s">
        <v>654</v>
      </c>
      <c r="W164" s="6"/>
      <c r="X164" s="6" t="s">
        <v>300</v>
      </c>
      <c r="Y164" s="6"/>
      <c r="Z164" s="6"/>
      <c r="AA164" s="6" t="s">
        <v>296</v>
      </c>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6"/>
      <c r="BA164" s="6" t="s">
        <v>662</v>
      </c>
      <c r="BB164" s="6" t="s">
        <v>662</v>
      </c>
      <c r="BC164" s="21"/>
      <c r="BD164" s="21"/>
      <c r="BE164" s="21"/>
      <c r="BF164" s="6" t="s">
        <v>296</v>
      </c>
      <c r="BG164" s="6" t="s">
        <v>300</v>
      </c>
      <c r="BH164" s="21"/>
      <c r="BI164" s="6"/>
      <c r="BJ164" s="6"/>
      <c r="BK164" s="6"/>
      <c r="BL164" s="6"/>
      <c r="BM164" s="21"/>
      <c r="BN164" s="21"/>
      <c r="BO164" s="6"/>
      <c r="BP164" s="6"/>
      <c r="BQ164" s="6"/>
      <c r="BR164" s="6"/>
      <c r="BS164" s="6"/>
      <c r="BT164" s="6"/>
      <c r="BU164" s="7" t="s">
        <v>729</v>
      </c>
    </row>
    <row r="165" spans="2:73" ht="70" customHeight="1">
      <c r="B165" s="8" t="s">
        <v>727</v>
      </c>
      <c r="C165" s="5" t="s">
        <v>5</v>
      </c>
      <c r="D165" s="5">
        <v>30</v>
      </c>
      <c r="E165" s="6" t="s">
        <v>84</v>
      </c>
      <c r="F165" s="5" t="s">
        <v>2</v>
      </c>
      <c r="G165" s="6" t="s">
        <v>728</v>
      </c>
      <c r="H165" s="6">
        <v>2</v>
      </c>
      <c r="I165" s="5">
        <v>18</v>
      </c>
      <c r="J165" s="5">
        <v>150</v>
      </c>
      <c r="K165" s="5"/>
      <c r="L165" s="5"/>
      <c r="M165" s="5"/>
      <c r="N165" s="5"/>
      <c r="O165" s="5"/>
      <c r="P165" s="5"/>
      <c r="Q165" s="9" t="s">
        <v>654</v>
      </c>
      <c r="R165" s="9" t="s">
        <v>297</v>
      </c>
      <c r="S165" s="9" t="s">
        <v>654</v>
      </c>
      <c r="T165" s="9" t="s">
        <v>654</v>
      </c>
      <c r="U165" s="9" t="s">
        <v>654</v>
      </c>
      <c r="V165" s="32" t="s">
        <v>654</v>
      </c>
      <c r="W165" s="6"/>
      <c r="X165" s="6" t="s">
        <v>296</v>
      </c>
      <c r="Y165" s="6" t="s">
        <v>300</v>
      </c>
      <c r="Z165" s="6"/>
      <c r="AA165" s="6" t="s">
        <v>296</v>
      </c>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6"/>
      <c r="BA165" s="6" t="s">
        <v>662</v>
      </c>
      <c r="BB165" s="6" t="s">
        <v>662</v>
      </c>
      <c r="BC165" s="21"/>
      <c r="BD165" s="21"/>
      <c r="BE165" s="21"/>
      <c r="BF165" s="6" t="s">
        <v>296</v>
      </c>
      <c r="BG165" s="6" t="s">
        <v>300</v>
      </c>
      <c r="BH165" s="21"/>
      <c r="BI165" s="6"/>
      <c r="BJ165" s="6"/>
      <c r="BK165" s="6"/>
      <c r="BL165" s="6"/>
      <c r="BM165" s="21"/>
      <c r="BN165" s="21"/>
      <c r="BO165" s="6"/>
      <c r="BP165" s="6"/>
      <c r="BQ165" s="6"/>
      <c r="BR165" s="6"/>
      <c r="BS165" s="6"/>
      <c r="BT165" s="6"/>
      <c r="BU165" s="7" t="s">
        <v>729</v>
      </c>
    </row>
    <row r="166" spans="2:73" ht="70" customHeight="1">
      <c r="B166" s="8" t="s">
        <v>730</v>
      </c>
      <c r="C166" s="5" t="s">
        <v>4</v>
      </c>
      <c r="D166" s="5">
        <v>29</v>
      </c>
      <c r="E166" s="6" t="s">
        <v>731</v>
      </c>
      <c r="F166" s="5" t="s">
        <v>2</v>
      </c>
      <c r="G166" s="21" t="s">
        <v>732</v>
      </c>
      <c r="H166" s="6">
        <v>1</v>
      </c>
      <c r="I166" s="5">
        <v>18</v>
      </c>
      <c r="J166" s="5">
        <v>150</v>
      </c>
      <c r="K166" s="5"/>
      <c r="L166" s="5"/>
      <c r="M166" s="5"/>
      <c r="N166" s="5"/>
      <c r="O166" s="5"/>
      <c r="P166" s="5"/>
      <c r="Q166" s="9" t="s">
        <v>654</v>
      </c>
      <c r="R166" s="9" t="s">
        <v>654</v>
      </c>
      <c r="S166" s="9" t="s">
        <v>297</v>
      </c>
      <c r="T166" s="9" t="s">
        <v>654</v>
      </c>
      <c r="U166" s="9" t="s">
        <v>654</v>
      </c>
      <c r="V166" s="32" t="s">
        <v>654</v>
      </c>
      <c r="W166" s="6"/>
      <c r="X166" s="6" t="s">
        <v>654</v>
      </c>
      <c r="Y166" s="6"/>
      <c r="Z166" s="6"/>
      <c r="AA166" s="6"/>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6" t="s">
        <v>300</v>
      </c>
      <c r="BA166" s="6"/>
      <c r="BB166" s="6"/>
      <c r="BC166" s="21"/>
      <c r="BD166" s="21"/>
      <c r="BE166" s="21"/>
      <c r="BF166" s="6"/>
      <c r="BG166" s="6"/>
      <c r="BH166" s="21"/>
      <c r="BI166" s="6"/>
      <c r="BJ166" s="6"/>
      <c r="BK166" s="6"/>
      <c r="BL166" s="6"/>
      <c r="BM166" s="21"/>
      <c r="BN166" s="21"/>
      <c r="BO166" s="6"/>
      <c r="BP166" s="6"/>
      <c r="BQ166" s="6"/>
      <c r="BR166" s="6"/>
      <c r="BS166" s="6"/>
      <c r="BT166" s="6"/>
      <c r="BU166" s="7" t="s">
        <v>733</v>
      </c>
    </row>
    <row r="167" spans="2:73" ht="70" customHeight="1">
      <c r="B167" s="8" t="s">
        <v>734</v>
      </c>
      <c r="C167" s="5" t="s">
        <v>5</v>
      </c>
      <c r="D167" s="5">
        <v>25</v>
      </c>
      <c r="E167" s="6" t="s">
        <v>735</v>
      </c>
      <c r="F167" s="5" t="s">
        <v>2</v>
      </c>
      <c r="G167" s="6" t="s">
        <v>736</v>
      </c>
      <c r="H167" s="6">
        <v>1</v>
      </c>
      <c r="I167" s="5">
        <v>18</v>
      </c>
      <c r="J167" s="5">
        <v>150</v>
      </c>
      <c r="K167" s="5"/>
      <c r="L167" s="5"/>
      <c r="M167" s="5"/>
      <c r="N167" s="5"/>
      <c r="O167" s="5"/>
      <c r="P167" s="5"/>
      <c r="Q167" s="9" t="s">
        <v>654</v>
      </c>
      <c r="R167" s="9" t="s">
        <v>297</v>
      </c>
      <c r="S167" s="9" t="s">
        <v>654</v>
      </c>
      <c r="T167" s="9" t="s">
        <v>654</v>
      </c>
      <c r="U167" s="9" t="s">
        <v>654</v>
      </c>
      <c r="V167" s="32" t="s">
        <v>654</v>
      </c>
      <c r="W167" s="6"/>
      <c r="X167" s="6"/>
      <c r="Y167" s="6"/>
      <c r="Z167" s="6"/>
      <c r="AA167" s="6" t="s">
        <v>296</v>
      </c>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6" t="s">
        <v>300</v>
      </c>
      <c r="BA167" s="6"/>
      <c r="BB167" s="6"/>
      <c r="BC167" s="21"/>
      <c r="BD167" s="21"/>
      <c r="BE167" s="21"/>
      <c r="BF167" s="6"/>
      <c r="BG167" s="6"/>
      <c r="BH167" s="21"/>
      <c r="BI167" s="6"/>
      <c r="BJ167" s="6"/>
      <c r="BK167" s="6"/>
      <c r="BL167" s="6"/>
      <c r="BM167" s="21"/>
      <c r="BN167" s="21"/>
      <c r="BO167" s="6"/>
      <c r="BP167" s="6"/>
      <c r="BQ167" s="6"/>
      <c r="BR167" s="6"/>
      <c r="BS167" s="6"/>
      <c r="BT167" s="6"/>
      <c r="BU167" s="7" t="s">
        <v>737</v>
      </c>
    </row>
    <row r="168" spans="2:73" ht="70" customHeight="1">
      <c r="B168" s="8" t="s">
        <v>738</v>
      </c>
      <c r="C168" s="5" t="s">
        <v>4</v>
      </c>
      <c r="D168" s="5">
        <v>24</v>
      </c>
      <c r="E168" s="6" t="s">
        <v>105</v>
      </c>
      <c r="F168" s="5" t="s">
        <v>2</v>
      </c>
      <c r="G168" s="6" t="s">
        <v>739</v>
      </c>
      <c r="H168" s="6">
        <v>1</v>
      </c>
      <c r="I168" s="5">
        <v>18</v>
      </c>
      <c r="J168" s="5">
        <v>150</v>
      </c>
      <c r="K168" s="5"/>
      <c r="L168" s="5"/>
      <c r="M168" s="5"/>
      <c r="N168" s="5"/>
      <c r="O168" s="5"/>
      <c r="P168" s="5"/>
      <c r="Q168" s="9" t="s">
        <v>654</v>
      </c>
      <c r="R168" s="9" t="s">
        <v>654</v>
      </c>
      <c r="S168" s="9" t="s">
        <v>654</v>
      </c>
      <c r="T168" s="9" t="s">
        <v>297</v>
      </c>
      <c r="U168" s="9" t="s">
        <v>654</v>
      </c>
      <c r="V168" s="32" t="s">
        <v>654</v>
      </c>
      <c r="W168" s="6"/>
      <c r="X168" s="6" t="s">
        <v>654</v>
      </c>
      <c r="Y168" s="6"/>
      <c r="Z168" s="6"/>
      <c r="AA168" s="6"/>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t="s">
        <v>296</v>
      </c>
      <c r="AY168" s="21" t="s">
        <v>296</v>
      </c>
      <c r="AZ168" s="6"/>
      <c r="BA168" s="6"/>
      <c r="BB168" s="6"/>
      <c r="BC168" s="21"/>
      <c r="BD168" s="21"/>
      <c r="BE168" s="21"/>
      <c r="BF168" s="6"/>
      <c r="BG168" s="6"/>
      <c r="BH168" s="21"/>
      <c r="BI168" s="6"/>
      <c r="BJ168" s="6"/>
      <c r="BK168" s="6"/>
      <c r="BL168" s="6"/>
      <c r="BM168" s="21"/>
      <c r="BN168" s="21"/>
      <c r="BO168" s="6"/>
      <c r="BP168" s="6"/>
      <c r="BQ168" s="6" t="s">
        <v>296</v>
      </c>
      <c r="BR168" s="6">
        <v>1800</v>
      </c>
      <c r="BS168" s="6" t="s">
        <v>296</v>
      </c>
      <c r="BT168" s="6">
        <v>1800</v>
      </c>
      <c r="BU168" s="7" t="s">
        <v>740</v>
      </c>
    </row>
    <row r="169" spans="2:73" ht="70" customHeight="1">
      <c r="B169" s="8" t="s">
        <v>741</v>
      </c>
      <c r="C169" s="5" t="s">
        <v>4</v>
      </c>
      <c r="D169" s="5">
        <v>22</v>
      </c>
      <c r="E169" s="6" t="s">
        <v>27</v>
      </c>
      <c r="F169" s="5" t="s">
        <v>2</v>
      </c>
      <c r="G169" s="6" t="s">
        <v>742</v>
      </c>
      <c r="H169" s="6">
        <v>1</v>
      </c>
      <c r="I169" s="5">
        <v>18</v>
      </c>
      <c r="J169" s="5">
        <v>60</v>
      </c>
      <c r="K169" s="5"/>
      <c r="L169" s="5"/>
      <c r="M169" s="5"/>
      <c r="N169" s="5"/>
      <c r="O169" s="5"/>
      <c r="P169" s="5"/>
      <c r="Q169" s="9" t="s">
        <v>654</v>
      </c>
      <c r="R169" s="9" t="s">
        <v>297</v>
      </c>
      <c r="S169" s="9" t="s">
        <v>654</v>
      </c>
      <c r="T169" s="9" t="s">
        <v>654</v>
      </c>
      <c r="U169" s="9" t="s">
        <v>654</v>
      </c>
      <c r="V169" s="32" t="s">
        <v>654</v>
      </c>
      <c r="W169" s="6"/>
      <c r="X169" s="6"/>
      <c r="Y169" s="6"/>
      <c r="Z169" s="6"/>
      <c r="AA169" s="6" t="s">
        <v>296</v>
      </c>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6"/>
      <c r="BA169" s="6"/>
      <c r="BB169" s="6"/>
      <c r="BC169" s="21"/>
      <c r="BD169" s="21"/>
      <c r="BE169" s="21"/>
      <c r="BF169" s="6"/>
      <c r="BG169" s="6" t="s">
        <v>300</v>
      </c>
      <c r="BH169" s="21"/>
      <c r="BI169" s="6"/>
      <c r="BJ169" s="6"/>
      <c r="BK169" s="6"/>
      <c r="BL169" s="6"/>
      <c r="BM169" s="21"/>
      <c r="BN169" s="21"/>
      <c r="BO169" s="6"/>
      <c r="BP169" s="6"/>
      <c r="BQ169" s="6" t="s">
        <v>300</v>
      </c>
      <c r="BR169" s="6"/>
      <c r="BS169" s="6" t="s">
        <v>296</v>
      </c>
      <c r="BT169" s="6">
        <v>1800</v>
      </c>
      <c r="BU169" s="7" t="s">
        <v>743</v>
      </c>
    </row>
    <row r="170" spans="2:73" ht="70" customHeight="1">
      <c r="B170" s="8" t="s">
        <v>744</v>
      </c>
      <c r="C170" s="5" t="s">
        <v>4</v>
      </c>
      <c r="D170" s="5">
        <v>22</v>
      </c>
      <c r="E170" s="6" t="s">
        <v>745</v>
      </c>
      <c r="F170" s="5" t="s">
        <v>2</v>
      </c>
      <c r="G170" s="6" t="s">
        <v>746</v>
      </c>
      <c r="H170" s="6">
        <v>1</v>
      </c>
      <c r="I170" s="5">
        <v>55</v>
      </c>
      <c r="J170" s="5">
        <v>150</v>
      </c>
      <c r="K170" s="5"/>
      <c r="L170" s="5"/>
      <c r="M170" s="5"/>
      <c r="N170" s="5"/>
      <c r="O170" s="5"/>
      <c r="P170" s="5"/>
      <c r="Q170" s="9" t="s">
        <v>654</v>
      </c>
      <c r="R170" s="9" t="s">
        <v>297</v>
      </c>
      <c r="S170" s="9" t="s">
        <v>654</v>
      </c>
      <c r="T170" s="9" t="s">
        <v>654</v>
      </c>
      <c r="U170" s="9" t="s">
        <v>654</v>
      </c>
      <c r="V170" s="32" t="s">
        <v>654</v>
      </c>
      <c r="W170" s="6"/>
      <c r="X170" s="6" t="s">
        <v>300</v>
      </c>
      <c r="Y170" s="6"/>
      <c r="Z170" s="6"/>
      <c r="AA170" s="6" t="s">
        <v>296</v>
      </c>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2"/>
      <c r="BA170" s="6" t="s">
        <v>662</v>
      </c>
      <c r="BB170" s="6" t="s">
        <v>662</v>
      </c>
      <c r="BC170" s="21"/>
      <c r="BD170" s="21"/>
      <c r="BE170" s="21"/>
      <c r="BF170" s="6"/>
      <c r="BG170" s="6"/>
      <c r="BH170" s="21"/>
      <c r="BI170" s="6"/>
      <c r="BJ170" s="6"/>
      <c r="BK170" s="6" t="s">
        <v>300</v>
      </c>
      <c r="BL170" s="6"/>
      <c r="BM170" s="21"/>
      <c r="BN170" s="21"/>
      <c r="BO170" s="6"/>
      <c r="BP170" s="6"/>
      <c r="BQ170" s="6"/>
      <c r="BR170" s="6"/>
      <c r="BS170" s="6"/>
      <c r="BT170" s="6"/>
      <c r="BU170" s="7" t="s">
        <v>747</v>
      </c>
    </row>
    <row r="171" spans="2:73" ht="70" customHeight="1">
      <c r="B171" s="8" t="s">
        <v>748</v>
      </c>
      <c r="C171" s="5" t="s">
        <v>5</v>
      </c>
      <c r="D171" s="5">
        <v>22</v>
      </c>
      <c r="E171" s="6" t="s">
        <v>749</v>
      </c>
      <c r="F171" s="5" t="s">
        <v>1</v>
      </c>
      <c r="G171" s="6" t="s">
        <v>750</v>
      </c>
      <c r="H171" s="6">
        <v>1</v>
      </c>
      <c r="I171" s="5">
        <v>0</v>
      </c>
      <c r="J171" s="5">
        <v>65</v>
      </c>
      <c r="K171" s="5"/>
      <c r="L171" s="5"/>
      <c r="M171" s="5"/>
      <c r="N171" s="5"/>
      <c r="O171" s="5"/>
      <c r="P171" s="5"/>
      <c r="Q171" s="9" t="s">
        <v>297</v>
      </c>
      <c r="R171" s="9" t="s">
        <v>297</v>
      </c>
      <c r="S171" s="9" t="s">
        <v>654</v>
      </c>
      <c r="T171" s="9" t="s">
        <v>654</v>
      </c>
      <c r="U171" s="9" t="s">
        <v>297</v>
      </c>
      <c r="V171" s="32"/>
      <c r="W171" s="6"/>
      <c r="X171" s="6"/>
      <c r="Y171" s="6"/>
      <c r="Z171" s="6"/>
      <c r="AA171" s="6"/>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6"/>
      <c r="BA171" s="6"/>
      <c r="BB171" s="6"/>
      <c r="BC171" s="21"/>
      <c r="BD171" s="21"/>
      <c r="BE171" s="21"/>
      <c r="BF171" s="6"/>
      <c r="BG171" s="6"/>
      <c r="BH171" s="21"/>
      <c r="BI171" s="6"/>
      <c r="BJ171" s="6"/>
      <c r="BK171" s="6"/>
      <c r="BL171" s="6"/>
      <c r="BM171" s="21"/>
      <c r="BN171" s="21"/>
      <c r="BO171" s="6"/>
      <c r="BP171" s="6"/>
      <c r="BQ171" s="6" t="s">
        <v>296</v>
      </c>
      <c r="BR171" s="6">
        <v>1800</v>
      </c>
      <c r="BS171" s="6" t="s">
        <v>296</v>
      </c>
      <c r="BT171" s="6">
        <v>1800</v>
      </c>
      <c r="BU171" s="7" t="s">
        <v>751</v>
      </c>
    </row>
    <row r="172" spans="2:73" ht="70" customHeight="1">
      <c r="B172" s="8" t="s">
        <v>752</v>
      </c>
      <c r="C172" s="5" t="s">
        <v>5</v>
      </c>
      <c r="D172" s="5">
        <v>19</v>
      </c>
      <c r="E172" s="6" t="s">
        <v>753</v>
      </c>
      <c r="F172" s="5" t="s">
        <v>2</v>
      </c>
      <c r="G172" s="6" t="s">
        <v>754</v>
      </c>
      <c r="H172" s="6">
        <v>1</v>
      </c>
      <c r="I172" s="5">
        <v>18</v>
      </c>
      <c r="J172" s="5">
        <v>150</v>
      </c>
      <c r="K172" s="5"/>
      <c r="L172" s="5"/>
      <c r="M172" s="5"/>
      <c r="N172" s="5"/>
      <c r="O172" s="5"/>
      <c r="P172" s="5"/>
      <c r="Q172" s="9" t="s">
        <v>654</v>
      </c>
      <c r="R172" s="9" t="s">
        <v>297</v>
      </c>
      <c r="S172" s="9" t="s">
        <v>654</v>
      </c>
      <c r="T172" s="9" t="s">
        <v>654</v>
      </c>
      <c r="U172" s="9" t="s">
        <v>654</v>
      </c>
      <c r="V172" s="32" t="s">
        <v>654</v>
      </c>
      <c r="W172" s="6"/>
      <c r="X172" s="6"/>
      <c r="Y172" s="6"/>
      <c r="Z172" s="6"/>
      <c r="AA172" s="6" t="s">
        <v>296</v>
      </c>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2"/>
      <c r="BA172" s="6"/>
      <c r="BB172" s="6"/>
      <c r="BC172" s="21"/>
      <c r="BD172" s="21"/>
      <c r="BE172" s="21"/>
      <c r="BF172" s="6"/>
      <c r="BG172" s="6"/>
      <c r="BH172" s="21"/>
      <c r="BI172" s="6"/>
      <c r="BJ172" s="6"/>
      <c r="BK172" s="6"/>
      <c r="BL172" s="6"/>
      <c r="BM172" s="21"/>
      <c r="BN172" s="21"/>
      <c r="BO172" s="6"/>
      <c r="BP172" s="6"/>
      <c r="BQ172" s="6"/>
      <c r="BR172" s="6"/>
      <c r="BS172" s="6"/>
      <c r="BT172" s="6"/>
      <c r="BU172" s="7" t="s">
        <v>755</v>
      </c>
    </row>
    <row r="173" spans="2:73" ht="70" customHeight="1">
      <c r="B173" s="8" t="s">
        <v>756</v>
      </c>
      <c r="C173" s="5" t="s">
        <v>4</v>
      </c>
      <c r="D173" s="5">
        <v>18</v>
      </c>
      <c r="E173" s="6" t="s">
        <v>757</v>
      </c>
      <c r="F173" s="5" t="s">
        <v>2</v>
      </c>
      <c r="G173" s="6" t="s">
        <v>758</v>
      </c>
      <c r="H173" s="6">
        <v>1</v>
      </c>
      <c r="I173" s="5">
        <v>18</v>
      </c>
      <c r="J173" s="5">
        <v>150</v>
      </c>
      <c r="K173" s="5"/>
      <c r="L173" s="5"/>
      <c r="M173" s="5"/>
      <c r="N173" s="5"/>
      <c r="O173" s="5"/>
      <c r="P173" s="5"/>
      <c r="Q173" s="9" t="s">
        <v>297</v>
      </c>
      <c r="R173" s="9" t="s">
        <v>654</v>
      </c>
      <c r="S173" s="9" t="s">
        <v>654</v>
      </c>
      <c r="T173" s="9" t="s">
        <v>654</v>
      </c>
      <c r="U173" s="9" t="s">
        <v>654</v>
      </c>
      <c r="V173" s="32"/>
      <c r="W173" s="6" t="s">
        <v>296</v>
      </c>
      <c r="X173" s="6" t="s">
        <v>654</v>
      </c>
      <c r="Y173" s="6"/>
      <c r="Z173" s="6"/>
      <c r="AA173" s="6"/>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t="s">
        <v>296</v>
      </c>
      <c r="AX173" s="21"/>
      <c r="AY173" s="21"/>
      <c r="AZ173" s="6"/>
      <c r="BA173" s="6" t="s">
        <v>662</v>
      </c>
      <c r="BB173" s="6" t="s">
        <v>662</v>
      </c>
      <c r="BC173" s="21"/>
      <c r="BD173" s="21"/>
      <c r="BE173" s="21"/>
      <c r="BF173" s="6"/>
      <c r="BG173" s="6"/>
      <c r="BH173" s="21"/>
      <c r="BI173" s="6"/>
      <c r="BJ173" s="6"/>
      <c r="BK173" s="6"/>
      <c r="BL173" s="6"/>
      <c r="BM173" s="21"/>
      <c r="BN173" s="21"/>
      <c r="BO173" s="6"/>
      <c r="BP173" s="6"/>
      <c r="BQ173" s="6"/>
      <c r="BR173" s="6"/>
      <c r="BS173" s="6"/>
      <c r="BT173" s="6"/>
      <c r="BU173" s="7" t="s">
        <v>759</v>
      </c>
    </row>
    <row r="174" spans="2:73" ht="70" customHeight="1">
      <c r="B174" s="8" t="s">
        <v>760</v>
      </c>
      <c r="C174" s="5" t="s">
        <v>92</v>
      </c>
      <c r="D174" s="5">
        <v>17</v>
      </c>
      <c r="E174" s="6" t="s">
        <v>84</v>
      </c>
      <c r="F174" s="5" t="s">
        <v>2</v>
      </c>
      <c r="G174" s="6" t="s">
        <v>761</v>
      </c>
      <c r="H174" s="6">
        <v>1</v>
      </c>
      <c r="I174" s="5">
        <v>18</v>
      </c>
      <c r="J174" s="5">
        <v>150</v>
      </c>
      <c r="K174" s="5"/>
      <c r="L174" s="5"/>
      <c r="M174" s="5"/>
      <c r="N174" s="5"/>
      <c r="O174" s="5"/>
      <c r="P174" s="5"/>
      <c r="Q174" s="9" t="s">
        <v>654</v>
      </c>
      <c r="R174" s="9" t="s">
        <v>297</v>
      </c>
      <c r="S174" s="9" t="s">
        <v>654</v>
      </c>
      <c r="T174" s="9" t="s">
        <v>654</v>
      </c>
      <c r="U174" s="9" t="s">
        <v>654</v>
      </c>
      <c r="V174" s="32" t="s">
        <v>654</v>
      </c>
      <c r="W174" s="6"/>
      <c r="X174" s="6"/>
      <c r="Y174" s="6"/>
      <c r="Z174" s="6"/>
      <c r="AA174" s="6" t="s">
        <v>296</v>
      </c>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6"/>
      <c r="BA174" s="6" t="s">
        <v>296</v>
      </c>
      <c r="BB174" s="6"/>
      <c r="BC174" s="21"/>
      <c r="BD174" s="21"/>
      <c r="BE174" s="21"/>
      <c r="BF174" s="6" t="s">
        <v>296</v>
      </c>
      <c r="BG174" s="6" t="s">
        <v>300</v>
      </c>
      <c r="BH174" s="21"/>
      <c r="BI174" s="6"/>
      <c r="BJ174" s="6"/>
      <c r="BK174" s="6"/>
      <c r="BL174" s="6"/>
      <c r="BM174" s="21"/>
      <c r="BN174" s="21"/>
      <c r="BO174" s="6"/>
      <c r="BP174" s="6"/>
      <c r="BQ174" s="6"/>
      <c r="BR174" s="6"/>
      <c r="BS174" s="6"/>
      <c r="BT174" s="6"/>
      <c r="BU174" s="7" t="s">
        <v>762</v>
      </c>
    </row>
    <row r="175" spans="2:73" ht="70" customHeight="1">
      <c r="B175" s="8" t="s">
        <v>763</v>
      </c>
      <c r="C175" s="5" t="s">
        <v>4</v>
      </c>
      <c r="D175" s="5">
        <v>16</v>
      </c>
      <c r="E175" s="6" t="s">
        <v>764</v>
      </c>
      <c r="F175" s="5" t="s">
        <v>3</v>
      </c>
      <c r="G175" s="6" t="s">
        <v>765</v>
      </c>
      <c r="H175" s="6">
        <v>1</v>
      </c>
      <c r="I175" s="5">
        <v>18</v>
      </c>
      <c r="J175" s="5">
        <v>150</v>
      </c>
      <c r="K175" s="5"/>
      <c r="L175" s="5"/>
      <c r="M175" s="5"/>
      <c r="N175" s="5"/>
      <c r="O175" s="5"/>
      <c r="P175" s="5"/>
      <c r="Q175" s="9" t="s">
        <v>654</v>
      </c>
      <c r="R175" s="9" t="s">
        <v>654</v>
      </c>
      <c r="S175" s="9" t="s">
        <v>654</v>
      </c>
      <c r="T175" s="9" t="s">
        <v>297</v>
      </c>
      <c r="U175" s="9" t="s">
        <v>654</v>
      </c>
      <c r="V175" s="32" t="s">
        <v>654</v>
      </c>
      <c r="W175" s="6"/>
      <c r="X175" s="6" t="s">
        <v>654</v>
      </c>
      <c r="Y175" s="6"/>
      <c r="Z175" s="6"/>
      <c r="AA175" s="6"/>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t="s">
        <v>296</v>
      </c>
      <c r="AY175" s="21" t="s">
        <v>296</v>
      </c>
      <c r="AZ175" s="6"/>
      <c r="BA175" s="6"/>
      <c r="BB175" s="6"/>
      <c r="BC175" s="21"/>
      <c r="BD175" s="21"/>
      <c r="BE175" s="21"/>
      <c r="BF175" s="6"/>
      <c r="BG175" s="6"/>
      <c r="BH175" s="21"/>
      <c r="BI175" s="6"/>
      <c r="BJ175" s="6"/>
      <c r="BK175" s="6"/>
      <c r="BL175" s="6"/>
      <c r="BM175" s="21"/>
      <c r="BN175" s="21"/>
      <c r="BO175" s="6" t="s">
        <v>766</v>
      </c>
      <c r="BP175" s="6"/>
      <c r="BQ175" s="6" t="s">
        <v>296</v>
      </c>
      <c r="BR175" s="6">
        <v>1800</v>
      </c>
      <c r="BS175" s="6" t="s">
        <v>296</v>
      </c>
      <c r="BT175" s="6">
        <v>1800</v>
      </c>
      <c r="BU175" s="7" t="s">
        <v>767</v>
      </c>
    </row>
    <row r="176" spans="2:73" ht="70" customHeight="1">
      <c r="B176" s="8" t="s">
        <v>768</v>
      </c>
      <c r="C176" s="5" t="s">
        <v>5</v>
      </c>
      <c r="D176" s="5">
        <v>15</v>
      </c>
      <c r="E176" s="6" t="s">
        <v>769</v>
      </c>
      <c r="F176" s="5" t="s">
        <v>2</v>
      </c>
      <c r="G176" s="6" t="s">
        <v>770</v>
      </c>
      <c r="H176" s="6">
        <v>1</v>
      </c>
      <c r="I176" s="5">
        <v>18</v>
      </c>
      <c r="J176" s="5">
        <v>150</v>
      </c>
      <c r="K176" s="5"/>
      <c r="L176" s="5"/>
      <c r="M176" s="5"/>
      <c r="N176" s="5"/>
      <c r="O176" s="5"/>
      <c r="P176" s="5"/>
      <c r="Q176" s="9" t="s">
        <v>297</v>
      </c>
      <c r="R176" s="9" t="s">
        <v>297</v>
      </c>
      <c r="S176" s="9"/>
      <c r="T176" s="9" t="s">
        <v>654</v>
      </c>
      <c r="U176" s="9" t="s">
        <v>654</v>
      </c>
      <c r="V176" s="32"/>
      <c r="W176" s="6"/>
      <c r="X176" s="6" t="s">
        <v>296</v>
      </c>
      <c r="Y176" s="6"/>
      <c r="Z176" s="6"/>
      <c r="AA176" s="6"/>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6"/>
      <c r="BA176" s="6" t="s">
        <v>662</v>
      </c>
      <c r="BB176" s="6" t="s">
        <v>662</v>
      </c>
      <c r="BC176" s="21"/>
      <c r="BD176" s="21"/>
      <c r="BE176" s="21"/>
      <c r="BF176" s="6"/>
      <c r="BG176" s="6"/>
      <c r="BH176" s="21"/>
      <c r="BI176" s="6"/>
      <c r="BJ176" s="6"/>
      <c r="BK176" s="6"/>
      <c r="BL176" s="6"/>
      <c r="BM176" s="21"/>
      <c r="BN176" s="21"/>
      <c r="BO176" s="6"/>
      <c r="BP176" s="6"/>
      <c r="BQ176" s="6"/>
      <c r="BR176" s="6"/>
      <c r="BS176" s="6"/>
      <c r="BT176" s="6"/>
      <c r="BU176" s="7" t="s">
        <v>771</v>
      </c>
    </row>
    <row r="177" spans="2:73" ht="70" customHeight="1">
      <c r="B177" s="8" t="s">
        <v>772</v>
      </c>
      <c r="C177" s="5" t="s">
        <v>5</v>
      </c>
      <c r="D177" s="5">
        <v>15</v>
      </c>
      <c r="E177" s="6" t="s">
        <v>724</v>
      </c>
      <c r="F177" s="5" t="s">
        <v>2</v>
      </c>
      <c r="G177" s="6" t="s">
        <v>773</v>
      </c>
      <c r="H177" s="6">
        <v>1</v>
      </c>
      <c r="I177" s="5">
        <v>18</v>
      </c>
      <c r="J177" s="5">
        <v>150</v>
      </c>
      <c r="K177" s="5"/>
      <c r="L177" s="5"/>
      <c r="M177" s="5"/>
      <c r="N177" s="5"/>
      <c r="O177" s="5"/>
      <c r="P177" s="5"/>
      <c r="Q177" s="9" t="s">
        <v>654</v>
      </c>
      <c r="R177" s="9" t="s">
        <v>654</v>
      </c>
      <c r="S177" s="9" t="s">
        <v>297</v>
      </c>
      <c r="T177" s="9" t="s">
        <v>654</v>
      </c>
      <c r="U177" s="9" t="s">
        <v>654</v>
      </c>
      <c r="V177" s="32" t="s">
        <v>654</v>
      </c>
      <c r="W177" s="6"/>
      <c r="X177" s="6" t="s">
        <v>654</v>
      </c>
      <c r="Y177" s="6"/>
      <c r="Z177" s="6"/>
      <c r="AA177" s="6"/>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6" t="s">
        <v>300</v>
      </c>
      <c r="BA177" s="6"/>
      <c r="BB177" s="6"/>
      <c r="BC177" s="21"/>
      <c r="BD177" s="21"/>
      <c r="BE177" s="21"/>
      <c r="BF177" s="6"/>
      <c r="BG177" s="6"/>
      <c r="BH177" s="21" t="s">
        <v>300</v>
      </c>
      <c r="BI177" s="6" t="s">
        <v>296</v>
      </c>
      <c r="BJ177" s="6">
        <v>1800</v>
      </c>
      <c r="BK177" s="6" t="s">
        <v>296</v>
      </c>
      <c r="BL177" s="6">
        <v>1800</v>
      </c>
      <c r="BM177" s="21"/>
      <c r="BN177" s="21"/>
      <c r="BO177" s="6"/>
      <c r="BP177" s="6"/>
      <c r="BQ177" s="6" t="s">
        <v>296</v>
      </c>
      <c r="BR177" s="6">
        <v>1800</v>
      </c>
      <c r="BS177" s="6" t="s">
        <v>296</v>
      </c>
      <c r="BT177" s="6">
        <v>1800</v>
      </c>
      <c r="BU177" s="7" t="s">
        <v>774</v>
      </c>
    </row>
    <row r="178" spans="2:73" ht="70" customHeight="1">
      <c r="B178" s="8" t="s">
        <v>775</v>
      </c>
      <c r="C178" s="5" t="s">
        <v>4</v>
      </c>
      <c r="D178" s="5">
        <v>14</v>
      </c>
      <c r="E178" s="6" t="s">
        <v>776</v>
      </c>
      <c r="F178" s="5" t="s">
        <v>2</v>
      </c>
      <c r="G178" s="6" t="s">
        <v>777</v>
      </c>
      <c r="H178" s="6">
        <v>1</v>
      </c>
      <c r="I178" s="5">
        <v>60</v>
      </c>
      <c r="J178" s="5">
        <v>150</v>
      </c>
      <c r="K178" s="5"/>
      <c r="L178" s="5"/>
      <c r="M178" s="5"/>
      <c r="N178" s="5"/>
      <c r="O178" s="5"/>
      <c r="P178" s="5"/>
      <c r="Q178" s="9" t="s">
        <v>654</v>
      </c>
      <c r="R178" s="9" t="s">
        <v>297</v>
      </c>
      <c r="S178" s="9" t="s">
        <v>654</v>
      </c>
      <c r="T178" s="9" t="s">
        <v>654</v>
      </c>
      <c r="U178" s="9" t="s">
        <v>654</v>
      </c>
      <c r="V178" s="32" t="s">
        <v>654</v>
      </c>
      <c r="W178" s="6"/>
      <c r="X178" s="6"/>
      <c r="Y178" s="6"/>
      <c r="Z178" s="6"/>
      <c r="AA178" s="6" t="s">
        <v>296</v>
      </c>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6"/>
      <c r="BA178" s="6"/>
      <c r="BB178" s="6"/>
      <c r="BC178" s="21"/>
      <c r="BD178" s="21"/>
      <c r="BE178" s="21"/>
      <c r="BF178" s="6"/>
      <c r="BG178" s="6" t="s">
        <v>300</v>
      </c>
      <c r="BH178" s="21"/>
      <c r="BI178" s="6"/>
      <c r="BJ178" s="6"/>
      <c r="BK178" s="6"/>
      <c r="BL178" s="6"/>
      <c r="BM178" s="21"/>
      <c r="BN178" s="21"/>
      <c r="BO178" s="6"/>
      <c r="BP178" s="6"/>
      <c r="BQ178" s="6"/>
      <c r="BR178" s="6"/>
      <c r="BS178" s="6"/>
      <c r="BT178" s="6"/>
      <c r="BU178" s="7" t="s">
        <v>778</v>
      </c>
    </row>
    <row r="179" spans="2:73" ht="70" customHeight="1">
      <c r="B179" s="8" t="s">
        <v>779</v>
      </c>
      <c r="C179" s="5" t="s">
        <v>5</v>
      </c>
      <c r="D179" s="5">
        <v>14</v>
      </c>
      <c r="E179" s="6" t="s">
        <v>675</v>
      </c>
      <c r="F179" s="5" t="s">
        <v>2</v>
      </c>
      <c r="G179" s="6" t="s">
        <v>780</v>
      </c>
      <c r="H179" s="6">
        <v>1</v>
      </c>
      <c r="I179" s="5">
        <v>18</v>
      </c>
      <c r="J179" s="5">
        <v>75</v>
      </c>
      <c r="K179" s="5"/>
      <c r="L179" s="5"/>
      <c r="M179" s="5"/>
      <c r="N179" s="5"/>
      <c r="O179" s="5"/>
      <c r="P179" s="5"/>
      <c r="Q179" s="9" t="s">
        <v>654</v>
      </c>
      <c r="R179" s="9" t="s">
        <v>297</v>
      </c>
      <c r="S179" s="9" t="s">
        <v>654</v>
      </c>
      <c r="T179" s="9" t="s">
        <v>654</v>
      </c>
      <c r="U179" s="9" t="s">
        <v>654</v>
      </c>
      <c r="V179" s="32" t="s">
        <v>654</v>
      </c>
      <c r="W179" s="6"/>
      <c r="X179" s="6" t="s">
        <v>300</v>
      </c>
      <c r="Y179" s="6"/>
      <c r="Z179" s="6"/>
      <c r="AA179" s="6" t="s">
        <v>296</v>
      </c>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6"/>
      <c r="BA179" s="6"/>
      <c r="BB179" s="6"/>
      <c r="BC179" s="21"/>
      <c r="BD179" s="21"/>
      <c r="BE179" s="21"/>
      <c r="BF179" s="6" t="s">
        <v>296</v>
      </c>
      <c r="BG179" s="6"/>
      <c r="BH179" s="21"/>
      <c r="BI179" s="6"/>
      <c r="BJ179" s="6"/>
      <c r="BK179" s="6"/>
      <c r="BL179" s="6"/>
      <c r="BM179" s="21"/>
      <c r="BN179" s="21"/>
      <c r="BO179" s="6"/>
      <c r="BP179" s="6"/>
      <c r="BQ179" s="6"/>
      <c r="BR179" s="6"/>
      <c r="BS179" s="6"/>
      <c r="BT179" s="6"/>
      <c r="BU179" s="7" t="s">
        <v>781</v>
      </c>
    </row>
    <row r="180" spans="2:73" ht="70" customHeight="1">
      <c r="B180" s="8" t="s">
        <v>779</v>
      </c>
      <c r="C180" s="5" t="s">
        <v>5</v>
      </c>
      <c r="D180" s="5">
        <v>14</v>
      </c>
      <c r="E180" s="6" t="s">
        <v>675</v>
      </c>
      <c r="F180" s="5" t="s">
        <v>2</v>
      </c>
      <c r="G180" s="6" t="s">
        <v>780</v>
      </c>
      <c r="H180" s="6">
        <v>2</v>
      </c>
      <c r="I180" s="5">
        <v>18</v>
      </c>
      <c r="J180" s="5">
        <v>75</v>
      </c>
      <c r="K180" s="5"/>
      <c r="L180" s="5"/>
      <c r="M180" s="5"/>
      <c r="N180" s="5"/>
      <c r="O180" s="5"/>
      <c r="P180" s="5"/>
      <c r="Q180" s="9" t="s">
        <v>654</v>
      </c>
      <c r="R180" s="9" t="s">
        <v>297</v>
      </c>
      <c r="S180" s="9" t="s">
        <v>654</v>
      </c>
      <c r="T180" s="9" t="s">
        <v>654</v>
      </c>
      <c r="U180" s="9" t="s">
        <v>654</v>
      </c>
      <c r="V180" s="32" t="s">
        <v>654</v>
      </c>
      <c r="W180" s="6"/>
      <c r="X180" s="6" t="s">
        <v>296</v>
      </c>
      <c r="Y180" s="6" t="s">
        <v>300</v>
      </c>
      <c r="Z180" s="6"/>
      <c r="AA180" s="6" t="s">
        <v>296</v>
      </c>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6"/>
      <c r="BA180" s="6"/>
      <c r="BB180" s="6"/>
      <c r="BC180" s="21"/>
      <c r="BD180" s="21"/>
      <c r="BE180" s="21"/>
      <c r="BF180" s="6" t="s">
        <v>296</v>
      </c>
      <c r="BG180" s="6"/>
      <c r="BH180" s="21"/>
      <c r="BI180" s="6"/>
      <c r="BJ180" s="6"/>
      <c r="BK180" s="6"/>
      <c r="BL180" s="6"/>
      <c r="BM180" s="21"/>
      <c r="BN180" s="21"/>
      <c r="BO180" s="6"/>
      <c r="BP180" s="6"/>
      <c r="BQ180" s="6"/>
      <c r="BR180" s="6"/>
      <c r="BS180" s="6"/>
      <c r="BT180" s="6"/>
      <c r="BU180" s="7" t="s">
        <v>781</v>
      </c>
    </row>
    <row r="181" spans="2:73" ht="70" customHeight="1">
      <c r="B181" s="8" t="s">
        <v>782</v>
      </c>
      <c r="C181" s="5" t="s">
        <v>15</v>
      </c>
      <c r="D181" s="5">
        <v>13</v>
      </c>
      <c r="E181" s="6" t="s">
        <v>72</v>
      </c>
      <c r="F181" s="5" t="s">
        <v>2</v>
      </c>
      <c r="G181" s="6" t="s">
        <v>783</v>
      </c>
      <c r="H181" s="6">
        <v>1</v>
      </c>
      <c r="I181" s="5">
        <v>60</v>
      </c>
      <c r="J181" s="5">
        <v>150</v>
      </c>
      <c r="K181" s="5"/>
      <c r="L181" s="5"/>
      <c r="M181" s="5"/>
      <c r="N181" s="5"/>
      <c r="O181" s="5"/>
      <c r="P181" s="5"/>
      <c r="Q181" s="9" t="s">
        <v>654</v>
      </c>
      <c r="R181" s="9" t="s">
        <v>297</v>
      </c>
      <c r="S181" s="9" t="s">
        <v>654</v>
      </c>
      <c r="T181" s="9" t="s">
        <v>654</v>
      </c>
      <c r="U181" s="9" t="s">
        <v>654</v>
      </c>
      <c r="V181" s="32" t="s">
        <v>654</v>
      </c>
      <c r="W181" s="6"/>
      <c r="X181" s="6"/>
      <c r="Y181" s="6"/>
      <c r="Z181" s="6"/>
      <c r="AA181" s="6" t="s">
        <v>296</v>
      </c>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6"/>
      <c r="BA181" s="6" t="s">
        <v>662</v>
      </c>
      <c r="BB181" s="6" t="s">
        <v>662</v>
      </c>
      <c r="BC181" s="21"/>
      <c r="BD181" s="21"/>
      <c r="BE181" s="21"/>
      <c r="BF181" s="6"/>
      <c r="BG181" s="6"/>
      <c r="BH181" s="21"/>
      <c r="BI181" s="6"/>
      <c r="BJ181" s="6"/>
      <c r="BK181" s="6"/>
      <c r="BL181" s="6"/>
      <c r="BM181" s="21"/>
      <c r="BN181" s="21"/>
      <c r="BO181" s="6"/>
      <c r="BP181" s="6"/>
      <c r="BQ181" s="6"/>
      <c r="BR181" s="6"/>
      <c r="BS181" s="6"/>
      <c r="BT181" s="6"/>
      <c r="BU181" s="7" t="s">
        <v>784</v>
      </c>
    </row>
    <row r="182" spans="2:73" ht="70" customHeight="1">
      <c r="B182" s="8" t="s">
        <v>785</v>
      </c>
      <c r="C182" s="5" t="s">
        <v>15</v>
      </c>
      <c r="D182" s="5">
        <v>12</v>
      </c>
      <c r="E182" s="6" t="s">
        <v>786</v>
      </c>
      <c r="F182" s="5" t="s">
        <v>2</v>
      </c>
      <c r="G182" s="6" t="s">
        <v>787</v>
      </c>
      <c r="H182" s="6">
        <v>1</v>
      </c>
      <c r="I182" s="5">
        <v>0</v>
      </c>
      <c r="J182" s="5">
        <v>18</v>
      </c>
      <c r="K182" s="5"/>
      <c r="L182" s="5"/>
      <c r="M182" s="5"/>
      <c r="N182" s="5"/>
      <c r="O182" s="5"/>
      <c r="P182" s="5"/>
      <c r="Q182" s="9" t="s">
        <v>297</v>
      </c>
      <c r="R182" s="9" t="s">
        <v>654</v>
      </c>
      <c r="S182" s="9" t="s">
        <v>654</v>
      </c>
      <c r="T182" s="9" t="s">
        <v>654</v>
      </c>
      <c r="U182" s="9" t="s">
        <v>654</v>
      </c>
      <c r="V182" s="32"/>
      <c r="W182" s="6"/>
      <c r="X182" s="6" t="s">
        <v>654</v>
      </c>
      <c r="Y182" s="6"/>
      <c r="Z182" s="6"/>
      <c r="AA182" s="6"/>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6" t="s">
        <v>662</v>
      </c>
      <c r="BB182" s="6" t="s">
        <v>662</v>
      </c>
      <c r="BC182" s="21"/>
      <c r="BD182" s="21"/>
      <c r="BE182" s="21"/>
      <c r="BF182" s="6"/>
      <c r="BG182" s="6"/>
      <c r="BH182" s="21"/>
      <c r="BI182" s="6"/>
      <c r="BJ182" s="6"/>
      <c r="BK182" s="6"/>
      <c r="BL182" s="6"/>
      <c r="BM182" s="21"/>
      <c r="BN182" s="21"/>
      <c r="BO182" s="6"/>
      <c r="BP182" s="6"/>
      <c r="BQ182" s="6"/>
      <c r="BR182" s="6"/>
      <c r="BS182" s="6"/>
      <c r="BT182" s="6"/>
      <c r="BU182" s="7" t="s">
        <v>788</v>
      </c>
    </row>
    <row r="183" spans="2:73" ht="70" customHeight="1">
      <c r="B183" s="8" t="s">
        <v>789</v>
      </c>
      <c r="C183" s="5" t="s">
        <v>4</v>
      </c>
      <c r="D183" s="5">
        <v>11</v>
      </c>
      <c r="E183" s="6" t="s">
        <v>27</v>
      </c>
      <c r="F183" s="5" t="s">
        <v>2</v>
      </c>
      <c r="G183" s="6" t="s">
        <v>790</v>
      </c>
      <c r="H183" s="6">
        <v>1</v>
      </c>
      <c r="I183" s="5">
        <v>3</v>
      </c>
      <c r="J183" s="5">
        <v>21</v>
      </c>
      <c r="K183" s="5"/>
      <c r="L183" s="5"/>
      <c r="M183" s="5"/>
      <c r="N183" s="5"/>
      <c r="O183" s="5"/>
      <c r="P183" s="5"/>
      <c r="Q183" s="9" t="s">
        <v>297</v>
      </c>
      <c r="R183" s="9" t="s">
        <v>654</v>
      </c>
      <c r="S183" s="9" t="s">
        <v>654</v>
      </c>
      <c r="T183" s="9" t="s">
        <v>654</v>
      </c>
      <c r="U183" s="9" t="s">
        <v>654</v>
      </c>
      <c r="V183" s="32"/>
      <c r="W183" s="6" t="s">
        <v>296</v>
      </c>
      <c r="X183" s="6" t="s">
        <v>654</v>
      </c>
      <c r="Y183" s="6"/>
      <c r="Z183" s="6"/>
      <c r="AA183" s="6"/>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t="s">
        <v>296</v>
      </c>
      <c r="AX183" s="21"/>
      <c r="AY183" s="21"/>
      <c r="AZ183" s="6"/>
      <c r="BA183" s="6" t="s">
        <v>662</v>
      </c>
      <c r="BB183" s="6" t="s">
        <v>662</v>
      </c>
      <c r="BC183" s="21"/>
      <c r="BD183" s="21"/>
      <c r="BE183" s="21"/>
      <c r="BF183" s="6"/>
      <c r="BG183" s="6"/>
      <c r="BH183" s="21"/>
      <c r="BI183" s="6"/>
      <c r="BJ183" s="6"/>
      <c r="BK183" s="6"/>
      <c r="BL183" s="6"/>
      <c r="BM183" s="21"/>
      <c r="BN183" s="21"/>
      <c r="BO183" s="6"/>
      <c r="BP183" s="6"/>
      <c r="BQ183" s="6"/>
      <c r="BR183" s="6"/>
      <c r="BS183" s="6"/>
      <c r="BT183" s="6"/>
      <c r="BU183" s="7" t="s">
        <v>791</v>
      </c>
    </row>
    <row r="184" spans="2:73" ht="70" customHeight="1">
      <c r="B184" s="8" t="s">
        <v>792</v>
      </c>
      <c r="C184" s="5" t="s">
        <v>4</v>
      </c>
      <c r="D184" s="5">
        <v>11</v>
      </c>
      <c r="E184" s="6" t="s">
        <v>793</v>
      </c>
      <c r="F184" s="5" t="s">
        <v>2</v>
      </c>
      <c r="G184" s="6" t="s">
        <v>794</v>
      </c>
      <c r="H184" s="6">
        <v>1</v>
      </c>
      <c r="I184" s="5">
        <v>18</v>
      </c>
      <c r="J184" s="5">
        <v>150</v>
      </c>
      <c r="K184" s="5"/>
      <c r="L184" s="5"/>
      <c r="M184" s="5"/>
      <c r="N184" s="5"/>
      <c r="O184" s="5"/>
      <c r="P184" s="5"/>
      <c r="Q184" s="9" t="s">
        <v>654</v>
      </c>
      <c r="R184" s="9" t="s">
        <v>297</v>
      </c>
      <c r="S184" s="9" t="s">
        <v>654</v>
      </c>
      <c r="T184" s="9" t="s">
        <v>654</v>
      </c>
      <c r="U184" s="9" t="s">
        <v>297</v>
      </c>
      <c r="V184" s="32" t="s">
        <v>654</v>
      </c>
      <c r="W184" s="6"/>
      <c r="X184" s="6"/>
      <c r="Y184" s="6"/>
      <c r="Z184" s="6"/>
      <c r="AA184" s="6" t="s">
        <v>296</v>
      </c>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6"/>
      <c r="BA184" s="6"/>
      <c r="BB184" s="6"/>
      <c r="BC184" s="21"/>
      <c r="BD184" s="21"/>
      <c r="BE184" s="21"/>
      <c r="BF184" s="6"/>
      <c r="BG184" s="6"/>
      <c r="BH184" s="21"/>
      <c r="BI184" s="6"/>
      <c r="BJ184" s="6"/>
      <c r="BK184" s="6"/>
      <c r="BL184" s="6"/>
      <c r="BM184" s="21"/>
      <c r="BN184" s="21"/>
      <c r="BO184" s="6"/>
      <c r="BP184" s="6"/>
      <c r="BQ184" s="6"/>
      <c r="BR184" s="6"/>
      <c r="BS184" s="6"/>
      <c r="BT184" s="6"/>
      <c r="BU184" s="7" t="s">
        <v>795</v>
      </c>
    </row>
    <row r="185" spans="2:73" ht="70" customHeight="1">
      <c r="B185" s="8" t="s">
        <v>796</v>
      </c>
      <c r="C185" s="5" t="s">
        <v>15</v>
      </c>
      <c r="D185" s="5">
        <v>11</v>
      </c>
      <c r="E185" s="6" t="s">
        <v>753</v>
      </c>
      <c r="F185" s="5" t="s">
        <v>2</v>
      </c>
      <c r="G185" s="6" t="s">
        <v>797</v>
      </c>
      <c r="H185" s="6">
        <v>1</v>
      </c>
      <c r="I185" s="5">
        <v>18</v>
      </c>
      <c r="J185" s="5">
        <v>75</v>
      </c>
      <c r="K185" s="5"/>
      <c r="L185" s="5"/>
      <c r="M185" s="5"/>
      <c r="N185" s="5"/>
      <c r="O185" s="5"/>
      <c r="P185" s="5"/>
      <c r="Q185" s="9" t="s">
        <v>654</v>
      </c>
      <c r="R185" s="9" t="s">
        <v>297</v>
      </c>
      <c r="S185" s="9" t="s">
        <v>654</v>
      </c>
      <c r="T185" s="9" t="s">
        <v>654</v>
      </c>
      <c r="U185" s="9" t="s">
        <v>654</v>
      </c>
      <c r="V185" s="32" t="s">
        <v>654</v>
      </c>
      <c r="W185" s="6"/>
      <c r="X185" s="6"/>
      <c r="Y185" s="6"/>
      <c r="Z185" s="6"/>
      <c r="AA185" s="6" t="s">
        <v>296</v>
      </c>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6"/>
      <c r="BA185" s="6" t="s">
        <v>662</v>
      </c>
      <c r="BB185" s="6" t="s">
        <v>662</v>
      </c>
      <c r="BC185" s="21"/>
      <c r="BD185" s="21"/>
      <c r="BE185" s="21"/>
      <c r="BF185" s="6"/>
      <c r="BG185" s="6"/>
      <c r="BH185" s="21"/>
      <c r="BI185" s="6"/>
      <c r="BJ185" s="6"/>
      <c r="BK185" s="6"/>
      <c r="BL185" s="6"/>
      <c r="BM185" s="21"/>
      <c r="BN185" s="21"/>
      <c r="BO185" s="6"/>
      <c r="BP185" s="6"/>
      <c r="BQ185" s="6"/>
      <c r="BR185" s="6"/>
      <c r="BS185" s="6"/>
      <c r="BT185" s="6"/>
      <c r="BU185" s="7" t="s">
        <v>798</v>
      </c>
    </row>
    <row r="186" spans="2:73" ht="70" customHeight="1">
      <c r="B186" s="8" t="s">
        <v>799</v>
      </c>
      <c r="C186" s="5" t="s">
        <v>15</v>
      </c>
      <c r="D186" s="5">
        <v>10</v>
      </c>
      <c r="E186" s="6" t="s">
        <v>800</v>
      </c>
      <c r="F186" s="5" t="s">
        <v>2</v>
      </c>
      <c r="G186" s="6" t="s">
        <v>801</v>
      </c>
      <c r="H186" s="6">
        <v>1</v>
      </c>
      <c r="I186" s="5">
        <v>18</v>
      </c>
      <c r="J186" s="5">
        <v>150</v>
      </c>
      <c r="K186" s="5"/>
      <c r="L186" s="5"/>
      <c r="M186" s="5"/>
      <c r="N186" s="5"/>
      <c r="O186" s="5"/>
      <c r="P186" s="5"/>
      <c r="Q186" s="9" t="s">
        <v>654</v>
      </c>
      <c r="R186" s="9" t="s">
        <v>654</v>
      </c>
      <c r="S186" s="9" t="s">
        <v>654</v>
      </c>
      <c r="T186" s="9" t="s">
        <v>297</v>
      </c>
      <c r="U186" s="9" t="s">
        <v>654</v>
      </c>
      <c r="V186" s="32" t="s">
        <v>654</v>
      </c>
      <c r="W186" s="6"/>
      <c r="X186" s="6" t="s">
        <v>654</v>
      </c>
      <c r="Y186" s="6"/>
      <c r="Z186" s="6"/>
      <c r="AA186" s="6"/>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t="s">
        <v>296</v>
      </c>
      <c r="AZ186" s="6"/>
      <c r="BA186" s="6"/>
      <c r="BB186" s="6"/>
      <c r="BC186" s="21"/>
      <c r="BD186" s="21"/>
      <c r="BE186" s="21"/>
      <c r="BF186" s="6" t="s">
        <v>300</v>
      </c>
      <c r="BG186" s="6"/>
      <c r="BH186" s="21"/>
      <c r="BI186" s="6"/>
      <c r="BJ186" s="6"/>
      <c r="BK186" s="6"/>
      <c r="BL186" s="6"/>
      <c r="BM186" s="21"/>
      <c r="BN186" s="21"/>
      <c r="BO186" s="6" t="s">
        <v>766</v>
      </c>
      <c r="BP186" s="6"/>
      <c r="BQ186" s="6"/>
      <c r="BR186" s="6"/>
      <c r="BS186" s="6"/>
      <c r="BT186" s="6"/>
      <c r="BU186" s="7" t="s">
        <v>802</v>
      </c>
    </row>
    <row r="187" spans="2:73" ht="70" customHeight="1">
      <c r="B187" s="8" t="s">
        <v>803</v>
      </c>
      <c r="C187" s="5" t="s">
        <v>4</v>
      </c>
      <c r="D187" s="5">
        <v>10</v>
      </c>
      <c r="E187" s="6" t="s">
        <v>27</v>
      </c>
      <c r="F187" s="5" t="s">
        <v>2</v>
      </c>
      <c r="G187" s="6" t="s">
        <v>790</v>
      </c>
      <c r="H187" s="6">
        <v>1</v>
      </c>
      <c r="I187" s="5">
        <v>3</v>
      </c>
      <c r="J187" s="5">
        <v>21</v>
      </c>
      <c r="K187" s="5"/>
      <c r="L187" s="5"/>
      <c r="M187" s="5"/>
      <c r="N187" s="5"/>
      <c r="O187" s="5"/>
      <c r="P187" s="5"/>
      <c r="Q187" s="9" t="s">
        <v>297</v>
      </c>
      <c r="R187" s="9" t="s">
        <v>654</v>
      </c>
      <c r="S187" s="9" t="s">
        <v>654</v>
      </c>
      <c r="T187" s="9" t="s">
        <v>654</v>
      </c>
      <c r="U187" s="9" t="s">
        <v>654</v>
      </c>
      <c r="V187" s="32"/>
      <c r="W187" s="6" t="s">
        <v>296</v>
      </c>
      <c r="X187" s="6" t="s">
        <v>654</v>
      </c>
      <c r="Y187" s="6"/>
      <c r="Z187" s="6"/>
      <c r="AA187" s="6"/>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t="s">
        <v>296</v>
      </c>
      <c r="AX187" s="21"/>
      <c r="AY187" s="21"/>
      <c r="AZ187" s="6"/>
      <c r="BA187" s="6" t="s">
        <v>662</v>
      </c>
      <c r="BB187" s="6" t="s">
        <v>662</v>
      </c>
      <c r="BC187" s="21"/>
      <c r="BD187" s="21"/>
      <c r="BE187" s="21"/>
      <c r="BF187" s="6"/>
      <c r="BG187" s="6"/>
      <c r="BH187" s="21"/>
      <c r="BI187" s="6"/>
      <c r="BJ187" s="6"/>
      <c r="BK187" s="6"/>
      <c r="BL187" s="6"/>
      <c r="BM187" s="21"/>
      <c r="BN187" s="21"/>
      <c r="BO187" s="6"/>
      <c r="BP187" s="6"/>
      <c r="BQ187" s="6"/>
      <c r="BR187" s="6"/>
      <c r="BS187" s="6"/>
      <c r="BT187" s="6"/>
      <c r="BU187" s="7" t="s">
        <v>804</v>
      </c>
    </row>
    <row r="188" spans="2:73" ht="70" customHeight="1">
      <c r="B188" s="8" t="s">
        <v>805</v>
      </c>
      <c r="C188" s="5" t="s">
        <v>15</v>
      </c>
      <c r="D188" s="5">
        <v>15</v>
      </c>
      <c r="E188" s="6" t="s">
        <v>59</v>
      </c>
      <c r="F188" s="5" t="s">
        <v>2</v>
      </c>
      <c r="G188" s="6" t="s">
        <v>806</v>
      </c>
      <c r="H188" s="6">
        <v>1</v>
      </c>
      <c r="I188" s="6">
        <v>2</v>
      </c>
      <c r="J188" s="5">
        <v>150</v>
      </c>
      <c r="K188" s="5"/>
      <c r="L188" s="5"/>
      <c r="M188" s="5"/>
      <c r="N188" s="5"/>
      <c r="O188" s="5"/>
      <c r="P188" s="5"/>
      <c r="Q188" s="9" t="s">
        <v>297</v>
      </c>
      <c r="R188" s="9"/>
      <c r="S188" s="9"/>
      <c r="T188" s="9"/>
      <c r="U188" s="9"/>
      <c r="V188" s="32" t="s">
        <v>296</v>
      </c>
      <c r="W188" s="6"/>
      <c r="X188" s="6"/>
      <c r="Y188" s="6"/>
      <c r="Z188" s="6"/>
      <c r="AA188" s="6"/>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6"/>
      <c r="BA188" s="6" t="s">
        <v>662</v>
      </c>
      <c r="BB188" s="6" t="s">
        <v>662</v>
      </c>
      <c r="BC188" s="21"/>
      <c r="BD188" s="21"/>
      <c r="BE188" s="21"/>
      <c r="BF188" s="6"/>
      <c r="BG188" s="6"/>
      <c r="BH188" s="21"/>
      <c r="BI188" s="6"/>
      <c r="BJ188" s="6"/>
      <c r="BK188" s="6"/>
      <c r="BL188" s="6"/>
      <c r="BM188" s="21"/>
      <c r="BN188" s="21"/>
      <c r="BO188" s="6"/>
      <c r="BP188" s="6"/>
      <c r="BQ188" s="6"/>
      <c r="BR188" s="6"/>
      <c r="BS188" s="6"/>
      <c r="BT188" s="6"/>
      <c r="BU188" s="7" t="s">
        <v>807</v>
      </c>
    </row>
    <row r="189" spans="2:73" ht="70" customHeight="1">
      <c r="B189" s="8" t="s">
        <v>808</v>
      </c>
      <c r="C189" s="5" t="s">
        <v>4</v>
      </c>
      <c r="D189" s="5">
        <v>48</v>
      </c>
      <c r="E189" s="6" t="s">
        <v>809</v>
      </c>
      <c r="F189" s="5" t="s">
        <v>2</v>
      </c>
      <c r="G189" s="6" t="s">
        <v>810</v>
      </c>
      <c r="H189" s="6">
        <v>1</v>
      </c>
      <c r="I189" s="6">
        <v>18</v>
      </c>
      <c r="J189" s="5">
        <v>150</v>
      </c>
      <c r="K189" s="5"/>
      <c r="L189" s="5"/>
      <c r="M189" s="5"/>
      <c r="N189" s="5"/>
      <c r="O189" s="5"/>
      <c r="P189" s="5"/>
      <c r="Q189" s="9"/>
      <c r="R189" s="9"/>
      <c r="S189" s="9" t="s">
        <v>297</v>
      </c>
      <c r="T189" s="9"/>
      <c r="U189" s="9"/>
      <c r="V189" s="32"/>
      <c r="W189" s="6"/>
      <c r="X189" s="6"/>
      <c r="Y189" s="6"/>
      <c r="Z189" s="6"/>
      <c r="AA189" s="6"/>
      <c r="AB189" s="21"/>
      <c r="AC189" s="21"/>
      <c r="AD189" s="21"/>
      <c r="AE189" s="21" t="s">
        <v>297</v>
      </c>
      <c r="AF189" s="21"/>
      <c r="AG189" s="21" t="s">
        <v>300</v>
      </c>
      <c r="AH189" s="21" t="s">
        <v>297</v>
      </c>
      <c r="AI189" s="21"/>
      <c r="AJ189" s="21"/>
      <c r="AK189" s="21" t="s">
        <v>297</v>
      </c>
      <c r="AL189" s="21"/>
      <c r="AM189" s="21" t="s">
        <v>297</v>
      </c>
      <c r="AN189" s="21" t="s">
        <v>297</v>
      </c>
      <c r="AO189" s="21" t="s">
        <v>297</v>
      </c>
      <c r="AP189" s="21"/>
      <c r="AQ189" s="21"/>
      <c r="AR189" s="21"/>
      <c r="AS189" s="21"/>
      <c r="AT189" s="21"/>
      <c r="AU189" s="21"/>
      <c r="AV189" s="21"/>
      <c r="AW189" s="21"/>
      <c r="AX189" s="21"/>
      <c r="AY189" s="21"/>
      <c r="AZ189" s="6"/>
      <c r="BA189" s="6"/>
      <c r="BB189" s="6"/>
      <c r="BC189" s="21"/>
      <c r="BD189" s="21"/>
      <c r="BE189" s="21"/>
      <c r="BF189" s="6"/>
      <c r="BG189" s="6"/>
      <c r="BH189" s="21"/>
      <c r="BI189" s="6"/>
      <c r="BJ189" s="6"/>
      <c r="BK189" s="6"/>
      <c r="BL189" s="6"/>
      <c r="BM189" s="21"/>
      <c r="BN189" s="21"/>
      <c r="BO189" s="6"/>
      <c r="BP189" s="6"/>
      <c r="BQ189" s="6" t="s">
        <v>296</v>
      </c>
      <c r="BR189" s="6">
        <v>1800</v>
      </c>
      <c r="BS189" s="6"/>
      <c r="BT189" s="6"/>
      <c r="BU189" s="7" t="s">
        <v>811</v>
      </c>
    </row>
    <row r="190" spans="2:73" ht="70" customHeight="1">
      <c r="B190" s="8" t="s">
        <v>812</v>
      </c>
      <c r="C190" s="5" t="s">
        <v>5</v>
      </c>
      <c r="D190" s="5">
        <v>89</v>
      </c>
      <c r="E190" s="6" t="s">
        <v>813</v>
      </c>
      <c r="F190" s="5" t="s">
        <v>2</v>
      </c>
      <c r="G190" s="6" t="s">
        <v>814</v>
      </c>
      <c r="H190" s="6">
        <v>1</v>
      </c>
      <c r="I190" s="6">
        <v>18</v>
      </c>
      <c r="J190" s="5">
        <v>150</v>
      </c>
      <c r="K190" s="5"/>
      <c r="L190" s="5"/>
      <c r="M190" s="5"/>
      <c r="N190" s="5"/>
      <c r="O190" s="5"/>
      <c r="P190" s="5"/>
      <c r="Q190" s="9"/>
      <c r="R190" s="9"/>
      <c r="S190" s="9" t="s">
        <v>297</v>
      </c>
      <c r="T190" s="9"/>
      <c r="U190" s="9"/>
      <c r="V190" s="32"/>
      <c r="W190" s="6"/>
      <c r="X190" s="6"/>
      <c r="Y190" s="6"/>
      <c r="Z190" s="6"/>
      <c r="AA190" s="6"/>
      <c r="AB190" s="21"/>
      <c r="AC190" s="21"/>
      <c r="AD190" s="21"/>
      <c r="AE190" s="21"/>
      <c r="AF190" s="21"/>
      <c r="AG190" s="21"/>
      <c r="AH190" s="21"/>
      <c r="AI190" s="21"/>
      <c r="AJ190" s="21"/>
      <c r="AK190" s="21"/>
      <c r="AL190" s="21"/>
      <c r="AM190" s="21" t="s">
        <v>297</v>
      </c>
      <c r="AN190" s="21"/>
      <c r="AO190" s="21"/>
      <c r="AP190" s="21"/>
      <c r="AQ190" s="21"/>
      <c r="AR190" s="21"/>
      <c r="AS190" s="21"/>
      <c r="AT190" s="21"/>
      <c r="AU190" s="21"/>
      <c r="AV190" s="21"/>
      <c r="AW190" s="21"/>
      <c r="AX190" s="21"/>
      <c r="AY190" s="21"/>
      <c r="AZ190" s="6"/>
      <c r="BA190" s="6"/>
      <c r="BB190" s="6"/>
      <c r="BC190" s="21"/>
      <c r="BD190" s="21"/>
      <c r="BE190" s="21"/>
      <c r="BF190" s="6"/>
      <c r="BG190" s="6"/>
      <c r="BH190" s="21"/>
      <c r="BI190" s="6"/>
      <c r="BJ190" s="6"/>
      <c r="BK190" s="6"/>
      <c r="BL190" s="6"/>
      <c r="BM190" s="21"/>
      <c r="BN190" s="21"/>
      <c r="BO190" s="6"/>
      <c r="BP190" s="6"/>
      <c r="BQ190" s="6"/>
      <c r="BR190" s="6"/>
      <c r="BS190" s="6"/>
      <c r="BT190" s="6"/>
      <c r="BU190" s="7" t="s">
        <v>815</v>
      </c>
    </row>
    <row r="191" spans="2:73" ht="70" customHeight="1">
      <c r="B191" s="8" t="s">
        <v>816</v>
      </c>
      <c r="C191" s="5" t="s">
        <v>5</v>
      </c>
      <c r="D191" s="5">
        <v>45</v>
      </c>
      <c r="E191" s="6" t="s">
        <v>105</v>
      </c>
      <c r="F191" s="5" t="s">
        <v>2</v>
      </c>
      <c r="G191" s="6" t="s">
        <v>817</v>
      </c>
      <c r="H191" s="6">
        <v>1</v>
      </c>
      <c r="I191" s="6">
        <v>0</v>
      </c>
      <c r="J191" s="5">
        <v>17</v>
      </c>
      <c r="K191" s="5"/>
      <c r="L191" s="5"/>
      <c r="M191" s="5"/>
      <c r="N191" s="5"/>
      <c r="O191" s="5"/>
      <c r="P191" s="5"/>
      <c r="Q191" s="9" t="s">
        <v>297</v>
      </c>
      <c r="R191" s="9"/>
      <c r="S191" s="9"/>
      <c r="T191" s="9"/>
      <c r="U191" s="9"/>
      <c r="V191" s="32"/>
      <c r="W191" s="6"/>
      <c r="X191" s="6"/>
      <c r="Y191" s="6"/>
      <c r="Z191" s="6"/>
      <c r="AA191" s="6"/>
      <c r="AB191" s="21"/>
      <c r="AC191" s="21" t="s">
        <v>297</v>
      </c>
      <c r="AD191" s="21"/>
      <c r="AE191" s="21" t="s">
        <v>297</v>
      </c>
      <c r="AF191" s="21"/>
      <c r="AG191" s="21" t="s">
        <v>300</v>
      </c>
      <c r="AH191" s="21" t="s">
        <v>297</v>
      </c>
      <c r="AI191" s="21" t="s">
        <v>297</v>
      </c>
      <c r="AJ191" s="21" t="s">
        <v>297</v>
      </c>
      <c r="AK191" s="21" t="s">
        <v>297</v>
      </c>
      <c r="AL191" s="21"/>
      <c r="AM191" s="21" t="s">
        <v>297</v>
      </c>
      <c r="AN191" s="21" t="s">
        <v>297</v>
      </c>
      <c r="AO191" s="21" t="s">
        <v>297</v>
      </c>
      <c r="AP191" s="21" t="s">
        <v>297</v>
      </c>
      <c r="AQ191" s="21"/>
      <c r="AR191" s="21"/>
      <c r="AS191" s="21"/>
      <c r="AT191" s="21"/>
      <c r="AU191" s="21"/>
      <c r="AV191" s="21"/>
      <c r="AW191" s="21"/>
      <c r="AX191" s="21"/>
      <c r="AY191" s="21"/>
      <c r="AZ191" s="6"/>
      <c r="BA191" s="6"/>
      <c r="BB191" s="6"/>
      <c r="BC191" s="21"/>
      <c r="BD191" s="21"/>
      <c r="BE191" s="21"/>
      <c r="BF191" s="6"/>
      <c r="BG191" s="6"/>
      <c r="BH191" s="21"/>
      <c r="BI191" s="6"/>
      <c r="BJ191" s="6"/>
      <c r="BK191" s="6"/>
      <c r="BL191" s="6"/>
      <c r="BM191" s="21"/>
      <c r="BN191" s="21"/>
      <c r="BO191" s="6"/>
      <c r="BP191" s="6"/>
      <c r="BQ191" s="6"/>
      <c r="BR191" s="6"/>
      <c r="BS191" s="6"/>
      <c r="BT191" s="6"/>
      <c r="BU191" s="7" t="s">
        <v>818</v>
      </c>
    </row>
    <row r="192" spans="2:73" ht="70" customHeight="1">
      <c r="B192" s="8" t="s">
        <v>819</v>
      </c>
      <c r="C192" s="5" t="s">
        <v>5</v>
      </c>
      <c r="D192" s="5">
        <v>417</v>
      </c>
      <c r="E192" s="6" t="s">
        <v>14</v>
      </c>
      <c r="F192" s="5" t="s">
        <v>2</v>
      </c>
      <c r="G192" s="6" t="s">
        <v>820</v>
      </c>
      <c r="H192" s="6">
        <v>1</v>
      </c>
      <c r="I192" s="5">
        <v>18</v>
      </c>
      <c r="J192" s="5">
        <v>150</v>
      </c>
      <c r="K192" s="5"/>
      <c r="L192" s="5"/>
      <c r="M192" s="5"/>
      <c r="N192" s="5"/>
      <c r="O192" s="5"/>
      <c r="P192" s="5"/>
      <c r="Q192" s="9"/>
      <c r="R192" s="9"/>
      <c r="S192" s="9"/>
      <c r="T192" s="9"/>
      <c r="U192" s="9"/>
      <c r="V192" s="32"/>
      <c r="W192" s="6"/>
      <c r="X192" s="6"/>
      <c r="Y192" s="6"/>
      <c r="Z192" s="6"/>
      <c r="AA192" s="6"/>
      <c r="AB192" s="21"/>
      <c r="AC192" s="21"/>
      <c r="AD192" s="21"/>
      <c r="AE192" s="21"/>
      <c r="AF192" s="21"/>
      <c r="AG192" s="21"/>
      <c r="AH192" s="21"/>
      <c r="AI192" s="21"/>
      <c r="AJ192" s="21"/>
      <c r="AK192" s="21" t="s">
        <v>297</v>
      </c>
      <c r="AL192" s="21"/>
      <c r="AM192" s="21"/>
      <c r="AN192" s="21"/>
      <c r="AO192" s="21"/>
      <c r="AP192" s="21"/>
      <c r="AQ192" s="21" t="s">
        <v>296</v>
      </c>
      <c r="AR192" s="21"/>
      <c r="AS192" s="21"/>
      <c r="AT192" s="21"/>
      <c r="AU192" s="21"/>
      <c r="AV192" s="21"/>
      <c r="AW192" s="21"/>
      <c r="AX192" s="21"/>
      <c r="AY192" s="21"/>
      <c r="AZ192" s="6"/>
      <c r="BA192" s="6"/>
      <c r="BB192" s="6"/>
      <c r="BC192" s="21"/>
      <c r="BD192" s="21"/>
      <c r="BE192" s="21"/>
      <c r="BF192" s="6"/>
      <c r="BG192" s="6"/>
      <c r="BH192" s="21" t="s">
        <v>300</v>
      </c>
      <c r="BI192" s="6"/>
      <c r="BJ192" s="6"/>
      <c r="BK192" s="6" t="s">
        <v>296</v>
      </c>
      <c r="BL192" s="6">
        <v>1800</v>
      </c>
      <c r="BM192" s="21"/>
      <c r="BN192" s="21"/>
      <c r="BO192" s="6"/>
      <c r="BP192" s="6"/>
      <c r="BQ192" s="6"/>
      <c r="BR192" s="6"/>
      <c r="BS192" s="6"/>
      <c r="BT192" s="6"/>
      <c r="BU192" s="7" t="s">
        <v>821</v>
      </c>
    </row>
    <row r="193" spans="2:73" ht="70" customHeight="1">
      <c r="B193" s="8" t="s">
        <v>822</v>
      </c>
      <c r="C193" s="5" t="s">
        <v>4</v>
      </c>
      <c r="D193" s="5">
        <v>389</v>
      </c>
      <c r="E193" s="6" t="s">
        <v>0</v>
      </c>
      <c r="F193" s="5" t="s">
        <v>1</v>
      </c>
      <c r="G193" s="6" t="s">
        <v>823</v>
      </c>
      <c r="H193" s="6">
        <v>1</v>
      </c>
      <c r="I193" s="5">
        <v>18</v>
      </c>
      <c r="J193" s="5">
        <v>150</v>
      </c>
      <c r="K193" s="5"/>
      <c r="L193" s="5"/>
      <c r="M193" s="5"/>
      <c r="N193" s="5"/>
      <c r="O193" s="5"/>
      <c r="P193" s="5"/>
      <c r="Q193" s="9"/>
      <c r="R193" s="9"/>
      <c r="S193" s="9"/>
      <c r="T193" s="9"/>
      <c r="U193" s="9"/>
      <c r="V193" s="32"/>
      <c r="W193" s="6"/>
      <c r="X193" s="6"/>
      <c r="Y193" s="6"/>
      <c r="Z193" s="6"/>
      <c r="AA193" s="6"/>
      <c r="AB193" s="21"/>
      <c r="AC193" s="21"/>
      <c r="AD193" s="21"/>
      <c r="AE193" s="21" t="s">
        <v>297</v>
      </c>
      <c r="AF193" s="21" t="s">
        <v>296</v>
      </c>
      <c r="AG193" s="21" t="s">
        <v>300</v>
      </c>
      <c r="AH193" s="21"/>
      <c r="AI193" s="21"/>
      <c r="AJ193" s="21"/>
      <c r="AK193" s="21"/>
      <c r="AL193" s="21"/>
      <c r="AM193" s="21"/>
      <c r="AN193" s="21"/>
      <c r="AO193" s="21"/>
      <c r="AP193" s="21"/>
      <c r="AQ193" s="21" t="s">
        <v>296</v>
      </c>
      <c r="AR193" s="21"/>
      <c r="AS193" s="21"/>
      <c r="AT193" s="21"/>
      <c r="AU193" s="21"/>
      <c r="AV193" s="21"/>
      <c r="AW193" s="21"/>
      <c r="AX193" s="21"/>
      <c r="AY193" s="21"/>
      <c r="AZ193" s="6"/>
      <c r="BA193" s="6"/>
      <c r="BB193" s="6"/>
      <c r="BC193" s="21"/>
      <c r="BD193" s="21"/>
      <c r="BE193" s="21"/>
      <c r="BF193" s="6"/>
      <c r="BG193" s="6"/>
      <c r="BH193" s="21" t="s">
        <v>300</v>
      </c>
      <c r="BI193" s="6"/>
      <c r="BJ193" s="6"/>
      <c r="BK193" s="6"/>
      <c r="BL193" s="6"/>
      <c r="BM193" s="21"/>
      <c r="BN193" s="21"/>
      <c r="BO193" s="6"/>
      <c r="BP193" s="6"/>
      <c r="BQ193" s="6"/>
      <c r="BR193" s="6"/>
      <c r="BS193" s="6"/>
      <c r="BT193" s="6"/>
      <c r="BU193" s="7" t="s">
        <v>824</v>
      </c>
    </row>
    <row r="194" spans="2:73" ht="70" customHeight="1">
      <c r="B194" s="8" t="s">
        <v>825</v>
      </c>
      <c r="C194" s="5" t="s">
        <v>4</v>
      </c>
      <c r="D194" s="5">
        <v>337</v>
      </c>
      <c r="E194" s="6" t="s">
        <v>20</v>
      </c>
      <c r="F194" s="5" t="s">
        <v>3</v>
      </c>
      <c r="G194" s="6" t="s">
        <v>826</v>
      </c>
      <c r="H194" s="6">
        <v>1</v>
      </c>
      <c r="I194" s="5">
        <v>60</v>
      </c>
      <c r="J194" s="5">
        <v>120</v>
      </c>
      <c r="K194" s="5"/>
      <c r="L194" s="5"/>
      <c r="M194" s="5"/>
      <c r="N194" s="5"/>
      <c r="O194" s="5"/>
      <c r="P194" s="5"/>
      <c r="Q194" s="9"/>
      <c r="R194" s="9"/>
      <c r="S194" s="9"/>
      <c r="T194" s="9"/>
      <c r="U194" s="9"/>
      <c r="V194" s="32"/>
      <c r="W194" s="6"/>
      <c r="X194" s="6"/>
      <c r="Y194" s="6"/>
      <c r="Z194" s="6"/>
      <c r="AA194" s="6"/>
      <c r="AB194" s="21"/>
      <c r="AC194" s="21"/>
      <c r="AD194" s="21"/>
      <c r="AE194" s="21"/>
      <c r="AF194" s="21"/>
      <c r="AG194" s="21"/>
      <c r="AH194" s="21" t="s">
        <v>297</v>
      </c>
      <c r="AI194" s="21"/>
      <c r="AJ194" s="21"/>
      <c r="AK194" s="21"/>
      <c r="AL194" s="21"/>
      <c r="AM194" s="21"/>
      <c r="AN194" s="21"/>
      <c r="AO194" s="21"/>
      <c r="AP194" s="21"/>
      <c r="AQ194" s="21"/>
      <c r="AR194" s="21"/>
      <c r="AS194" s="21"/>
      <c r="AT194" s="21"/>
      <c r="AU194" s="21"/>
      <c r="AV194" s="21"/>
      <c r="AW194" s="21"/>
      <c r="AX194" s="21"/>
      <c r="AY194" s="21"/>
      <c r="AZ194" s="6" t="s">
        <v>300</v>
      </c>
      <c r="BA194" s="6"/>
      <c r="BB194" s="6"/>
      <c r="BC194" s="21"/>
      <c r="BD194" s="21"/>
      <c r="BE194" s="21"/>
      <c r="BF194" s="6"/>
      <c r="BG194" s="6"/>
      <c r="BH194" s="21"/>
      <c r="BI194" s="6"/>
      <c r="BJ194" s="6"/>
      <c r="BK194" s="6"/>
      <c r="BL194" s="6"/>
      <c r="BM194" s="21"/>
      <c r="BN194" s="21"/>
      <c r="BO194" s="6"/>
      <c r="BP194" s="6"/>
      <c r="BQ194" s="6"/>
      <c r="BR194" s="6"/>
      <c r="BS194" s="6"/>
      <c r="BT194" s="6"/>
      <c r="BU194" s="7" t="s">
        <v>827</v>
      </c>
    </row>
    <row r="195" spans="2:73" ht="70" customHeight="1">
      <c r="B195" s="8" t="s">
        <v>828</v>
      </c>
      <c r="C195" s="5" t="s">
        <v>5</v>
      </c>
      <c r="D195" s="5">
        <v>262</v>
      </c>
      <c r="E195" s="6" t="s">
        <v>74</v>
      </c>
      <c r="F195" s="5" t="s">
        <v>2</v>
      </c>
      <c r="G195" s="6" t="s">
        <v>829</v>
      </c>
      <c r="H195" s="6">
        <v>1</v>
      </c>
      <c r="I195" s="5">
        <v>18</v>
      </c>
      <c r="J195" s="5">
        <v>80</v>
      </c>
      <c r="K195" s="5"/>
      <c r="L195" s="5"/>
      <c r="M195" s="5"/>
      <c r="N195" s="5"/>
      <c r="O195" s="5"/>
      <c r="P195" s="5"/>
      <c r="Q195" s="9"/>
      <c r="R195" s="9"/>
      <c r="S195" s="9"/>
      <c r="T195" s="9"/>
      <c r="U195" s="9"/>
      <c r="V195" s="32"/>
      <c r="W195" s="6"/>
      <c r="X195" s="6"/>
      <c r="Y195" s="6"/>
      <c r="Z195" s="6"/>
      <c r="AA195" s="6"/>
      <c r="AB195" s="21"/>
      <c r="AC195" s="21"/>
      <c r="AD195" s="21"/>
      <c r="AE195" s="21" t="s">
        <v>297</v>
      </c>
      <c r="AF195" s="21"/>
      <c r="AG195" s="21"/>
      <c r="AH195" s="21"/>
      <c r="AI195" s="21"/>
      <c r="AJ195" s="21"/>
      <c r="AK195" s="21"/>
      <c r="AL195" s="21"/>
      <c r="AM195" s="21"/>
      <c r="AN195" s="21"/>
      <c r="AO195" s="21"/>
      <c r="AP195" s="21"/>
      <c r="AQ195" s="21"/>
      <c r="AR195" s="21"/>
      <c r="AS195" s="21"/>
      <c r="AT195" s="21"/>
      <c r="AU195" s="21"/>
      <c r="AV195" s="21"/>
      <c r="AW195" s="21"/>
      <c r="AX195" s="21"/>
      <c r="AY195" s="21"/>
      <c r="AZ195" s="6" t="s">
        <v>300</v>
      </c>
      <c r="BA195" s="6"/>
      <c r="BB195" s="6"/>
      <c r="BC195" s="21"/>
      <c r="BD195" s="21"/>
      <c r="BE195" s="21"/>
      <c r="BF195" s="6"/>
      <c r="BG195" s="6"/>
      <c r="BH195" s="21"/>
      <c r="BI195" s="6"/>
      <c r="BJ195" s="6"/>
      <c r="BK195" s="6"/>
      <c r="BL195" s="6"/>
      <c r="BM195" s="21"/>
      <c r="BN195" s="21"/>
      <c r="BO195" s="6"/>
      <c r="BP195" s="6"/>
      <c r="BQ195" s="6"/>
      <c r="BR195" s="6"/>
      <c r="BS195" s="6"/>
      <c r="BT195" s="6"/>
      <c r="BU195" s="7" t="s">
        <v>830</v>
      </c>
    </row>
    <row r="196" spans="2:73" ht="70" customHeight="1">
      <c r="B196" s="8" t="s">
        <v>831</v>
      </c>
      <c r="C196" s="5" t="s">
        <v>4</v>
      </c>
      <c r="D196" s="5">
        <v>240</v>
      </c>
      <c r="E196" s="6" t="s">
        <v>34</v>
      </c>
      <c r="F196" s="5" t="s">
        <v>3</v>
      </c>
      <c r="G196" s="6" t="s">
        <v>832</v>
      </c>
      <c r="H196" s="6">
        <v>1</v>
      </c>
      <c r="I196" s="5">
        <v>18</v>
      </c>
      <c r="J196" s="5">
        <v>150</v>
      </c>
      <c r="K196" s="5"/>
      <c r="L196" s="5"/>
      <c r="M196" s="5"/>
      <c r="N196" s="5"/>
      <c r="O196" s="5"/>
      <c r="P196" s="5"/>
      <c r="Q196" s="9"/>
      <c r="R196" s="9"/>
      <c r="S196" s="9"/>
      <c r="T196" s="9"/>
      <c r="U196" s="9"/>
      <c r="V196" s="32"/>
      <c r="W196" s="6"/>
      <c r="X196" s="6"/>
      <c r="Y196" s="6"/>
      <c r="Z196" s="6"/>
      <c r="AA196" s="6"/>
      <c r="AB196" s="21"/>
      <c r="AC196" s="21"/>
      <c r="AD196" s="21"/>
      <c r="AE196" s="21" t="s">
        <v>297</v>
      </c>
      <c r="AF196" s="21" t="s">
        <v>296</v>
      </c>
      <c r="AG196" s="21"/>
      <c r="AH196" s="21"/>
      <c r="AI196" s="21"/>
      <c r="AJ196" s="21"/>
      <c r="AK196" s="21"/>
      <c r="AL196" s="21"/>
      <c r="AM196" s="21"/>
      <c r="AN196" s="21"/>
      <c r="AO196" s="21"/>
      <c r="AP196" s="21"/>
      <c r="AQ196" s="21"/>
      <c r="AR196" s="21"/>
      <c r="AS196" s="21" t="s">
        <v>296</v>
      </c>
      <c r="AT196" s="21" t="s">
        <v>296</v>
      </c>
      <c r="AU196" s="21"/>
      <c r="AV196" s="21"/>
      <c r="AW196" s="21"/>
      <c r="AX196" s="21"/>
      <c r="AY196" s="21"/>
      <c r="AZ196" s="6"/>
      <c r="BA196" s="6"/>
      <c r="BB196" s="6"/>
      <c r="BC196" s="21"/>
      <c r="BD196" s="21"/>
      <c r="BE196" s="21"/>
      <c r="BF196" s="6"/>
      <c r="BG196" s="6"/>
      <c r="BH196" s="21" t="s">
        <v>300</v>
      </c>
      <c r="BI196" s="6" t="s">
        <v>296</v>
      </c>
      <c r="BJ196" s="6">
        <v>1800</v>
      </c>
      <c r="BK196" s="6" t="s">
        <v>296</v>
      </c>
      <c r="BL196" s="6">
        <v>1800</v>
      </c>
      <c r="BM196" s="21"/>
      <c r="BN196" s="21"/>
      <c r="BO196" s="6"/>
      <c r="BP196" s="6"/>
      <c r="BQ196" s="6"/>
      <c r="BR196" s="6"/>
      <c r="BS196" s="6"/>
      <c r="BT196" s="6"/>
      <c r="BU196" s="7" t="s">
        <v>833</v>
      </c>
    </row>
    <row r="197" spans="2:73" ht="70" customHeight="1">
      <c r="B197" s="8" t="s">
        <v>834</v>
      </c>
      <c r="C197" s="5" t="s">
        <v>5</v>
      </c>
      <c r="D197" s="5">
        <v>178</v>
      </c>
      <c r="E197" s="6" t="s">
        <v>0</v>
      </c>
      <c r="F197" s="5" t="s">
        <v>1</v>
      </c>
      <c r="G197" s="6" t="s">
        <v>835</v>
      </c>
      <c r="H197" s="6">
        <v>1</v>
      </c>
      <c r="I197" s="5">
        <v>2</v>
      </c>
      <c r="J197" s="5">
        <v>18</v>
      </c>
      <c r="K197" s="5"/>
      <c r="L197" s="5"/>
      <c r="M197" s="5"/>
      <c r="N197" s="5"/>
      <c r="O197" s="5"/>
      <c r="P197" s="5"/>
      <c r="Q197" s="9"/>
      <c r="R197" s="9"/>
      <c r="S197" s="9"/>
      <c r="T197" s="9"/>
      <c r="U197" s="9"/>
      <c r="V197" s="32"/>
      <c r="W197" s="6"/>
      <c r="X197" s="6"/>
      <c r="Y197" s="6"/>
      <c r="Z197" s="6"/>
      <c r="AA197" s="6"/>
      <c r="AB197" s="21"/>
      <c r="AC197" s="21" t="s">
        <v>297</v>
      </c>
      <c r="AD197" s="21" t="s">
        <v>836</v>
      </c>
      <c r="AE197" s="21"/>
      <c r="AF197" s="21"/>
      <c r="AG197" s="21"/>
      <c r="AH197" s="21"/>
      <c r="AI197" s="21"/>
      <c r="AJ197" s="21"/>
      <c r="AK197" s="21"/>
      <c r="AL197" s="21"/>
      <c r="AM197" s="21"/>
      <c r="AN197" s="21"/>
      <c r="AO197" s="21"/>
      <c r="AP197" s="21"/>
      <c r="AQ197" s="21" t="s">
        <v>296</v>
      </c>
      <c r="AR197" s="21"/>
      <c r="AS197" s="21"/>
      <c r="AT197" s="21"/>
      <c r="AU197" s="21"/>
      <c r="AV197" s="21"/>
      <c r="AW197" s="21"/>
      <c r="AX197" s="21"/>
      <c r="AY197" s="21"/>
      <c r="AZ197" s="6"/>
      <c r="BA197" s="6"/>
      <c r="BB197" s="6"/>
      <c r="BC197" s="21"/>
      <c r="BD197" s="21"/>
      <c r="BE197" s="21"/>
      <c r="BF197" s="6"/>
      <c r="BG197" s="6"/>
      <c r="BH197" s="21"/>
      <c r="BI197" s="6"/>
      <c r="BJ197" s="6"/>
      <c r="BK197" s="6"/>
      <c r="BL197" s="6"/>
      <c r="BM197" s="21"/>
      <c r="BN197" s="21"/>
      <c r="BO197" s="6"/>
      <c r="BP197" s="6"/>
      <c r="BQ197" s="6"/>
      <c r="BR197" s="6"/>
      <c r="BS197" s="6"/>
      <c r="BT197" s="6"/>
      <c r="BU197" s="7" t="s">
        <v>837</v>
      </c>
    </row>
    <row r="198" spans="2:73" ht="70" customHeight="1">
      <c r="B198" s="8" t="s">
        <v>838</v>
      </c>
      <c r="C198" s="5" t="s">
        <v>4</v>
      </c>
      <c r="D198" s="5">
        <v>123</v>
      </c>
      <c r="E198" s="6" t="s">
        <v>0</v>
      </c>
      <c r="F198" s="5" t="s">
        <v>1</v>
      </c>
      <c r="G198" s="6" t="s">
        <v>839</v>
      </c>
      <c r="H198" s="6">
        <v>1</v>
      </c>
      <c r="I198" s="5">
        <v>0</v>
      </c>
      <c r="J198" s="5">
        <v>21</v>
      </c>
      <c r="K198" s="5"/>
      <c r="L198" s="5"/>
      <c r="M198" s="5"/>
      <c r="N198" s="5"/>
      <c r="O198" s="5"/>
      <c r="P198" s="5"/>
      <c r="Q198" s="9"/>
      <c r="R198" s="9"/>
      <c r="S198" s="9"/>
      <c r="T198" s="9"/>
      <c r="U198" s="9"/>
      <c r="V198" s="32"/>
      <c r="W198" s="6"/>
      <c r="X198" s="6"/>
      <c r="Y198" s="6"/>
      <c r="Z198" s="6"/>
      <c r="AA198" s="6"/>
      <c r="AB198" s="21"/>
      <c r="AC198" s="21"/>
      <c r="AD198" s="21"/>
      <c r="AE198" s="21"/>
      <c r="AF198" s="21"/>
      <c r="AG198" s="21"/>
      <c r="AH198" s="21"/>
      <c r="AI198" s="21"/>
      <c r="AJ198" s="21"/>
      <c r="AK198" s="21"/>
      <c r="AL198" s="21"/>
      <c r="AM198" s="21"/>
      <c r="AN198" s="21"/>
      <c r="AO198" s="21"/>
      <c r="AP198" s="21" t="s">
        <v>297</v>
      </c>
      <c r="AQ198" s="21" t="s">
        <v>296</v>
      </c>
      <c r="AR198" s="21"/>
      <c r="AS198" s="21"/>
      <c r="AT198" s="21"/>
      <c r="AU198" s="21"/>
      <c r="AV198" s="21"/>
      <c r="AW198" s="21"/>
      <c r="AX198" s="21"/>
      <c r="AY198" s="21"/>
      <c r="AZ198" s="6"/>
      <c r="BA198" s="6"/>
      <c r="BB198" s="6"/>
      <c r="BC198" s="21" t="s">
        <v>300</v>
      </c>
      <c r="BD198" s="21"/>
      <c r="BE198" s="21"/>
      <c r="BF198" s="6"/>
      <c r="BG198" s="6"/>
      <c r="BH198" s="21"/>
      <c r="BI198" s="6"/>
      <c r="BJ198" s="6"/>
      <c r="BK198" s="6" t="s">
        <v>296</v>
      </c>
      <c r="BL198" s="6">
        <v>1800</v>
      </c>
      <c r="BM198" s="21"/>
      <c r="BN198" s="21"/>
      <c r="BO198" s="6"/>
      <c r="BP198" s="6"/>
      <c r="BQ198" s="6"/>
      <c r="BR198" s="6"/>
      <c r="BS198" s="6"/>
      <c r="BT198" s="6"/>
      <c r="BU198" s="7" t="s">
        <v>840</v>
      </c>
    </row>
    <row r="199" spans="2:73" ht="70" customHeight="1">
      <c r="B199" s="8" t="s">
        <v>841</v>
      </c>
      <c r="C199" s="5" t="s">
        <v>5</v>
      </c>
      <c r="D199" s="5">
        <v>119</v>
      </c>
      <c r="E199" s="6" t="s">
        <v>11</v>
      </c>
      <c r="F199" s="5" t="s">
        <v>2</v>
      </c>
      <c r="G199" s="6" t="s">
        <v>842</v>
      </c>
      <c r="H199" s="6">
        <v>1</v>
      </c>
      <c r="I199" s="5">
        <v>18</v>
      </c>
      <c r="J199" s="5">
        <v>150</v>
      </c>
      <c r="K199" s="5"/>
      <c r="L199" s="5"/>
      <c r="M199" s="5"/>
      <c r="N199" s="5"/>
      <c r="O199" s="5"/>
      <c r="P199" s="5"/>
      <c r="Q199" s="9"/>
      <c r="R199" s="9"/>
      <c r="S199" s="9"/>
      <c r="T199" s="9"/>
      <c r="U199" s="9"/>
      <c r="V199" s="32"/>
      <c r="W199" s="6"/>
      <c r="X199" s="6"/>
      <c r="Y199" s="6"/>
      <c r="Z199" s="6"/>
      <c r="AA199" s="6"/>
      <c r="AB199" s="21"/>
      <c r="AC199" s="21"/>
      <c r="AD199" s="21"/>
      <c r="AE199" s="21" t="s">
        <v>297</v>
      </c>
      <c r="AF199" s="21"/>
      <c r="AG199" s="21"/>
      <c r="AH199" s="21"/>
      <c r="AI199" s="21"/>
      <c r="AJ199" s="21"/>
      <c r="AK199" s="21" t="s">
        <v>297</v>
      </c>
      <c r="AL199" s="21" t="s">
        <v>300</v>
      </c>
      <c r="AM199" s="21"/>
      <c r="AN199" s="21"/>
      <c r="AO199" s="21"/>
      <c r="AP199" s="21"/>
      <c r="AQ199" s="21"/>
      <c r="AR199" s="21"/>
      <c r="AS199" s="21"/>
      <c r="AT199" s="21"/>
      <c r="AU199" s="21"/>
      <c r="AV199" s="21"/>
      <c r="AW199" s="21"/>
      <c r="AX199" s="21"/>
      <c r="AY199" s="21"/>
      <c r="AZ199" s="6" t="s">
        <v>296</v>
      </c>
      <c r="BA199" s="6"/>
      <c r="BB199" s="6" t="s">
        <v>296</v>
      </c>
      <c r="BC199" s="21"/>
      <c r="BD199" s="21"/>
      <c r="BE199" s="21"/>
      <c r="BF199" s="6"/>
      <c r="BG199" s="6"/>
      <c r="BH199" s="21"/>
      <c r="BI199" s="6"/>
      <c r="BJ199" s="6"/>
      <c r="BK199" s="6"/>
      <c r="BL199" s="6"/>
      <c r="BM199" s="21"/>
      <c r="BN199" s="21"/>
      <c r="BO199" s="6"/>
      <c r="BP199" s="6"/>
      <c r="BQ199" s="6"/>
      <c r="BR199" s="6"/>
      <c r="BS199" s="6"/>
      <c r="BT199" s="6"/>
      <c r="BU199" s="7" t="s">
        <v>843</v>
      </c>
    </row>
    <row r="200" spans="2:73" ht="70" customHeight="1">
      <c r="B200" s="8" t="s">
        <v>844</v>
      </c>
      <c r="C200" s="5" t="s">
        <v>4</v>
      </c>
      <c r="D200" s="5">
        <v>110</v>
      </c>
      <c r="E200" s="6" t="s">
        <v>7</v>
      </c>
      <c r="F200" s="5" t="s">
        <v>3</v>
      </c>
      <c r="G200" s="6" t="s">
        <v>845</v>
      </c>
      <c r="H200" s="6">
        <v>1</v>
      </c>
      <c r="I200" s="5">
        <v>18</v>
      </c>
      <c r="J200" s="5">
        <v>75</v>
      </c>
      <c r="K200" s="5"/>
      <c r="L200" s="5"/>
      <c r="M200" s="5"/>
      <c r="N200" s="5"/>
      <c r="O200" s="5"/>
      <c r="P200" s="5"/>
      <c r="Q200" s="9"/>
      <c r="R200" s="9"/>
      <c r="S200" s="9"/>
      <c r="T200" s="9"/>
      <c r="U200" s="9"/>
      <c r="V200" s="32"/>
      <c r="W200" s="6"/>
      <c r="X200" s="6"/>
      <c r="Y200" s="6"/>
      <c r="Z200" s="6"/>
      <c r="AA200" s="6"/>
      <c r="AB200" s="21"/>
      <c r="AC200" s="21"/>
      <c r="AD200" s="21"/>
      <c r="AE200" s="21"/>
      <c r="AF200" s="21"/>
      <c r="AG200" s="21"/>
      <c r="AH200" s="21"/>
      <c r="AI200" s="21" t="s">
        <v>297</v>
      </c>
      <c r="AJ200" s="21"/>
      <c r="AK200" s="21"/>
      <c r="AL200" s="21"/>
      <c r="AM200" s="21"/>
      <c r="AN200" s="21"/>
      <c r="AO200" s="21"/>
      <c r="AP200" s="21"/>
      <c r="AQ200" s="21"/>
      <c r="AR200" s="21"/>
      <c r="AS200" s="21"/>
      <c r="AT200" s="21"/>
      <c r="AU200" s="21"/>
      <c r="AV200" s="21"/>
      <c r="AW200" s="21"/>
      <c r="AX200" s="21"/>
      <c r="AY200" s="21"/>
      <c r="AZ200" s="6"/>
      <c r="BA200" s="6"/>
      <c r="BB200" s="6"/>
      <c r="BC200" s="21"/>
      <c r="BD200" s="21"/>
      <c r="BE200" s="21"/>
      <c r="BF200" s="6"/>
      <c r="BG200" s="6"/>
      <c r="BH200" s="21"/>
      <c r="BI200" s="6" t="s">
        <v>296</v>
      </c>
      <c r="BJ200" s="6">
        <v>1800</v>
      </c>
      <c r="BK200" s="6" t="s">
        <v>296</v>
      </c>
      <c r="BL200" s="6">
        <v>1800</v>
      </c>
      <c r="BM200" s="21"/>
      <c r="BN200" s="21"/>
      <c r="BO200" s="6"/>
      <c r="BP200" s="6"/>
      <c r="BQ200" s="6"/>
      <c r="BR200" s="6"/>
      <c r="BS200" s="6"/>
      <c r="BT200" s="6"/>
      <c r="BU200" s="7" t="s">
        <v>846</v>
      </c>
    </row>
    <row r="201" spans="2:73" ht="70" customHeight="1">
      <c r="B201" s="8" t="s">
        <v>847</v>
      </c>
      <c r="C201" s="5" t="s">
        <v>5</v>
      </c>
      <c r="D201" s="5">
        <v>97</v>
      </c>
      <c r="E201" s="6" t="s">
        <v>0</v>
      </c>
      <c r="F201" s="5" t="s">
        <v>1</v>
      </c>
      <c r="G201" s="6" t="s">
        <v>848</v>
      </c>
      <c r="H201" s="6">
        <v>1</v>
      </c>
      <c r="I201" s="5">
        <v>18</v>
      </c>
      <c r="J201" s="5">
        <v>150</v>
      </c>
      <c r="K201" s="5"/>
      <c r="L201" s="5"/>
      <c r="M201" s="5"/>
      <c r="N201" s="5"/>
      <c r="O201" s="5"/>
      <c r="P201" s="5"/>
      <c r="Q201" s="9"/>
      <c r="R201" s="9"/>
      <c r="S201" s="9"/>
      <c r="T201" s="9"/>
      <c r="U201" s="9"/>
      <c r="V201" s="32"/>
      <c r="W201" s="6"/>
      <c r="X201" s="6"/>
      <c r="Y201" s="6"/>
      <c r="Z201" s="6"/>
      <c r="AA201" s="6"/>
      <c r="AB201" s="21"/>
      <c r="AC201" s="21"/>
      <c r="AD201" s="21"/>
      <c r="AE201" s="21" t="s">
        <v>297</v>
      </c>
      <c r="AF201" s="21"/>
      <c r="AG201" s="21"/>
      <c r="AH201" s="21"/>
      <c r="AI201" s="21"/>
      <c r="AJ201" s="21"/>
      <c r="AK201" s="21"/>
      <c r="AL201" s="21"/>
      <c r="AM201" s="21"/>
      <c r="AN201" s="21"/>
      <c r="AO201" s="21"/>
      <c r="AP201" s="21"/>
      <c r="AQ201" s="21"/>
      <c r="AR201" s="21"/>
      <c r="AS201" s="21"/>
      <c r="AT201" s="21"/>
      <c r="AU201" s="21"/>
      <c r="AV201" s="21"/>
      <c r="AW201" s="21"/>
      <c r="AX201" s="21"/>
      <c r="AY201" s="21"/>
      <c r="AZ201" s="6" t="s">
        <v>296</v>
      </c>
      <c r="BA201" s="6"/>
      <c r="BB201" s="6"/>
      <c r="BC201" s="21"/>
      <c r="BD201" s="21"/>
      <c r="BE201" s="21"/>
      <c r="BF201" s="6"/>
      <c r="BG201" s="6"/>
      <c r="BH201" s="21"/>
      <c r="BI201" s="6"/>
      <c r="BJ201" s="6"/>
      <c r="BK201" s="6" t="s">
        <v>300</v>
      </c>
      <c r="BL201" s="6"/>
      <c r="BM201" s="21"/>
      <c r="BN201" s="21"/>
      <c r="BO201" s="6"/>
      <c r="BP201" s="6"/>
      <c r="BQ201" s="6"/>
      <c r="BR201" s="6"/>
      <c r="BS201" s="6"/>
      <c r="BT201" s="6"/>
      <c r="BU201" s="7" t="s">
        <v>849</v>
      </c>
    </row>
    <row r="202" spans="2:73" ht="70" customHeight="1">
      <c r="B202" s="8" t="s">
        <v>850</v>
      </c>
      <c r="C202" s="5" t="s">
        <v>5</v>
      </c>
      <c r="D202" s="5">
        <v>88</v>
      </c>
      <c r="E202" s="6" t="s">
        <v>74</v>
      </c>
      <c r="F202" s="5" t="s">
        <v>2</v>
      </c>
      <c r="G202" s="6" t="s">
        <v>851</v>
      </c>
      <c r="H202" s="6">
        <v>1</v>
      </c>
      <c r="I202" s="5">
        <v>18</v>
      </c>
      <c r="J202" s="5">
        <v>150</v>
      </c>
      <c r="K202" s="5"/>
      <c r="L202" s="5"/>
      <c r="M202" s="5"/>
      <c r="N202" s="5"/>
      <c r="O202" s="5"/>
      <c r="P202" s="5"/>
      <c r="Q202" s="9"/>
      <c r="R202" s="9"/>
      <c r="S202" s="9"/>
      <c r="T202" s="9"/>
      <c r="U202" s="9"/>
      <c r="V202" s="32"/>
      <c r="W202" s="6"/>
      <c r="X202" s="6"/>
      <c r="Y202" s="6"/>
      <c r="Z202" s="6"/>
      <c r="AA202" s="6"/>
      <c r="AB202" s="21"/>
      <c r="AC202" s="21"/>
      <c r="AD202" s="21"/>
      <c r="AE202" s="21"/>
      <c r="AF202" s="21"/>
      <c r="AG202" s="21"/>
      <c r="AH202" s="21"/>
      <c r="AI202" s="21"/>
      <c r="AJ202" s="21"/>
      <c r="AK202" s="21" t="s">
        <v>297</v>
      </c>
      <c r="AL202" s="21" t="s">
        <v>296</v>
      </c>
      <c r="AM202" s="21"/>
      <c r="AN202" s="21" t="s">
        <v>297</v>
      </c>
      <c r="AO202" s="21"/>
      <c r="AP202" s="21"/>
      <c r="AQ202" s="21"/>
      <c r="AR202" s="21"/>
      <c r="AS202" s="21"/>
      <c r="AT202" s="21"/>
      <c r="AU202" s="21"/>
      <c r="AV202" s="21"/>
      <c r="AW202" s="21"/>
      <c r="AX202" s="21"/>
      <c r="AY202" s="21"/>
      <c r="AZ202" s="6"/>
      <c r="BA202" s="6" t="s">
        <v>662</v>
      </c>
      <c r="BB202" s="6" t="s">
        <v>662</v>
      </c>
      <c r="BC202" s="21"/>
      <c r="BD202" s="21"/>
      <c r="BE202" s="21"/>
      <c r="BF202" s="6"/>
      <c r="BG202" s="6"/>
      <c r="BH202" s="21" t="s">
        <v>300</v>
      </c>
      <c r="BI202" s="6"/>
      <c r="BJ202" s="6"/>
      <c r="BK202" s="6" t="s">
        <v>300</v>
      </c>
      <c r="BL202" s="6"/>
      <c r="BM202" s="21"/>
      <c r="BN202" s="21"/>
      <c r="BO202" s="6"/>
      <c r="BP202" s="6"/>
      <c r="BQ202" s="6"/>
      <c r="BR202" s="6"/>
      <c r="BS202" s="6"/>
      <c r="BT202" s="6"/>
      <c r="BU202" s="7" t="s">
        <v>852</v>
      </c>
    </row>
    <row r="203" spans="2:73" ht="70" customHeight="1">
      <c r="B203" s="8" t="s">
        <v>850</v>
      </c>
      <c r="C203" s="5" t="s">
        <v>5</v>
      </c>
      <c r="D203" s="5">
        <v>88</v>
      </c>
      <c r="E203" s="6" t="s">
        <v>74</v>
      </c>
      <c r="F203" s="5" t="s">
        <v>2</v>
      </c>
      <c r="G203" s="6" t="s">
        <v>851</v>
      </c>
      <c r="H203" s="6">
        <v>2</v>
      </c>
      <c r="I203" s="5">
        <v>18</v>
      </c>
      <c r="J203" s="5">
        <v>150</v>
      </c>
      <c r="K203" s="5"/>
      <c r="L203" s="5"/>
      <c r="M203" s="5"/>
      <c r="N203" s="5"/>
      <c r="O203" s="5"/>
      <c r="P203" s="5"/>
      <c r="Q203" s="9"/>
      <c r="R203" s="9"/>
      <c r="S203" s="9"/>
      <c r="T203" s="9"/>
      <c r="U203" s="9"/>
      <c r="V203" s="32"/>
      <c r="W203" s="6"/>
      <c r="X203" s="6"/>
      <c r="Y203" s="6"/>
      <c r="Z203" s="6"/>
      <c r="AA203" s="6"/>
      <c r="AB203" s="21"/>
      <c r="AC203" s="21"/>
      <c r="AD203" s="21"/>
      <c r="AE203" s="21"/>
      <c r="AF203" s="21"/>
      <c r="AG203" s="21"/>
      <c r="AH203" s="21"/>
      <c r="AI203" s="21"/>
      <c r="AJ203" s="21"/>
      <c r="AK203" s="21" t="s">
        <v>297</v>
      </c>
      <c r="AL203" s="21" t="s">
        <v>296</v>
      </c>
      <c r="AM203" s="21"/>
      <c r="AN203" s="21" t="s">
        <v>297</v>
      </c>
      <c r="AO203" s="21"/>
      <c r="AP203" s="21"/>
      <c r="AQ203" s="21"/>
      <c r="AR203" s="21"/>
      <c r="AS203" s="21"/>
      <c r="AT203" s="21"/>
      <c r="AU203" s="21"/>
      <c r="AV203" s="21"/>
      <c r="AW203" s="21"/>
      <c r="AX203" s="21"/>
      <c r="AY203" s="21"/>
      <c r="AZ203" s="6"/>
      <c r="BA203" s="6" t="s">
        <v>662</v>
      </c>
      <c r="BB203" s="6" t="s">
        <v>662</v>
      </c>
      <c r="BC203" s="21"/>
      <c r="BD203" s="21"/>
      <c r="BE203" s="21"/>
      <c r="BF203" s="6"/>
      <c r="BG203" s="6"/>
      <c r="BH203" s="21" t="s">
        <v>300</v>
      </c>
      <c r="BI203" s="6"/>
      <c r="BJ203" s="6"/>
      <c r="BK203" s="6"/>
      <c r="BL203" s="6"/>
      <c r="BM203" s="21"/>
      <c r="BN203" s="21"/>
      <c r="BO203" s="6"/>
      <c r="BP203" s="6"/>
      <c r="BQ203" s="6"/>
      <c r="BR203" s="6"/>
      <c r="BS203" s="6"/>
      <c r="BT203" s="6"/>
      <c r="BU203" s="7" t="s">
        <v>852</v>
      </c>
    </row>
    <row r="204" spans="2:73" ht="70" customHeight="1">
      <c r="B204" s="8" t="s">
        <v>853</v>
      </c>
      <c r="C204" s="5" t="s">
        <v>5</v>
      </c>
      <c r="D204" s="5">
        <v>86</v>
      </c>
      <c r="E204" s="6" t="s">
        <v>27</v>
      </c>
      <c r="F204" s="5" t="s">
        <v>2</v>
      </c>
      <c r="G204" s="6" t="s">
        <v>854</v>
      </c>
      <c r="H204" s="6">
        <v>1</v>
      </c>
      <c r="I204" s="5">
        <v>18</v>
      </c>
      <c r="J204" s="5">
        <v>150</v>
      </c>
      <c r="K204" s="5"/>
      <c r="L204" s="5"/>
      <c r="M204" s="5"/>
      <c r="N204" s="5"/>
      <c r="O204" s="5"/>
      <c r="P204" s="5"/>
      <c r="Q204" s="9"/>
      <c r="R204" s="9"/>
      <c r="S204" s="9"/>
      <c r="T204" s="9"/>
      <c r="U204" s="9"/>
      <c r="V204" s="32"/>
      <c r="W204" s="6"/>
      <c r="X204" s="6"/>
      <c r="Y204" s="6"/>
      <c r="Z204" s="6"/>
      <c r="AA204" s="6"/>
      <c r="AB204" s="21"/>
      <c r="AC204" s="21"/>
      <c r="AD204" s="21"/>
      <c r="AE204" s="21"/>
      <c r="AF204" s="21"/>
      <c r="AG204" s="21"/>
      <c r="AH204" s="21"/>
      <c r="AI204" s="21"/>
      <c r="AJ204" s="21" t="s">
        <v>297</v>
      </c>
      <c r="AK204" s="21" t="s">
        <v>297</v>
      </c>
      <c r="AL204" s="21" t="s">
        <v>300</v>
      </c>
      <c r="AM204" s="21" t="s">
        <v>297</v>
      </c>
      <c r="AN204" s="21" t="s">
        <v>297</v>
      </c>
      <c r="AO204" s="21" t="s">
        <v>297</v>
      </c>
      <c r="AP204" s="21" t="s">
        <v>297</v>
      </c>
      <c r="AQ204" s="21" t="s">
        <v>296</v>
      </c>
      <c r="AR204" s="21"/>
      <c r="AS204" s="21"/>
      <c r="AT204" s="21"/>
      <c r="AU204" s="21"/>
      <c r="AV204" s="21"/>
      <c r="AW204" s="21"/>
      <c r="AX204" s="21"/>
      <c r="AY204" s="21"/>
      <c r="AZ204" s="6"/>
      <c r="BA204" s="6"/>
      <c r="BB204" s="6"/>
      <c r="BC204" s="21"/>
      <c r="BD204" s="21"/>
      <c r="BE204" s="21"/>
      <c r="BF204" s="6"/>
      <c r="BG204" s="6"/>
      <c r="BH204" s="21" t="s">
        <v>300</v>
      </c>
      <c r="BI204" s="6" t="s">
        <v>296</v>
      </c>
      <c r="BJ204" s="6">
        <v>12</v>
      </c>
      <c r="BK204" s="6"/>
      <c r="BL204" s="6"/>
      <c r="BM204" s="21"/>
      <c r="BN204" s="21"/>
      <c r="BO204" s="6"/>
      <c r="BP204" s="6"/>
      <c r="BQ204" s="6" t="s">
        <v>296</v>
      </c>
      <c r="BR204" s="6">
        <v>1800</v>
      </c>
      <c r="BS204" s="6" t="s">
        <v>296</v>
      </c>
      <c r="BT204" s="6">
        <v>12</v>
      </c>
      <c r="BU204" s="7" t="s">
        <v>855</v>
      </c>
    </row>
    <row r="205" spans="2:73" ht="70" customHeight="1">
      <c r="B205" s="8" t="s">
        <v>856</v>
      </c>
      <c r="C205" s="5" t="s">
        <v>5</v>
      </c>
      <c r="D205" s="5">
        <v>78</v>
      </c>
      <c r="E205" s="6" t="s">
        <v>74</v>
      </c>
      <c r="F205" s="5" t="s">
        <v>2</v>
      </c>
      <c r="G205" s="6" t="s">
        <v>857</v>
      </c>
      <c r="H205" s="6">
        <v>1</v>
      </c>
      <c r="I205" s="5">
        <v>18</v>
      </c>
      <c r="J205" s="5">
        <v>150</v>
      </c>
      <c r="K205" s="5"/>
      <c r="L205" s="5"/>
      <c r="M205" s="5"/>
      <c r="N205" s="5"/>
      <c r="O205" s="5"/>
      <c r="P205" s="5"/>
      <c r="Q205" s="9"/>
      <c r="R205" s="9"/>
      <c r="S205" s="9"/>
      <c r="T205" s="9"/>
      <c r="U205" s="9"/>
      <c r="V205" s="32"/>
      <c r="W205" s="6"/>
      <c r="X205" s="6"/>
      <c r="Y205" s="6"/>
      <c r="Z205" s="6"/>
      <c r="AA205" s="6"/>
      <c r="AB205" s="21"/>
      <c r="AC205" s="21"/>
      <c r="AD205" s="21"/>
      <c r="AE205" s="21"/>
      <c r="AF205" s="21"/>
      <c r="AG205" s="21"/>
      <c r="AH205" s="21" t="s">
        <v>297</v>
      </c>
      <c r="AI205" s="21"/>
      <c r="AJ205" s="21"/>
      <c r="AK205" s="21" t="s">
        <v>297</v>
      </c>
      <c r="AL205" s="21" t="s">
        <v>296</v>
      </c>
      <c r="AM205" s="21"/>
      <c r="AN205" s="21" t="s">
        <v>297</v>
      </c>
      <c r="AO205" s="21"/>
      <c r="AP205" s="21"/>
      <c r="AQ205" s="21"/>
      <c r="AR205" s="21"/>
      <c r="AS205" s="21"/>
      <c r="AT205" s="21"/>
      <c r="AU205" s="21"/>
      <c r="AV205" s="21"/>
      <c r="AW205" s="21"/>
      <c r="AX205" s="21"/>
      <c r="AY205" s="21"/>
      <c r="AZ205" s="6"/>
      <c r="BA205" s="6" t="s">
        <v>662</v>
      </c>
      <c r="BB205" s="6" t="s">
        <v>662</v>
      </c>
      <c r="BC205" s="21"/>
      <c r="BD205" s="21"/>
      <c r="BE205" s="21"/>
      <c r="BF205" s="6"/>
      <c r="BG205" s="6"/>
      <c r="BH205" s="21"/>
      <c r="BI205" s="81" t="s">
        <v>296</v>
      </c>
      <c r="BJ205" s="81">
        <v>3</v>
      </c>
      <c r="BK205" s="6"/>
      <c r="BL205" s="6"/>
      <c r="BM205" s="21"/>
      <c r="BN205" s="21"/>
      <c r="BO205" s="6"/>
      <c r="BP205" s="6"/>
      <c r="BQ205" s="6"/>
      <c r="BR205" s="6"/>
      <c r="BS205" s="6"/>
      <c r="BT205" s="6"/>
      <c r="BU205" s="7" t="s">
        <v>858</v>
      </c>
    </row>
    <row r="206" spans="2:73" ht="70" customHeight="1">
      <c r="B206" s="8" t="s">
        <v>859</v>
      </c>
      <c r="C206" s="5" t="s">
        <v>5</v>
      </c>
      <c r="D206" s="5">
        <v>63</v>
      </c>
      <c r="E206" s="6" t="s">
        <v>860</v>
      </c>
      <c r="F206" s="5" t="s">
        <v>2</v>
      </c>
      <c r="G206" s="6" t="s">
        <v>861</v>
      </c>
      <c r="H206" s="6">
        <v>1</v>
      </c>
      <c r="I206" s="5">
        <v>18</v>
      </c>
      <c r="J206" s="5">
        <v>150</v>
      </c>
      <c r="K206" s="5"/>
      <c r="L206" s="5"/>
      <c r="M206" s="5"/>
      <c r="N206" s="5"/>
      <c r="O206" s="5"/>
      <c r="P206" s="5"/>
      <c r="Q206" s="9"/>
      <c r="R206" s="9"/>
      <c r="S206" s="9"/>
      <c r="T206" s="9"/>
      <c r="U206" s="9"/>
      <c r="V206" s="32"/>
      <c r="W206" s="6"/>
      <c r="X206" s="6"/>
      <c r="Y206" s="6"/>
      <c r="Z206" s="6"/>
      <c r="AA206" s="6"/>
      <c r="AB206" s="21"/>
      <c r="AC206" s="21"/>
      <c r="AD206" s="21"/>
      <c r="AE206" s="21"/>
      <c r="AF206" s="21"/>
      <c r="AG206" s="21"/>
      <c r="AH206" s="21"/>
      <c r="AI206" s="21"/>
      <c r="AJ206" s="21"/>
      <c r="AK206" s="21" t="s">
        <v>297</v>
      </c>
      <c r="AL206" s="21" t="s">
        <v>296</v>
      </c>
      <c r="AM206" s="21" t="s">
        <v>297</v>
      </c>
      <c r="AN206" s="21" t="s">
        <v>297</v>
      </c>
      <c r="AO206" s="21" t="s">
        <v>297</v>
      </c>
      <c r="AP206" s="21"/>
      <c r="AQ206" s="21"/>
      <c r="AR206" s="21"/>
      <c r="AS206" s="21"/>
      <c r="AT206" s="21"/>
      <c r="AU206" s="21"/>
      <c r="AV206" s="21"/>
      <c r="AW206" s="21"/>
      <c r="AX206" s="21"/>
      <c r="AY206" s="21"/>
      <c r="AZ206" s="6"/>
      <c r="BA206" s="6" t="s">
        <v>300</v>
      </c>
      <c r="BB206" s="6"/>
      <c r="BC206" s="21"/>
      <c r="BD206" s="21"/>
      <c r="BE206" s="21"/>
      <c r="BF206" s="6"/>
      <c r="BG206" s="6"/>
      <c r="BH206" s="21" t="s">
        <v>300</v>
      </c>
      <c r="BI206" s="6"/>
      <c r="BJ206" s="6"/>
      <c r="BK206" s="6"/>
      <c r="BL206" s="6"/>
      <c r="BM206" s="21"/>
      <c r="BN206" s="21"/>
      <c r="BO206" s="6"/>
      <c r="BP206" s="6"/>
      <c r="BQ206" s="6"/>
      <c r="BR206" s="6"/>
      <c r="BS206" s="6"/>
      <c r="BT206" s="6"/>
      <c r="BU206" s="7" t="s">
        <v>862</v>
      </c>
    </row>
    <row r="207" spans="2:73" ht="70" customHeight="1">
      <c r="B207" s="8" t="s">
        <v>863</v>
      </c>
      <c r="C207" s="5" t="s">
        <v>5</v>
      </c>
      <c r="D207" s="5">
        <v>60</v>
      </c>
      <c r="E207" s="6" t="s">
        <v>864</v>
      </c>
      <c r="F207" s="5" t="s">
        <v>3</v>
      </c>
      <c r="G207" s="6" t="s">
        <v>865</v>
      </c>
      <c r="H207" s="6">
        <v>1</v>
      </c>
      <c r="I207" s="5">
        <v>18</v>
      </c>
      <c r="J207" s="5">
        <v>150</v>
      </c>
      <c r="K207" s="5"/>
      <c r="L207" s="5"/>
      <c r="M207" s="5"/>
      <c r="N207" s="5"/>
      <c r="O207" s="5"/>
      <c r="P207" s="5"/>
      <c r="Q207" s="9"/>
      <c r="R207" s="9"/>
      <c r="S207" s="9"/>
      <c r="T207" s="9"/>
      <c r="U207" s="9"/>
      <c r="V207" s="32"/>
      <c r="W207" s="6"/>
      <c r="X207" s="6"/>
      <c r="Y207" s="6"/>
      <c r="Z207" s="6"/>
      <c r="AA207" s="6"/>
      <c r="AB207" s="21"/>
      <c r="AC207" s="21"/>
      <c r="AD207" s="21"/>
      <c r="AE207" s="21" t="s">
        <v>297</v>
      </c>
      <c r="AF207" s="21" t="s">
        <v>300</v>
      </c>
      <c r="AG207" s="21"/>
      <c r="AH207" s="21"/>
      <c r="AI207" s="21"/>
      <c r="AJ207" s="21"/>
      <c r="AK207" s="21"/>
      <c r="AL207" s="21"/>
      <c r="AM207" s="21"/>
      <c r="AN207" s="21"/>
      <c r="AO207" s="21"/>
      <c r="AP207" s="21"/>
      <c r="AQ207" s="21"/>
      <c r="AR207" s="21"/>
      <c r="AS207" s="21"/>
      <c r="AT207" s="21"/>
      <c r="AU207" s="21"/>
      <c r="AV207" s="21"/>
      <c r="AW207" s="21"/>
      <c r="AX207" s="21"/>
      <c r="AY207" s="21"/>
      <c r="AZ207" s="6"/>
      <c r="BA207" s="6"/>
      <c r="BB207" s="6"/>
      <c r="BC207" s="21"/>
      <c r="BD207" s="21"/>
      <c r="BE207" s="21"/>
      <c r="BF207" s="6"/>
      <c r="BG207" s="6"/>
      <c r="BH207" s="21" t="s">
        <v>300</v>
      </c>
      <c r="BI207" s="6"/>
      <c r="BJ207" s="6"/>
      <c r="BK207" s="6"/>
      <c r="BL207" s="6"/>
      <c r="BM207" s="21"/>
      <c r="BN207" s="21"/>
      <c r="BO207" s="6"/>
      <c r="BP207" s="6"/>
      <c r="BQ207" s="6"/>
      <c r="BR207" s="6"/>
      <c r="BS207" s="6"/>
      <c r="BT207" s="6"/>
      <c r="BU207" s="7" t="s">
        <v>866</v>
      </c>
    </row>
    <row r="208" spans="2:73" ht="70" customHeight="1">
      <c r="B208" s="8" t="s">
        <v>867</v>
      </c>
      <c r="C208" s="5" t="s">
        <v>15</v>
      </c>
      <c r="D208" s="5">
        <v>59</v>
      </c>
      <c r="E208" s="6" t="s">
        <v>72</v>
      </c>
      <c r="F208" s="5" t="s">
        <v>2</v>
      </c>
      <c r="G208" s="6" t="s">
        <v>868</v>
      </c>
      <c r="H208" s="6">
        <v>1</v>
      </c>
      <c r="I208" s="5">
        <v>18</v>
      </c>
      <c r="J208" s="5">
        <v>150</v>
      </c>
      <c r="K208" s="5"/>
      <c r="L208" s="5"/>
      <c r="M208" s="5"/>
      <c r="N208" s="5"/>
      <c r="O208" s="5"/>
      <c r="P208" s="5"/>
      <c r="Q208" s="9"/>
      <c r="R208" s="9"/>
      <c r="S208" s="9"/>
      <c r="T208" s="9"/>
      <c r="U208" s="9"/>
      <c r="V208" s="32"/>
      <c r="W208" s="6"/>
      <c r="X208" s="6"/>
      <c r="Y208" s="6"/>
      <c r="Z208" s="6"/>
      <c r="AA208" s="6"/>
      <c r="AB208" s="21"/>
      <c r="AC208" s="21"/>
      <c r="AD208" s="21"/>
      <c r="AE208" s="21" t="s">
        <v>297</v>
      </c>
      <c r="AF208" s="21"/>
      <c r="AG208" s="21"/>
      <c r="AH208" s="21"/>
      <c r="AI208" s="21"/>
      <c r="AJ208" s="21"/>
      <c r="AK208" s="21" t="s">
        <v>297</v>
      </c>
      <c r="AL208" s="21"/>
      <c r="AM208" s="21"/>
      <c r="AN208" s="21" t="s">
        <v>297</v>
      </c>
      <c r="AO208" s="21" t="s">
        <v>297</v>
      </c>
      <c r="AP208" s="21"/>
      <c r="AQ208" s="21"/>
      <c r="AR208" s="21"/>
      <c r="AS208" s="21"/>
      <c r="AT208" s="21"/>
      <c r="AU208" s="21"/>
      <c r="AV208" s="21"/>
      <c r="AW208" s="21"/>
      <c r="AX208" s="21"/>
      <c r="AY208" s="21"/>
      <c r="AZ208" s="3"/>
      <c r="BA208" s="6"/>
      <c r="BB208" s="6"/>
      <c r="BC208" s="21"/>
      <c r="BD208" s="21"/>
      <c r="BE208" s="21"/>
      <c r="BF208" s="6"/>
      <c r="BG208" s="6"/>
      <c r="BH208" s="21"/>
      <c r="BI208" s="6"/>
      <c r="BJ208" s="6"/>
      <c r="BK208" s="6"/>
      <c r="BL208" s="6"/>
      <c r="BM208" s="21"/>
      <c r="BN208" s="21"/>
      <c r="BO208" s="6"/>
      <c r="BP208" s="6"/>
      <c r="BQ208" s="6"/>
      <c r="BR208" s="6"/>
      <c r="BS208" s="6"/>
      <c r="BT208" s="6"/>
      <c r="BU208" s="7" t="s">
        <v>869</v>
      </c>
    </row>
    <row r="209" spans="2:73" ht="70" customHeight="1">
      <c r="B209" s="8" t="s">
        <v>867</v>
      </c>
      <c r="C209" s="5" t="s">
        <v>15</v>
      </c>
      <c r="D209" s="5">
        <v>59</v>
      </c>
      <c r="E209" s="6" t="s">
        <v>72</v>
      </c>
      <c r="F209" s="5" t="s">
        <v>2</v>
      </c>
      <c r="G209" s="6" t="s">
        <v>868</v>
      </c>
      <c r="H209" s="6">
        <v>2</v>
      </c>
      <c r="I209" s="5">
        <v>18</v>
      </c>
      <c r="J209" s="5">
        <v>150</v>
      </c>
      <c r="K209" s="5"/>
      <c r="L209" s="5"/>
      <c r="M209" s="5"/>
      <c r="N209" s="5"/>
      <c r="O209" s="5"/>
      <c r="P209" s="5"/>
      <c r="Q209" s="9"/>
      <c r="R209" s="9"/>
      <c r="S209" s="9"/>
      <c r="T209" s="9"/>
      <c r="U209" s="9"/>
      <c r="V209" s="32"/>
      <c r="W209" s="6"/>
      <c r="X209" s="6"/>
      <c r="Y209" s="6"/>
      <c r="Z209" s="6"/>
      <c r="AA209" s="6"/>
      <c r="AB209" s="21"/>
      <c r="AC209" s="21"/>
      <c r="AD209" s="21"/>
      <c r="AE209" s="21" t="s">
        <v>297</v>
      </c>
      <c r="AF209" s="21"/>
      <c r="AG209" s="21" t="s">
        <v>300</v>
      </c>
      <c r="AH209" s="21"/>
      <c r="AI209" s="21"/>
      <c r="AJ209" s="21"/>
      <c r="AK209" s="21"/>
      <c r="AL209" s="21"/>
      <c r="AM209" s="21"/>
      <c r="AN209" s="21"/>
      <c r="AO209" s="21"/>
      <c r="AP209" s="21"/>
      <c r="AQ209" s="21"/>
      <c r="AR209" s="21"/>
      <c r="AS209" s="21"/>
      <c r="AT209" s="21"/>
      <c r="AU209" s="21"/>
      <c r="AV209" s="21"/>
      <c r="AW209" s="21"/>
      <c r="AX209" s="21"/>
      <c r="AY209" s="21"/>
      <c r="AZ209" s="6" t="s">
        <v>300</v>
      </c>
      <c r="BA209" s="6"/>
      <c r="BB209" s="6"/>
      <c r="BC209" s="21"/>
      <c r="BD209" s="21"/>
      <c r="BE209" s="21"/>
      <c r="BF209" s="6"/>
      <c r="BG209" s="6"/>
      <c r="BH209" s="21"/>
      <c r="BI209" s="6"/>
      <c r="BJ209" s="6"/>
      <c r="BK209" s="6"/>
      <c r="BL209" s="6"/>
      <c r="BM209" s="21"/>
      <c r="BN209" s="21"/>
      <c r="BO209" s="6"/>
      <c r="BP209" s="6"/>
      <c r="BQ209" s="6"/>
      <c r="BR209" s="6"/>
      <c r="BS209" s="6"/>
      <c r="BT209" s="6"/>
      <c r="BU209" s="7" t="s">
        <v>869</v>
      </c>
    </row>
    <row r="210" spans="2:73" ht="70" customHeight="1">
      <c r="B210" s="8" t="s">
        <v>870</v>
      </c>
      <c r="C210" s="5" t="s">
        <v>4</v>
      </c>
      <c r="D210" s="5">
        <v>49</v>
      </c>
      <c r="E210" s="6" t="s">
        <v>753</v>
      </c>
      <c r="F210" s="5" t="s">
        <v>2</v>
      </c>
      <c r="G210" s="6" t="s">
        <v>871</v>
      </c>
      <c r="H210" s="6">
        <v>1</v>
      </c>
      <c r="I210" s="5">
        <v>18</v>
      </c>
      <c r="J210" s="5">
        <v>150</v>
      </c>
      <c r="K210" s="5"/>
      <c r="L210" s="5"/>
      <c r="M210" s="5"/>
      <c r="N210" s="5"/>
      <c r="O210" s="5"/>
      <c r="P210" s="5"/>
      <c r="Q210" s="9"/>
      <c r="R210" s="9"/>
      <c r="S210" s="9"/>
      <c r="T210" s="9"/>
      <c r="U210" s="9"/>
      <c r="V210" s="32"/>
      <c r="W210" s="6"/>
      <c r="X210" s="6"/>
      <c r="Y210" s="6"/>
      <c r="Z210" s="6"/>
      <c r="AA210" s="6"/>
      <c r="AB210" s="21"/>
      <c r="AC210" s="21"/>
      <c r="AD210" s="21"/>
      <c r="AE210" s="21" t="s">
        <v>297</v>
      </c>
      <c r="AF210" s="21"/>
      <c r="AG210" s="21"/>
      <c r="AH210" s="21"/>
      <c r="AI210" s="21"/>
      <c r="AJ210" s="21"/>
      <c r="AK210" s="21"/>
      <c r="AL210" s="21"/>
      <c r="AM210" s="21"/>
      <c r="AN210" s="21"/>
      <c r="AO210" s="21"/>
      <c r="AP210" s="21"/>
      <c r="AQ210" s="21"/>
      <c r="AR210" s="21"/>
      <c r="AS210" s="21"/>
      <c r="AT210" s="21"/>
      <c r="AU210" s="21"/>
      <c r="AV210" s="21"/>
      <c r="AW210" s="21"/>
      <c r="AX210" s="21"/>
      <c r="AY210" s="21"/>
      <c r="AZ210" s="6"/>
      <c r="BA210" s="6"/>
      <c r="BB210" s="6"/>
      <c r="BC210" s="21"/>
      <c r="BD210" s="21"/>
      <c r="BE210" s="21"/>
      <c r="BF210" s="6"/>
      <c r="BG210" s="6"/>
      <c r="BH210" s="21"/>
      <c r="BI210" s="6"/>
      <c r="BJ210" s="6"/>
      <c r="BK210" s="6"/>
      <c r="BL210" s="6"/>
      <c r="BM210" s="21"/>
      <c r="BN210" s="21"/>
      <c r="BO210" s="6"/>
      <c r="BP210" s="6"/>
      <c r="BQ210" s="6"/>
      <c r="BR210" s="6"/>
      <c r="BS210" s="6"/>
      <c r="BT210" s="6"/>
      <c r="BU210" s="7" t="s">
        <v>872</v>
      </c>
    </row>
    <row r="211" spans="2:73" ht="70" customHeight="1">
      <c r="B211" s="8" t="s">
        <v>870</v>
      </c>
      <c r="C211" s="5" t="s">
        <v>4</v>
      </c>
      <c r="D211" s="5">
        <v>49</v>
      </c>
      <c r="E211" s="6" t="s">
        <v>753</v>
      </c>
      <c r="F211" s="5" t="s">
        <v>2</v>
      </c>
      <c r="G211" s="6" t="s">
        <v>871</v>
      </c>
      <c r="H211" s="6">
        <v>2</v>
      </c>
      <c r="I211" s="5">
        <v>18</v>
      </c>
      <c r="J211" s="5">
        <v>150</v>
      </c>
      <c r="K211" s="5"/>
      <c r="L211" s="5"/>
      <c r="M211" s="5"/>
      <c r="N211" s="5"/>
      <c r="O211" s="5"/>
      <c r="P211" s="5"/>
      <c r="Q211" s="9"/>
      <c r="R211" s="9"/>
      <c r="S211" s="9"/>
      <c r="T211" s="9"/>
      <c r="U211" s="9"/>
      <c r="V211" s="32"/>
      <c r="W211" s="6"/>
      <c r="X211" s="6"/>
      <c r="Y211" s="6"/>
      <c r="Z211" s="6"/>
      <c r="AA211" s="6"/>
      <c r="AB211" s="21"/>
      <c r="AC211" s="21"/>
      <c r="AD211" s="21"/>
      <c r="AE211" s="21"/>
      <c r="AF211" s="21"/>
      <c r="AG211" s="21"/>
      <c r="AH211" s="21"/>
      <c r="AI211" s="21"/>
      <c r="AJ211" s="21"/>
      <c r="AK211" s="21" t="s">
        <v>297</v>
      </c>
      <c r="AL211" s="21" t="s">
        <v>300</v>
      </c>
      <c r="AM211" s="21"/>
      <c r="AN211" s="21"/>
      <c r="AO211" s="21"/>
      <c r="AP211" s="21"/>
      <c r="AQ211" s="21"/>
      <c r="AR211" s="21"/>
      <c r="AS211" s="21"/>
      <c r="AT211" s="21"/>
      <c r="AU211" s="21"/>
      <c r="AV211" s="21"/>
      <c r="AW211" s="21"/>
      <c r="AX211" s="21"/>
      <c r="AY211" s="21"/>
      <c r="AZ211" s="6"/>
      <c r="BA211" s="6"/>
      <c r="BB211" s="6"/>
      <c r="BC211" s="21"/>
      <c r="BD211" s="21"/>
      <c r="BE211" s="21"/>
      <c r="BF211" s="6"/>
      <c r="BG211" s="6"/>
      <c r="BH211" s="21"/>
      <c r="BI211" s="6"/>
      <c r="BJ211" s="6"/>
      <c r="BK211" s="6"/>
      <c r="BL211" s="6"/>
      <c r="BM211" s="21"/>
      <c r="BN211" s="21"/>
      <c r="BO211" s="6"/>
      <c r="BP211" s="6"/>
      <c r="BQ211" s="6"/>
      <c r="BR211" s="6"/>
      <c r="BS211" s="6"/>
      <c r="BT211" s="6"/>
      <c r="BU211" s="7" t="s">
        <v>872</v>
      </c>
    </row>
    <row r="212" spans="2:73" ht="70" customHeight="1">
      <c r="B212" s="8" t="s">
        <v>873</v>
      </c>
      <c r="C212" s="5" t="s">
        <v>4</v>
      </c>
      <c r="D212" s="5">
        <v>47</v>
      </c>
      <c r="E212" s="6" t="s">
        <v>707</v>
      </c>
      <c r="F212" s="5" t="s">
        <v>2</v>
      </c>
      <c r="G212" s="6" t="s">
        <v>874</v>
      </c>
      <c r="H212" s="6">
        <v>1</v>
      </c>
      <c r="I212" s="5">
        <v>18</v>
      </c>
      <c r="J212" s="5">
        <v>150</v>
      </c>
      <c r="K212" s="5"/>
      <c r="L212" s="5"/>
      <c r="M212" s="5"/>
      <c r="N212" s="5"/>
      <c r="O212" s="5"/>
      <c r="P212" s="5"/>
      <c r="Q212" s="9"/>
      <c r="R212" s="9"/>
      <c r="S212" s="9"/>
      <c r="T212" s="9"/>
      <c r="U212" s="9"/>
      <c r="V212" s="32"/>
      <c r="W212" s="6"/>
      <c r="X212" s="6"/>
      <c r="Y212" s="6"/>
      <c r="Z212" s="6"/>
      <c r="AA212" s="6"/>
      <c r="AB212" s="21"/>
      <c r="AC212" s="21"/>
      <c r="AD212" s="21"/>
      <c r="AE212" s="21" t="s">
        <v>297</v>
      </c>
      <c r="AF212" s="21"/>
      <c r="AG212" s="21" t="s">
        <v>300</v>
      </c>
      <c r="AH212" s="21"/>
      <c r="AI212" s="21"/>
      <c r="AJ212" s="21"/>
      <c r="AK212" s="21"/>
      <c r="AL212" s="21"/>
      <c r="AM212" s="21"/>
      <c r="AN212" s="21"/>
      <c r="AO212" s="21"/>
      <c r="AP212" s="21"/>
      <c r="AQ212" s="21"/>
      <c r="AR212" s="21"/>
      <c r="AS212" s="21"/>
      <c r="AT212" s="21"/>
      <c r="AU212" s="21"/>
      <c r="AV212" s="21"/>
      <c r="AW212" s="21"/>
      <c r="AX212" s="21"/>
      <c r="AY212" s="21"/>
      <c r="AZ212" s="6"/>
      <c r="BA212" s="6"/>
      <c r="BB212" s="6" t="s">
        <v>300</v>
      </c>
      <c r="BC212" s="21"/>
      <c r="BD212" s="21"/>
      <c r="BE212" s="21"/>
      <c r="BF212" s="6"/>
      <c r="BG212" s="6"/>
      <c r="BH212" s="21"/>
      <c r="BI212" s="6"/>
      <c r="BJ212" s="6"/>
      <c r="BK212" s="6"/>
      <c r="BL212" s="6"/>
      <c r="BM212" s="21"/>
      <c r="BN212" s="21"/>
      <c r="BO212" s="6"/>
      <c r="BP212" s="6"/>
      <c r="BQ212" s="6"/>
      <c r="BR212" s="6"/>
      <c r="BS212" s="6"/>
      <c r="BT212" s="6"/>
      <c r="BU212" s="7" t="s">
        <v>875</v>
      </c>
    </row>
    <row r="213" spans="2:73" ht="70" customHeight="1">
      <c r="B213" s="8" t="s">
        <v>876</v>
      </c>
      <c r="C213" s="5" t="s">
        <v>4</v>
      </c>
      <c r="D213" s="5">
        <v>47</v>
      </c>
      <c r="E213" s="6" t="s">
        <v>877</v>
      </c>
      <c r="F213" s="5" t="s">
        <v>2</v>
      </c>
      <c r="G213" s="6" t="s">
        <v>878</v>
      </c>
      <c r="H213" s="6">
        <v>1</v>
      </c>
      <c r="I213" s="5">
        <v>18</v>
      </c>
      <c r="J213" s="5">
        <v>150</v>
      </c>
      <c r="K213" s="5"/>
      <c r="L213" s="5"/>
      <c r="M213" s="5"/>
      <c r="N213" s="5"/>
      <c r="O213" s="5"/>
      <c r="P213" s="5"/>
      <c r="Q213" s="9"/>
      <c r="R213" s="9"/>
      <c r="S213" s="9"/>
      <c r="T213" s="9"/>
      <c r="U213" s="9"/>
      <c r="V213" s="32"/>
      <c r="W213" s="6"/>
      <c r="X213" s="6"/>
      <c r="Y213" s="6"/>
      <c r="Z213" s="6"/>
      <c r="AA213" s="6"/>
      <c r="AB213" s="21"/>
      <c r="AC213" s="21"/>
      <c r="AD213" s="21"/>
      <c r="AE213" s="21" t="s">
        <v>297</v>
      </c>
      <c r="AF213" s="21"/>
      <c r="AG213" s="21"/>
      <c r="AH213" s="21"/>
      <c r="AI213" s="21"/>
      <c r="AJ213" s="21"/>
      <c r="AK213" s="21"/>
      <c r="AL213" s="21"/>
      <c r="AM213" s="21"/>
      <c r="AN213" s="21"/>
      <c r="AO213" s="21"/>
      <c r="AP213" s="21"/>
      <c r="AQ213" s="21"/>
      <c r="AR213" s="21"/>
      <c r="AS213" s="21"/>
      <c r="AT213" s="21"/>
      <c r="AU213" s="21"/>
      <c r="AV213" s="21"/>
      <c r="AW213" s="21"/>
      <c r="AX213" s="21"/>
      <c r="AY213" s="21"/>
      <c r="AZ213" s="6"/>
      <c r="BA213" s="6" t="s">
        <v>662</v>
      </c>
      <c r="BB213" s="6" t="s">
        <v>662</v>
      </c>
      <c r="BC213" s="21"/>
      <c r="BD213" s="21"/>
      <c r="BE213" s="21"/>
      <c r="BF213" s="6"/>
      <c r="BG213" s="6"/>
      <c r="BH213" s="21"/>
      <c r="BI213" s="6"/>
      <c r="BJ213" s="6"/>
      <c r="BK213" s="6"/>
      <c r="BL213" s="6"/>
      <c r="BM213" s="21"/>
      <c r="BN213" s="21"/>
      <c r="BO213" s="6"/>
      <c r="BP213" s="6"/>
      <c r="BQ213" s="6" t="s">
        <v>296</v>
      </c>
      <c r="BR213" s="6">
        <v>1800</v>
      </c>
      <c r="BS213" s="6"/>
      <c r="BT213" s="6"/>
      <c r="BU213" s="7" t="s">
        <v>879</v>
      </c>
    </row>
    <row r="214" spans="2:73" ht="70" customHeight="1">
      <c r="B214" s="8" t="s">
        <v>880</v>
      </c>
      <c r="C214" s="5" t="s">
        <v>5</v>
      </c>
      <c r="D214" s="5">
        <v>45</v>
      </c>
      <c r="E214" s="6" t="s">
        <v>24</v>
      </c>
      <c r="F214" s="5" t="s">
        <v>2</v>
      </c>
      <c r="G214" s="6" t="s">
        <v>881</v>
      </c>
      <c r="H214" s="6">
        <v>1</v>
      </c>
      <c r="I214" s="5">
        <v>18</v>
      </c>
      <c r="J214" s="5">
        <v>80</v>
      </c>
      <c r="K214" s="5"/>
      <c r="L214" s="5"/>
      <c r="M214" s="5"/>
      <c r="N214" s="5"/>
      <c r="O214" s="5"/>
      <c r="P214" s="5"/>
      <c r="Q214" s="9"/>
      <c r="R214" s="9"/>
      <c r="S214" s="9"/>
      <c r="T214" s="9"/>
      <c r="U214" s="9"/>
      <c r="V214" s="32"/>
      <c r="W214" s="6"/>
      <c r="X214" s="6"/>
      <c r="Y214" s="6"/>
      <c r="Z214" s="6"/>
      <c r="AA214" s="6"/>
      <c r="AB214" s="21"/>
      <c r="AC214" s="21"/>
      <c r="AD214" s="21"/>
      <c r="AE214" s="21"/>
      <c r="AF214" s="21"/>
      <c r="AG214" s="21"/>
      <c r="AH214" s="21"/>
      <c r="AI214" s="21"/>
      <c r="AJ214" s="21"/>
      <c r="AK214" s="21" t="s">
        <v>297</v>
      </c>
      <c r="AL214" s="21" t="s">
        <v>296</v>
      </c>
      <c r="AM214" s="21"/>
      <c r="AN214" s="21"/>
      <c r="AO214" s="21"/>
      <c r="AP214" s="21"/>
      <c r="AQ214" s="21" t="s">
        <v>296</v>
      </c>
      <c r="AR214" s="21"/>
      <c r="AS214" s="21"/>
      <c r="AT214" s="21"/>
      <c r="AU214" s="21"/>
      <c r="AV214" s="21"/>
      <c r="AW214" s="21"/>
      <c r="AX214" s="21"/>
      <c r="AY214" s="21"/>
      <c r="AZ214" s="6"/>
      <c r="BA214" s="6"/>
      <c r="BB214" s="6"/>
      <c r="BC214" s="21"/>
      <c r="BD214" s="21"/>
      <c r="BE214" s="21"/>
      <c r="BF214" s="6"/>
      <c r="BG214" s="6"/>
      <c r="BH214" s="21" t="s">
        <v>300</v>
      </c>
      <c r="BI214" s="6" t="s">
        <v>296</v>
      </c>
      <c r="BJ214" s="6">
        <v>3</v>
      </c>
      <c r="BK214" s="6"/>
      <c r="BL214" s="6"/>
      <c r="BM214" s="21"/>
      <c r="BN214" s="21"/>
      <c r="BO214" s="6"/>
      <c r="BP214" s="6"/>
      <c r="BQ214" s="6"/>
      <c r="BR214" s="6"/>
      <c r="BS214" s="6"/>
      <c r="BT214" s="6"/>
      <c r="BU214" s="7" t="s">
        <v>882</v>
      </c>
    </row>
    <row r="215" spans="2:73" ht="70" customHeight="1">
      <c r="B215" s="8" t="s">
        <v>883</v>
      </c>
      <c r="C215" s="5" t="s">
        <v>5</v>
      </c>
      <c r="D215" s="5">
        <v>43</v>
      </c>
      <c r="E215" s="6" t="s">
        <v>809</v>
      </c>
      <c r="F215" s="5" t="s">
        <v>2</v>
      </c>
      <c r="G215" s="6" t="s">
        <v>884</v>
      </c>
      <c r="H215" s="6">
        <v>1</v>
      </c>
      <c r="I215" s="5">
        <v>18</v>
      </c>
      <c r="J215" s="5">
        <v>150</v>
      </c>
      <c r="K215" s="5"/>
      <c r="L215" s="5"/>
      <c r="M215" s="5"/>
      <c r="N215" s="5"/>
      <c r="O215" s="5"/>
      <c r="P215" s="5"/>
      <c r="Q215" s="9"/>
      <c r="R215" s="9"/>
      <c r="S215" s="9"/>
      <c r="T215" s="9"/>
      <c r="U215" s="9"/>
      <c r="V215" s="32"/>
      <c r="W215" s="6"/>
      <c r="X215" s="6"/>
      <c r="Y215" s="6"/>
      <c r="Z215" s="6"/>
      <c r="AA215" s="6"/>
      <c r="AB215" s="21"/>
      <c r="AC215" s="21"/>
      <c r="AD215" s="21"/>
      <c r="AE215" s="21"/>
      <c r="AF215" s="21"/>
      <c r="AG215" s="21"/>
      <c r="AH215" s="21"/>
      <c r="AI215" s="21"/>
      <c r="AJ215" s="21"/>
      <c r="AK215" s="21" t="s">
        <v>297</v>
      </c>
      <c r="AL215" s="21" t="s">
        <v>296</v>
      </c>
      <c r="AM215" s="21"/>
      <c r="AN215" s="21"/>
      <c r="AO215" s="21"/>
      <c r="AP215" s="21"/>
      <c r="AQ215" s="21" t="s">
        <v>296</v>
      </c>
      <c r="AR215" s="21"/>
      <c r="AS215" s="21"/>
      <c r="AT215" s="21"/>
      <c r="AU215" s="21"/>
      <c r="AV215" s="21"/>
      <c r="AW215" s="21"/>
      <c r="AX215" s="21"/>
      <c r="AY215" s="21"/>
      <c r="AZ215" s="6"/>
      <c r="BA215" s="6"/>
      <c r="BB215" s="6" t="s">
        <v>300</v>
      </c>
      <c r="BC215" s="21"/>
      <c r="BD215" s="21"/>
      <c r="BE215" s="21"/>
      <c r="BF215" s="6"/>
      <c r="BG215" s="6"/>
      <c r="BH215" s="21"/>
      <c r="BI215" s="6"/>
      <c r="BJ215" s="6"/>
      <c r="BK215" s="6"/>
      <c r="BL215" s="6"/>
      <c r="BM215" s="21"/>
      <c r="BN215" s="21"/>
      <c r="BO215" s="6"/>
      <c r="BP215" s="6"/>
      <c r="BQ215" s="6" t="s">
        <v>296</v>
      </c>
      <c r="BR215" s="6">
        <v>1800</v>
      </c>
      <c r="BS215" s="6"/>
      <c r="BT215" s="6"/>
      <c r="BU215" s="7" t="s">
        <v>885</v>
      </c>
    </row>
    <row r="216" spans="2:73" ht="70" customHeight="1">
      <c r="B216" s="8" t="s">
        <v>886</v>
      </c>
      <c r="C216" s="5" t="s">
        <v>4</v>
      </c>
      <c r="D216" s="5">
        <v>43</v>
      </c>
      <c r="E216" s="6" t="s">
        <v>753</v>
      </c>
      <c r="F216" s="5" t="s">
        <v>2</v>
      </c>
      <c r="G216" s="6" t="s">
        <v>887</v>
      </c>
      <c r="H216" s="6">
        <v>1</v>
      </c>
      <c r="I216" s="5">
        <v>18</v>
      </c>
      <c r="J216" s="5">
        <v>150</v>
      </c>
      <c r="K216" s="5"/>
      <c r="L216" s="5"/>
      <c r="M216" s="5"/>
      <c r="N216" s="5"/>
      <c r="O216" s="5"/>
      <c r="P216" s="5"/>
      <c r="Q216" s="9"/>
      <c r="R216" s="9"/>
      <c r="S216" s="9"/>
      <c r="T216" s="9"/>
      <c r="U216" s="9"/>
      <c r="V216" s="32"/>
      <c r="W216" s="6"/>
      <c r="X216" s="6"/>
      <c r="Y216" s="6"/>
      <c r="Z216" s="6"/>
      <c r="AA216" s="6"/>
      <c r="AB216" s="21"/>
      <c r="AC216" s="21"/>
      <c r="AD216" s="21"/>
      <c r="AE216" s="21" t="s">
        <v>297</v>
      </c>
      <c r="AF216" s="21"/>
      <c r="AG216" s="21"/>
      <c r="AH216" s="21"/>
      <c r="AI216" s="21"/>
      <c r="AJ216" s="21"/>
      <c r="AK216" s="21"/>
      <c r="AL216" s="21"/>
      <c r="AM216" s="21"/>
      <c r="AN216" s="21"/>
      <c r="AO216" s="21"/>
      <c r="AP216" s="21"/>
      <c r="AQ216" s="21"/>
      <c r="AR216" s="21"/>
      <c r="AS216" s="21"/>
      <c r="AT216" s="21"/>
      <c r="AU216" s="21"/>
      <c r="AV216" s="21"/>
      <c r="AW216" s="21"/>
      <c r="AX216" s="21"/>
      <c r="AY216" s="21"/>
      <c r="AZ216" s="6"/>
      <c r="BA216" s="6" t="s">
        <v>662</v>
      </c>
      <c r="BB216" s="6" t="s">
        <v>662</v>
      </c>
      <c r="BC216" s="21"/>
      <c r="BD216" s="21"/>
      <c r="BE216" s="21"/>
      <c r="BF216" s="6"/>
      <c r="BG216" s="6"/>
      <c r="BH216" s="21"/>
      <c r="BI216" s="6"/>
      <c r="BJ216" s="6"/>
      <c r="BK216" s="6"/>
      <c r="BL216" s="6"/>
      <c r="BM216" s="21"/>
      <c r="BN216" s="21"/>
      <c r="BO216" s="6"/>
      <c r="BP216" s="6"/>
      <c r="BQ216" s="6" t="s">
        <v>296</v>
      </c>
      <c r="BR216" s="6">
        <v>1800</v>
      </c>
      <c r="BS216" s="6"/>
      <c r="BT216" s="6"/>
      <c r="BU216" s="7" t="s">
        <v>888</v>
      </c>
    </row>
    <row r="217" spans="2:73" ht="70" customHeight="1">
      <c r="B217" s="8" t="s">
        <v>886</v>
      </c>
      <c r="C217" s="5" t="s">
        <v>4</v>
      </c>
      <c r="D217" s="5">
        <v>43</v>
      </c>
      <c r="E217" s="6" t="s">
        <v>753</v>
      </c>
      <c r="F217" s="5" t="s">
        <v>2</v>
      </c>
      <c r="G217" s="6" t="s">
        <v>887</v>
      </c>
      <c r="H217" s="6">
        <v>2</v>
      </c>
      <c r="I217" s="5">
        <v>18</v>
      </c>
      <c r="J217" s="5">
        <v>150</v>
      </c>
      <c r="K217" s="5"/>
      <c r="L217" s="5"/>
      <c r="M217" s="5"/>
      <c r="N217" s="5"/>
      <c r="O217" s="5"/>
      <c r="P217" s="5"/>
      <c r="Q217" s="9"/>
      <c r="R217" s="9"/>
      <c r="S217" s="9"/>
      <c r="T217" s="9"/>
      <c r="U217" s="9"/>
      <c r="V217" s="32"/>
      <c r="W217" s="6"/>
      <c r="X217" s="6"/>
      <c r="Y217" s="6"/>
      <c r="Z217" s="6"/>
      <c r="AA217" s="6"/>
      <c r="AB217" s="21"/>
      <c r="AC217" s="21"/>
      <c r="AD217" s="21"/>
      <c r="AE217" s="21"/>
      <c r="AF217" s="21"/>
      <c r="AG217" s="21"/>
      <c r="AH217" s="21"/>
      <c r="AI217" s="21"/>
      <c r="AJ217" s="21"/>
      <c r="AK217" s="21" t="s">
        <v>297</v>
      </c>
      <c r="AL217" s="21" t="s">
        <v>300</v>
      </c>
      <c r="AM217" s="21"/>
      <c r="AN217" s="21"/>
      <c r="AO217" s="21"/>
      <c r="AP217" s="21"/>
      <c r="AQ217" s="21"/>
      <c r="AR217" s="21"/>
      <c r="AS217" s="21"/>
      <c r="AT217" s="21"/>
      <c r="AU217" s="21"/>
      <c r="AV217" s="21"/>
      <c r="AW217" s="21"/>
      <c r="AX217" s="21"/>
      <c r="AY217" s="21"/>
      <c r="AZ217" s="6"/>
      <c r="BA217" s="6" t="s">
        <v>662</v>
      </c>
      <c r="BB217" s="6" t="s">
        <v>662</v>
      </c>
      <c r="BC217" s="21"/>
      <c r="BD217" s="21"/>
      <c r="BE217" s="21"/>
      <c r="BF217" s="6"/>
      <c r="BG217" s="6"/>
      <c r="BH217" s="21"/>
      <c r="BI217" s="6"/>
      <c r="BJ217" s="6"/>
      <c r="BK217" s="6"/>
      <c r="BL217" s="6"/>
      <c r="BM217" s="21"/>
      <c r="BN217" s="21"/>
      <c r="BO217" s="6"/>
      <c r="BP217" s="6"/>
      <c r="BQ217" s="6" t="s">
        <v>296</v>
      </c>
      <c r="BR217" s="6">
        <v>1800</v>
      </c>
      <c r="BS217" s="6"/>
      <c r="BT217" s="6"/>
      <c r="BU217" s="7" t="s">
        <v>888</v>
      </c>
    </row>
    <row r="218" spans="2:73" ht="70" customHeight="1">
      <c r="B218" s="8" t="s">
        <v>889</v>
      </c>
      <c r="C218" s="5" t="s">
        <v>4</v>
      </c>
      <c r="D218" s="5">
        <v>40</v>
      </c>
      <c r="E218" s="6" t="s">
        <v>7</v>
      </c>
      <c r="F218" s="5" t="s">
        <v>3</v>
      </c>
      <c r="G218" s="6" t="s">
        <v>890</v>
      </c>
      <c r="H218" s="6">
        <v>1</v>
      </c>
      <c r="I218" s="5">
        <v>18</v>
      </c>
      <c r="J218" s="5">
        <v>60</v>
      </c>
      <c r="K218" s="5"/>
      <c r="L218" s="5"/>
      <c r="M218" s="5"/>
      <c r="N218" s="5"/>
      <c r="O218" s="5"/>
      <c r="P218" s="5"/>
      <c r="Q218" s="9"/>
      <c r="R218" s="9"/>
      <c r="S218" s="9"/>
      <c r="T218" s="9"/>
      <c r="U218" s="9"/>
      <c r="V218" s="32"/>
      <c r="W218" s="6"/>
      <c r="X218" s="6"/>
      <c r="Y218" s="6"/>
      <c r="Z218" s="6"/>
      <c r="AA218" s="6"/>
      <c r="AB218" s="21"/>
      <c r="AC218" s="21" t="s">
        <v>297</v>
      </c>
      <c r="AD218" s="21" t="s">
        <v>296</v>
      </c>
      <c r="AE218" s="21"/>
      <c r="AF218" s="21"/>
      <c r="AG218" s="21"/>
      <c r="AH218" s="21"/>
      <c r="AI218" s="21"/>
      <c r="AJ218" s="21"/>
      <c r="AK218" s="21"/>
      <c r="AL218" s="21"/>
      <c r="AM218" s="21"/>
      <c r="AN218" s="21"/>
      <c r="AO218" s="21"/>
      <c r="AP218" s="21"/>
      <c r="AQ218" s="21"/>
      <c r="AR218" s="21"/>
      <c r="AS218" s="21" t="s">
        <v>296</v>
      </c>
      <c r="AT218" s="21" t="s">
        <v>296</v>
      </c>
      <c r="AU218" s="21"/>
      <c r="AV218" s="21"/>
      <c r="AW218" s="21"/>
      <c r="AX218" s="21"/>
      <c r="AY218" s="21"/>
      <c r="AZ218" s="6"/>
      <c r="BA218" s="6"/>
      <c r="BB218" s="6"/>
      <c r="BC218" s="21"/>
      <c r="BD218" s="21"/>
      <c r="BE218" s="21"/>
      <c r="BF218" s="6"/>
      <c r="BG218" s="6"/>
      <c r="BH218" s="21"/>
      <c r="BI218" s="6" t="s">
        <v>296</v>
      </c>
      <c r="BJ218" s="6">
        <v>1800</v>
      </c>
      <c r="BK218" s="6"/>
      <c r="BL218" s="6"/>
      <c r="BM218" s="21"/>
      <c r="BN218" s="21"/>
      <c r="BO218" s="6"/>
      <c r="BP218" s="6"/>
      <c r="BQ218" s="6"/>
      <c r="BR218" s="6"/>
      <c r="BS218" s="6"/>
      <c r="BT218" s="6"/>
      <c r="BU218" s="7" t="s">
        <v>891</v>
      </c>
    </row>
    <row r="219" spans="2:73" ht="70" customHeight="1">
      <c r="B219" s="8" t="s">
        <v>892</v>
      </c>
      <c r="C219" s="5" t="s">
        <v>5</v>
      </c>
      <c r="D219" s="5">
        <v>37</v>
      </c>
      <c r="E219" s="6" t="s">
        <v>860</v>
      </c>
      <c r="F219" s="5" t="s">
        <v>2</v>
      </c>
      <c r="G219" s="6" t="s">
        <v>893</v>
      </c>
      <c r="H219" s="6">
        <v>1</v>
      </c>
      <c r="I219" s="5">
        <v>18</v>
      </c>
      <c r="J219" s="5">
        <v>150</v>
      </c>
      <c r="K219" s="5"/>
      <c r="L219" s="5"/>
      <c r="M219" s="5"/>
      <c r="N219" s="5"/>
      <c r="O219" s="5"/>
      <c r="P219" s="5"/>
      <c r="Q219" s="9"/>
      <c r="R219" s="9"/>
      <c r="S219" s="9"/>
      <c r="T219" s="9"/>
      <c r="U219" s="9"/>
      <c r="V219" s="32"/>
      <c r="W219" s="6"/>
      <c r="X219" s="6"/>
      <c r="Y219" s="6"/>
      <c r="Z219" s="6"/>
      <c r="AA219" s="6"/>
      <c r="AB219" s="21"/>
      <c r="AC219" s="21"/>
      <c r="AD219" s="21"/>
      <c r="AE219" s="21"/>
      <c r="AF219" s="21"/>
      <c r="AG219" s="21"/>
      <c r="AH219" s="21"/>
      <c r="AI219" s="21"/>
      <c r="AJ219" s="21"/>
      <c r="AK219" s="21" t="s">
        <v>297</v>
      </c>
      <c r="AL219" s="21" t="s">
        <v>296</v>
      </c>
      <c r="AM219" s="21" t="s">
        <v>297</v>
      </c>
      <c r="AN219" s="21" t="s">
        <v>297</v>
      </c>
      <c r="AO219" s="21" t="s">
        <v>297</v>
      </c>
      <c r="AP219" s="21"/>
      <c r="AQ219" s="21"/>
      <c r="AR219" s="21"/>
      <c r="AS219" s="21"/>
      <c r="AT219" s="21"/>
      <c r="AU219" s="21"/>
      <c r="AV219" s="21"/>
      <c r="AW219" s="21"/>
      <c r="AX219" s="21"/>
      <c r="AY219" s="21"/>
      <c r="AZ219" s="6"/>
      <c r="BA219" s="6"/>
      <c r="BB219" s="6" t="s">
        <v>300</v>
      </c>
      <c r="BC219" s="21"/>
      <c r="BD219" s="21"/>
      <c r="BE219" s="21"/>
      <c r="BF219" s="6"/>
      <c r="BG219" s="6"/>
      <c r="BH219" s="21"/>
      <c r="BI219" s="6"/>
      <c r="BJ219" s="6"/>
      <c r="BK219" s="6"/>
      <c r="BL219" s="6"/>
      <c r="BM219" s="21"/>
      <c r="BN219" s="21"/>
      <c r="BO219" s="6"/>
      <c r="BP219" s="6"/>
      <c r="BQ219" s="6"/>
      <c r="BR219" s="6"/>
      <c r="BS219" s="6"/>
      <c r="BT219" s="6"/>
      <c r="BU219" s="7" t="s">
        <v>894</v>
      </c>
    </row>
    <row r="220" spans="2:73" ht="70" customHeight="1">
      <c r="B220" s="8" t="s">
        <v>895</v>
      </c>
      <c r="C220" s="5" t="s">
        <v>4</v>
      </c>
      <c r="D220" s="5">
        <v>35</v>
      </c>
      <c r="E220" s="6" t="s">
        <v>717</v>
      </c>
      <c r="F220" s="5" t="s">
        <v>2</v>
      </c>
      <c r="G220" s="6" t="s">
        <v>896</v>
      </c>
      <c r="H220" s="6">
        <v>1</v>
      </c>
      <c r="I220" s="5">
        <v>18</v>
      </c>
      <c r="J220" s="5">
        <v>150</v>
      </c>
      <c r="K220" s="5"/>
      <c r="L220" s="5"/>
      <c r="M220" s="5"/>
      <c r="N220" s="5"/>
      <c r="O220" s="5"/>
      <c r="P220" s="5"/>
      <c r="Q220" s="9"/>
      <c r="R220" s="9"/>
      <c r="S220" s="9"/>
      <c r="T220" s="9"/>
      <c r="U220" s="9"/>
      <c r="V220" s="32"/>
      <c r="W220" s="6"/>
      <c r="X220" s="6"/>
      <c r="Y220" s="6"/>
      <c r="Z220" s="6"/>
      <c r="AA220" s="6"/>
      <c r="AB220" s="21"/>
      <c r="AC220" s="21"/>
      <c r="AD220" s="21"/>
      <c r="AE220" s="21" t="s">
        <v>297</v>
      </c>
      <c r="AF220" s="21"/>
      <c r="AG220" s="21" t="s">
        <v>300</v>
      </c>
      <c r="AH220" s="21" t="s">
        <v>297</v>
      </c>
      <c r="AI220" s="21"/>
      <c r="AJ220" s="21"/>
      <c r="AK220" s="21"/>
      <c r="AL220" s="21"/>
      <c r="AM220" s="21"/>
      <c r="AN220" s="21"/>
      <c r="AO220" s="21"/>
      <c r="AP220" s="21"/>
      <c r="AQ220" s="21"/>
      <c r="AR220" s="21"/>
      <c r="AS220" s="21"/>
      <c r="AT220" s="21"/>
      <c r="AU220" s="21"/>
      <c r="AV220" s="21"/>
      <c r="AW220" s="21"/>
      <c r="AX220" s="21"/>
      <c r="AY220" s="21"/>
      <c r="AZ220" s="6"/>
      <c r="BA220" s="6" t="s">
        <v>662</v>
      </c>
      <c r="BB220" s="6" t="s">
        <v>662</v>
      </c>
      <c r="BC220" s="21"/>
      <c r="BD220" s="21"/>
      <c r="BE220" s="21"/>
      <c r="BF220" s="6"/>
      <c r="BG220" s="6"/>
      <c r="BH220" s="21"/>
      <c r="BI220" s="6"/>
      <c r="BJ220" s="6"/>
      <c r="BK220" s="6"/>
      <c r="BL220" s="6"/>
      <c r="BM220" s="21"/>
      <c r="BN220" s="21"/>
      <c r="BO220" s="6"/>
      <c r="BP220" s="6"/>
      <c r="BQ220" s="6" t="s">
        <v>480</v>
      </c>
      <c r="BR220" s="6"/>
      <c r="BS220" s="6"/>
      <c r="BT220" s="6"/>
      <c r="BU220" s="7" t="s">
        <v>897</v>
      </c>
    </row>
    <row r="221" spans="2:73" ht="70" customHeight="1">
      <c r="B221" s="8" t="s">
        <v>895</v>
      </c>
      <c r="C221" s="5" t="s">
        <v>4</v>
      </c>
      <c r="D221" s="5">
        <v>35</v>
      </c>
      <c r="E221" s="6" t="s">
        <v>717</v>
      </c>
      <c r="F221" s="5" t="s">
        <v>2</v>
      </c>
      <c r="G221" s="6" t="s">
        <v>896</v>
      </c>
      <c r="H221" s="6">
        <v>2</v>
      </c>
      <c r="I221" s="5">
        <v>18</v>
      </c>
      <c r="J221" s="5">
        <v>150</v>
      </c>
      <c r="K221" s="5"/>
      <c r="L221" s="5"/>
      <c r="M221" s="5"/>
      <c r="N221" s="5"/>
      <c r="O221" s="5"/>
      <c r="P221" s="5"/>
      <c r="Q221" s="9"/>
      <c r="R221" s="9"/>
      <c r="S221" s="9"/>
      <c r="T221" s="9"/>
      <c r="U221" s="9"/>
      <c r="V221" s="32"/>
      <c r="W221" s="6"/>
      <c r="X221" s="6"/>
      <c r="Y221" s="6"/>
      <c r="Z221" s="6"/>
      <c r="AA221" s="6"/>
      <c r="AB221" s="21"/>
      <c r="AC221" s="21"/>
      <c r="AD221" s="21"/>
      <c r="AE221" s="21"/>
      <c r="AF221" s="21"/>
      <c r="AG221" s="21"/>
      <c r="AH221" s="21"/>
      <c r="AI221" s="21"/>
      <c r="AJ221" s="21"/>
      <c r="AK221" s="21" t="s">
        <v>297</v>
      </c>
      <c r="AL221" s="21" t="s">
        <v>296</v>
      </c>
      <c r="AM221" s="21"/>
      <c r="AN221" s="21"/>
      <c r="AO221" s="21"/>
      <c r="AP221" s="21"/>
      <c r="AQ221" s="21"/>
      <c r="AR221" s="21"/>
      <c r="AS221" s="21"/>
      <c r="AT221" s="21"/>
      <c r="AU221" s="21"/>
      <c r="AV221" s="21"/>
      <c r="AW221" s="21"/>
      <c r="AX221" s="21"/>
      <c r="AY221" s="21"/>
      <c r="AZ221" s="6"/>
      <c r="BA221" s="6" t="s">
        <v>300</v>
      </c>
      <c r="BB221" s="6"/>
      <c r="BC221" s="21"/>
      <c r="BD221" s="21"/>
      <c r="BE221" s="21"/>
      <c r="BF221" s="6"/>
      <c r="BG221" s="6"/>
      <c r="BH221" s="21"/>
      <c r="BI221" s="6"/>
      <c r="BJ221" s="6"/>
      <c r="BK221" s="6"/>
      <c r="BL221" s="6"/>
      <c r="BM221" s="21"/>
      <c r="BN221" s="21"/>
      <c r="BO221" s="6"/>
      <c r="BP221" s="6"/>
      <c r="BQ221" s="6" t="s">
        <v>480</v>
      </c>
      <c r="BR221" s="6"/>
      <c r="BS221" s="6"/>
      <c r="BT221" s="6"/>
      <c r="BU221" s="7" t="s">
        <v>897</v>
      </c>
    </row>
    <row r="222" spans="2:73" ht="70" customHeight="1">
      <c r="B222" s="8" t="s">
        <v>898</v>
      </c>
      <c r="C222" s="5" t="s">
        <v>15</v>
      </c>
      <c r="D222" s="5">
        <v>30</v>
      </c>
      <c r="E222" s="6" t="s">
        <v>72</v>
      </c>
      <c r="F222" s="5" t="s">
        <v>2</v>
      </c>
      <c r="G222" s="6" t="s">
        <v>899</v>
      </c>
      <c r="H222" s="6">
        <v>1</v>
      </c>
      <c r="I222" s="5">
        <v>18</v>
      </c>
      <c r="J222" s="5">
        <v>150</v>
      </c>
      <c r="K222" s="5"/>
      <c r="L222" s="5"/>
      <c r="M222" s="5"/>
      <c r="N222" s="5"/>
      <c r="O222" s="5"/>
      <c r="P222" s="5"/>
      <c r="Q222" s="9"/>
      <c r="R222" s="9"/>
      <c r="S222" s="9"/>
      <c r="T222" s="9"/>
      <c r="U222" s="9"/>
      <c r="V222" s="32"/>
      <c r="W222" s="6"/>
      <c r="X222" s="6"/>
      <c r="Y222" s="6"/>
      <c r="Z222" s="6"/>
      <c r="AA222" s="6"/>
      <c r="AB222" s="21"/>
      <c r="AC222" s="21"/>
      <c r="AD222" s="21"/>
      <c r="AE222" s="21"/>
      <c r="AF222" s="21"/>
      <c r="AG222" s="21"/>
      <c r="AH222" s="21"/>
      <c r="AI222" s="21"/>
      <c r="AJ222" s="21"/>
      <c r="AK222" s="21" t="s">
        <v>297</v>
      </c>
      <c r="AL222" s="21" t="s">
        <v>296</v>
      </c>
      <c r="AM222" s="21"/>
      <c r="AN222" s="21"/>
      <c r="AO222" s="21"/>
      <c r="AP222" s="21"/>
      <c r="AQ222" s="21"/>
      <c r="AR222" s="21"/>
      <c r="AS222" s="21"/>
      <c r="AT222" s="21"/>
      <c r="AU222" s="21"/>
      <c r="AV222" s="21"/>
      <c r="AW222" s="21"/>
      <c r="AX222" s="21"/>
      <c r="AY222" s="21"/>
      <c r="AZ222" s="6"/>
      <c r="BA222" s="6" t="s">
        <v>662</v>
      </c>
      <c r="BB222" s="6" t="s">
        <v>662</v>
      </c>
      <c r="BC222" s="21"/>
      <c r="BD222" s="21"/>
      <c r="BE222" s="21"/>
      <c r="BF222" s="6"/>
      <c r="BG222" s="6"/>
      <c r="BH222" s="21"/>
      <c r="BI222" s="6"/>
      <c r="BJ222" s="6"/>
      <c r="BK222" s="6"/>
      <c r="BL222" s="6"/>
      <c r="BM222" s="21"/>
      <c r="BN222" s="21"/>
      <c r="BO222" s="6"/>
      <c r="BP222" s="6"/>
      <c r="BQ222" s="6" t="s">
        <v>296</v>
      </c>
      <c r="BR222" s="6">
        <v>1800</v>
      </c>
      <c r="BS222" s="6" t="s">
        <v>296</v>
      </c>
      <c r="BT222" s="6">
        <v>3</v>
      </c>
      <c r="BU222" s="7" t="s">
        <v>900</v>
      </c>
    </row>
    <row r="223" spans="2:73" ht="70" customHeight="1">
      <c r="B223" s="8" t="s">
        <v>898</v>
      </c>
      <c r="C223" s="5" t="s">
        <v>15</v>
      </c>
      <c r="D223" s="5">
        <v>30</v>
      </c>
      <c r="E223" s="6" t="s">
        <v>72</v>
      </c>
      <c r="F223" s="5" t="s">
        <v>2</v>
      </c>
      <c r="G223" s="6" t="s">
        <v>899</v>
      </c>
      <c r="H223" s="6">
        <v>2</v>
      </c>
      <c r="I223" s="5">
        <v>18</v>
      </c>
      <c r="J223" s="5">
        <v>150</v>
      </c>
      <c r="K223" s="5"/>
      <c r="L223" s="5"/>
      <c r="M223" s="5"/>
      <c r="N223" s="5"/>
      <c r="O223" s="5"/>
      <c r="P223" s="5"/>
      <c r="Q223" s="9"/>
      <c r="R223" s="9"/>
      <c r="S223" s="9"/>
      <c r="T223" s="9"/>
      <c r="U223" s="9"/>
      <c r="V223" s="32"/>
      <c r="W223" s="6"/>
      <c r="X223" s="6"/>
      <c r="Y223" s="6"/>
      <c r="Z223" s="6"/>
      <c r="AA223" s="6"/>
      <c r="AB223" s="21"/>
      <c r="AC223" s="21"/>
      <c r="AD223" s="21"/>
      <c r="AE223" s="21" t="s">
        <v>297</v>
      </c>
      <c r="AF223" s="21"/>
      <c r="AG223" s="21" t="s">
        <v>300</v>
      </c>
      <c r="AH223" s="21"/>
      <c r="AI223" s="21"/>
      <c r="AJ223" s="21"/>
      <c r="AK223" s="21"/>
      <c r="AL223" s="21"/>
      <c r="AM223" s="21"/>
      <c r="AN223" s="21"/>
      <c r="AO223" s="21"/>
      <c r="AP223" s="21"/>
      <c r="AQ223" s="21"/>
      <c r="AR223" s="21"/>
      <c r="AS223" s="21"/>
      <c r="AT223" s="21"/>
      <c r="AU223" s="21"/>
      <c r="AV223" s="21"/>
      <c r="AW223" s="21"/>
      <c r="AX223" s="21"/>
      <c r="AY223" s="21"/>
      <c r="AZ223" s="6"/>
      <c r="BA223" s="6" t="s">
        <v>662</v>
      </c>
      <c r="BB223" s="6" t="s">
        <v>662</v>
      </c>
      <c r="BC223" s="21"/>
      <c r="BD223" s="21"/>
      <c r="BE223" s="21"/>
      <c r="BF223" s="6"/>
      <c r="BG223" s="6"/>
      <c r="BH223" s="21"/>
      <c r="BI223" s="6"/>
      <c r="BJ223" s="6"/>
      <c r="BK223" s="6"/>
      <c r="BL223" s="6"/>
      <c r="BM223" s="21"/>
      <c r="BN223" s="21"/>
      <c r="BO223" s="6"/>
      <c r="BP223" s="6"/>
      <c r="BQ223" s="6" t="s">
        <v>296</v>
      </c>
      <c r="BR223" s="6">
        <v>1800</v>
      </c>
      <c r="BS223" s="6" t="s">
        <v>296</v>
      </c>
      <c r="BT223" s="6">
        <v>3</v>
      </c>
      <c r="BU223" s="7" t="s">
        <v>900</v>
      </c>
    </row>
    <row r="224" spans="2:73" ht="70" customHeight="1">
      <c r="B224" s="8" t="s">
        <v>901</v>
      </c>
      <c r="C224" s="5" t="s">
        <v>5</v>
      </c>
      <c r="D224" s="5">
        <v>29</v>
      </c>
      <c r="E224" s="6" t="s">
        <v>78</v>
      </c>
      <c r="F224" s="5" t="s">
        <v>2</v>
      </c>
      <c r="G224" s="6" t="s">
        <v>902</v>
      </c>
      <c r="H224" s="6">
        <v>1</v>
      </c>
      <c r="I224" s="5">
        <v>18</v>
      </c>
      <c r="J224" s="5">
        <v>150</v>
      </c>
      <c r="K224" s="5"/>
      <c r="L224" s="5"/>
      <c r="M224" s="5"/>
      <c r="N224" s="5"/>
      <c r="O224" s="5"/>
      <c r="P224" s="5"/>
      <c r="Q224" s="9"/>
      <c r="R224" s="9"/>
      <c r="S224" s="9"/>
      <c r="T224" s="9"/>
      <c r="U224" s="9"/>
      <c r="V224" s="32"/>
      <c r="W224" s="6"/>
      <c r="X224" s="6"/>
      <c r="Y224" s="6"/>
      <c r="Z224" s="6"/>
      <c r="AA224" s="6"/>
      <c r="AB224" s="21"/>
      <c r="AC224" s="21" t="s">
        <v>297</v>
      </c>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6"/>
      <c r="BA224" s="6" t="s">
        <v>662</v>
      </c>
      <c r="BB224" s="6" t="s">
        <v>662</v>
      </c>
      <c r="BC224" s="21"/>
      <c r="BD224" s="21"/>
      <c r="BE224" s="21"/>
      <c r="BF224" s="6"/>
      <c r="BG224" s="6"/>
      <c r="BH224" s="21"/>
      <c r="BI224" s="6"/>
      <c r="BJ224" s="6"/>
      <c r="BK224" s="6"/>
      <c r="BL224" s="6"/>
      <c r="BM224" s="21"/>
      <c r="BN224" s="21"/>
      <c r="BO224" s="6"/>
      <c r="BP224" s="6"/>
      <c r="BQ224" s="6" t="s">
        <v>296</v>
      </c>
      <c r="BR224" s="6">
        <v>60</v>
      </c>
      <c r="BS224" s="6"/>
      <c r="BT224" s="6"/>
      <c r="BU224" s="7" t="s">
        <v>903</v>
      </c>
    </row>
    <row r="225" spans="2:73" ht="70" customHeight="1">
      <c r="B225" s="8" t="s">
        <v>904</v>
      </c>
      <c r="C225" s="5" t="s">
        <v>92</v>
      </c>
      <c r="D225" s="5">
        <v>28</v>
      </c>
      <c r="E225" s="6" t="s">
        <v>660</v>
      </c>
      <c r="F225" s="5" t="s">
        <v>2</v>
      </c>
      <c r="G225" s="6" t="s">
        <v>905</v>
      </c>
      <c r="H225" s="6">
        <v>1</v>
      </c>
      <c r="I225" s="5">
        <v>18</v>
      </c>
      <c r="J225" s="5">
        <v>150</v>
      </c>
      <c r="K225" s="5"/>
      <c r="L225" s="5"/>
      <c r="M225" s="5"/>
      <c r="N225" s="5"/>
      <c r="O225" s="5"/>
      <c r="P225" s="5"/>
      <c r="Q225" s="9"/>
      <c r="R225" s="9"/>
      <c r="S225" s="9"/>
      <c r="T225" s="9"/>
      <c r="U225" s="9"/>
      <c r="V225" s="32"/>
      <c r="W225" s="6"/>
      <c r="X225" s="6"/>
      <c r="Y225" s="6"/>
      <c r="Z225" s="6"/>
      <c r="AA225" s="6"/>
      <c r="AB225" s="21"/>
      <c r="AC225" s="21"/>
      <c r="AD225" s="21"/>
      <c r="AE225" s="21" t="s">
        <v>297</v>
      </c>
      <c r="AF225" s="21"/>
      <c r="AG225" s="21"/>
      <c r="AH225" s="21"/>
      <c r="AI225" s="21"/>
      <c r="AJ225" s="21"/>
      <c r="AK225" s="21"/>
      <c r="AL225" s="21"/>
      <c r="AM225" s="21"/>
      <c r="AN225" s="21"/>
      <c r="AO225" s="21"/>
      <c r="AP225" s="21"/>
      <c r="AQ225" s="21"/>
      <c r="AR225" s="21"/>
      <c r="AS225" s="21"/>
      <c r="AT225" s="21"/>
      <c r="AU225" s="21"/>
      <c r="AV225" s="21"/>
      <c r="AW225" s="21"/>
      <c r="AX225" s="21"/>
      <c r="AY225" s="21"/>
      <c r="AZ225" s="6"/>
      <c r="BA225" s="6" t="s">
        <v>662</v>
      </c>
      <c r="BB225" s="6" t="s">
        <v>662</v>
      </c>
      <c r="BC225" s="21"/>
      <c r="BD225" s="21"/>
      <c r="BE225" s="21"/>
      <c r="BF225" s="6"/>
      <c r="BG225" s="6"/>
      <c r="BH225" s="21"/>
      <c r="BI225" s="6"/>
      <c r="BJ225" s="6"/>
      <c r="BK225" s="6"/>
      <c r="BL225" s="6"/>
      <c r="BM225" s="21"/>
      <c r="BN225" s="21"/>
      <c r="BO225" s="6"/>
      <c r="BP225" s="6"/>
      <c r="BQ225" s="6" t="s">
        <v>296</v>
      </c>
      <c r="BR225" s="6">
        <v>1800</v>
      </c>
      <c r="BS225" s="6" t="s">
        <v>296</v>
      </c>
      <c r="BT225" s="6">
        <v>3</v>
      </c>
      <c r="BU225" s="7" t="s">
        <v>906</v>
      </c>
    </row>
    <row r="226" spans="2:73" ht="70" customHeight="1">
      <c r="B226" s="8" t="s">
        <v>907</v>
      </c>
      <c r="C226" s="5" t="s">
        <v>4</v>
      </c>
      <c r="D226" s="5">
        <v>27</v>
      </c>
      <c r="E226" s="6" t="s">
        <v>27</v>
      </c>
      <c r="F226" s="5" t="s">
        <v>2</v>
      </c>
      <c r="G226" s="6" t="s">
        <v>908</v>
      </c>
      <c r="H226" s="6">
        <v>1</v>
      </c>
      <c r="I226" s="5">
        <v>18</v>
      </c>
      <c r="J226" s="5">
        <v>150</v>
      </c>
      <c r="K226" s="5"/>
      <c r="L226" s="5"/>
      <c r="M226" s="5"/>
      <c r="N226" s="5"/>
      <c r="O226" s="5"/>
      <c r="P226" s="5"/>
      <c r="Q226" s="9"/>
      <c r="R226" s="9"/>
      <c r="S226" s="9"/>
      <c r="T226" s="9"/>
      <c r="U226" s="9"/>
      <c r="V226" s="32"/>
      <c r="W226" s="6"/>
      <c r="X226" s="6"/>
      <c r="Y226" s="6"/>
      <c r="Z226" s="6"/>
      <c r="AA226" s="6"/>
      <c r="AB226" s="21"/>
      <c r="AC226" s="21"/>
      <c r="AD226" s="21"/>
      <c r="AE226" s="21" t="s">
        <v>297</v>
      </c>
      <c r="AF226" s="21"/>
      <c r="AG226" s="21"/>
      <c r="AH226" s="21"/>
      <c r="AI226" s="21"/>
      <c r="AJ226" s="21"/>
      <c r="AK226" s="21"/>
      <c r="AL226" s="21"/>
      <c r="AM226" s="21"/>
      <c r="AN226" s="21"/>
      <c r="AO226" s="21"/>
      <c r="AP226" s="21"/>
      <c r="AQ226" s="21"/>
      <c r="AR226" s="21"/>
      <c r="AS226" s="21"/>
      <c r="AT226" s="21"/>
      <c r="AU226" s="21"/>
      <c r="AV226" s="21"/>
      <c r="AW226" s="21"/>
      <c r="AX226" s="21"/>
      <c r="AY226" s="21"/>
      <c r="AZ226" s="6"/>
      <c r="BA226" s="6" t="s">
        <v>662</v>
      </c>
      <c r="BB226" s="6" t="s">
        <v>662</v>
      </c>
      <c r="BC226" s="21"/>
      <c r="BD226" s="21"/>
      <c r="BE226" s="21"/>
      <c r="BF226" s="6"/>
      <c r="BG226" s="6"/>
      <c r="BH226" s="21"/>
      <c r="BI226" s="6"/>
      <c r="BJ226" s="6"/>
      <c r="BK226" s="6" t="s">
        <v>300</v>
      </c>
      <c r="BL226" s="6"/>
      <c r="BM226" s="21"/>
      <c r="BN226" s="21"/>
      <c r="BO226" s="6"/>
      <c r="BP226" s="6"/>
      <c r="BQ226" s="6" t="s">
        <v>296</v>
      </c>
      <c r="BR226" s="6">
        <v>1800</v>
      </c>
      <c r="BS226" s="6"/>
      <c r="BT226" s="6"/>
      <c r="BU226" s="7" t="s">
        <v>909</v>
      </c>
    </row>
    <row r="227" spans="2:73" ht="70" customHeight="1">
      <c r="B227" s="8" t="s">
        <v>910</v>
      </c>
      <c r="C227" s="5" t="s">
        <v>4</v>
      </c>
      <c r="D227" s="5">
        <v>24</v>
      </c>
      <c r="E227" s="6" t="s">
        <v>105</v>
      </c>
      <c r="F227" s="5" t="s">
        <v>2</v>
      </c>
      <c r="G227" s="6" t="s">
        <v>911</v>
      </c>
      <c r="H227" s="6">
        <v>1</v>
      </c>
      <c r="I227" s="5">
        <v>18</v>
      </c>
      <c r="J227" s="5">
        <v>150</v>
      </c>
      <c r="K227" s="5"/>
      <c r="L227" s="5"/>
      <c r="M227" s="5"/>
      <c r="N227" s="5"/>
      <c r="O227" s="5"/>
      <c r="P227" s="5"/>
      <c r="Q227" s="9"/>
      <c r="R227" s="9"/>
      <c r="S227" s="9"/>
      <c r="T227" s="9"/>
      <c r="U227" s="9"/>
      <c r="V227" s="32"/>
      <c r="W227" s="6"/>
      <c r="X227" s="6"/>
      <c r="Y227" s="6"/>
      <c r="Z227" s="6"/>
      <c r="AA227" s="6"/>
      <c r="AB227" s="21"/>
      <c r="AC227" s="21" t="s">
        <v>297</v>
      </c>
      <c r="AD227" s="21" t="s">
        <v>296</v>
      </c>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6"/>
      <c r="BA227" s="6"/>
      <c r="BB227" s="6"/>
      <c r="BC227" s="21"/>
      <c r="BD227" s="21"/>
      <c r="BE227" s="21"/>
      <c r="BF227" s="6"/>
      <c r="BG227" s="6"/>
      <c r="BH227" s="21"/>
      <c r="BI227" s="6"/>
      <c r="BJ227" s="6"/>
      <c r="BK227" s="6" t="s">
        <v>300</v>
      </c>
      <c r="BL227" s="6"/>
      <c r="BM227" s="21"/>
      <c r="BN227" s="21"/>
      <c r="BO227" s="6"/>
      <c r="BP227" s="6"/>
      <c r="BQ227" s="6" t="s">
        <v>296</v>
      </c>
      <c r="BR227" s="6">
        <v>1800</v>
      </c>
      <c r="BS227" s="6" t="s">
        <v>300</v>
      </c>
      <c r="BT227" s="6"/>
      <c r="BU227" s="7" t="s">
        <v>912</v>
      </c>
    </row>
    <row r="228" spans="2:73" ht="70" customHeight="1">
      <c r="B228" s="8" t="s">
        <v>910</v>
      </c>
      <c r="C228" s="5" t="s">
        <v>4</v>
      </c>
      <c r="D228" s="5">
        <v>24</v>
      </c>
      <c r="E228" s="6" t="s">
        <v>105</v>
      </c>
      <c r="F228" s="5" t="s">
        <v>2</v>
      </c>
      <c r="G228" s="6" t="s">
        <v>911</v>
      </c>
      <c r="H228" s="6">
        <v>2</v>
      </c>
      <c r="I228" s="5">
        <v>18</v>
      </c>
      <c r="J228" s="5">
        <v>150</v>
      </c>
      <c r="K228" s="5"/>
      <c r="L228" s="5"/>
      <c r="M228" s="5"/>
      <c r="N228" s="5"/>
      <c r="O228" s="5"/>
      <c r="P228" s="5"/>
      <c r="Q228" s="9"/>
      <c r="R228" s="9"/>
      <c r="S228" s="9"/>
      <c r="T228" s="9"/>
      <c r="U228" s="9"/>
      <c r="V228" s="32"/>
      <c r="W228" s="6"/>
      <c r="X228" s="6"/>
      <c r="Y228" s="6"/>
      <c r="Z228" s="6"/>
      <c r="AA228" s="6"/>
      <c r="AB228" s="21"/>
      <c r="AC228" s="21" t="s">
        <v>297</v>
      </c>
      <c r="AD228" s="21" t="s">
        <v>296</v>
      </c>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6" t="s">
        <v>300</v>
      </c>
      <c r="BA228" s="6"/>
      <c r="BB228" s="6"/>
      <c r="BC228" s="21"/>
      <c r="BD228" s="21"/>
      <c r="BE228" s="21"/>
      <c r="BF228" s="6"/>
      <c r="BG228" s="6"/>
      <c r="BH228" s="21"/>
      <c r="BI228" s="6"/>
      <c r="BJ228" s="6"/>
      <c r="BK228" s="6"/>
      <c r="BL228" s="6"/>
      <c r="BM228" s="21"/>
      <c r="BN228" s="21"/>
      <c r="BO228" s="6"/>
      <c r="BP228" s="6"/>
      <c r="BQ228" s="6" t="s">
        <v>296</v>
      </c>
      <c r="BR228" s="6">
        <v>1800</v>
      </c>
      <c r="BS228" s="6"/>
      <c r="BT228" s="6"/>
      <c r="BU228" s="7" t="s">
        <v>912</v>
      </c>
    </row>
    <row r="229" spans="2:73" ht="70" customHeight="1">
      <c r="B229" s="8" t="s">
        <v>913</v>
      </c>
      <c r="C229" s="5" t="s">
        <v>4</v>
      </c>
      <c r="D229" s="5">
        <v>23</v>
      </c>
      <c r="E229" s="6" t="s">
        <v>753</v>
      </c>
      <c r="F229" s="5" t="s">
        <v>2</v>
      </c>
      <c r="G229" s="6" t="s">
        <v>914</v>
      </c>
      <c r="H229" s="6">
        <v>1</v>
      </c>
      <c r="I229" s="5">
        <v>60</v>
      </c>
      <c r="J229" s="5">
        <v>150</v>
      </c>
      <c r="K229" s="5"/>
      <c r="L229" s="5"/>
      <c r="M229" s="5"/>
      <c r="N229" s="5"/>
      <c r="O229" s="5"/>
      <c r="P229" s="5"/>
      <c r="Q229" s="9"/>
      <c r="R229" s="9"/>
      <c r="S229" s="9"/>
      <c r="T229" s="9"/>
      <c r="U229" s="9"/>
      <c r="V229" s="32"/>
      <c r="W229" s="6"/>
      <c r="X229" s="6"/>
      <c r="Y229" s="6"/>
      <c r="Z229" s="6"/>
      <c r="AA229" s="6"/>
      <c r="AB229" s="21"/>
      <c r="AC229" s="21" t="s">
        <v>297</v>
      </c>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6"/>
      <c r="BA229" s="6"/>
      <c r="BB229" s="6"/>
      <c r="BC229" s="21"/>
      <c r="BD229" s="21"/>
      <c r="BE229" s="21"/>
      <c r="BF229" s="6"/>
      <c r="BG229" s="6"/>
      <c r="BH229" s="21"/>
      <c r="BI229" s="6"/>
      <c r="BJ229" s="6"/>
      <c r="BK229" s="6"/>
      <c r="BL229" s="6"/>
      <c r="BM229" s="21"/>
      <c r="BN229" s="21"/>
      <c r="BO229" s="6"/>
      <c r="BP229" s="6"/>
      <c r="BQ229" s="6"/>
      <c r="BR229" s="6"/>
      <c r="BS229" s="6"/>
      <c r="BT229" s="6"/>
      <c r="BU229" s="7" t="s">
        <v>915</v>
      </c>
    </row>
    <row r="230" spans="2:73" ht="70" customHeight="1">
      <c r="B230" s="8" t="s">
        <v>916</v>
      </c>
      <c r="C230" s="5" t="s">
        <v>15</v>
      </c>
      <c r="D230" s="5">
        <v>23</v>
      </c>
      <c r="E230" s="6" t="s">
        <v>917</v>
      </c>
      <c r="F230" s="5" t="s">
        <v>2</v>
      </c>
      <c r="G230" s="6" t="s">
        <v>918</v>
      </c>
      <c r="H230" s="6">
        <v>1</v>
      </c>
      <c r="I230" s="5">
        <v>18</v>
      </c>
      <c r="J230" s="5">
        <v>150</v>
      </c>
      <c r="K230" s="5"/>
      <c r="L230" s="5"/>
      <c r="M230" s="5"/>
      <c r="N230" s="5"/>
      <c r="O230" s="5"/>
      <c r="P230" s="5"/>
      <c r="Q230" s="9"/>
      <c r="R230" s="9"/>
      <c r="S230" s="9"/>
      <c r="T230" s="9"/>
      <c r="U230" s="9"/>
      <c r="V230" s="32"/>
      <c r="W230" s="6"/>
      <c r="X230" s="6"/>
      <c r="Y230" s="6"/>
      <c r="Z230" s="6"/>
      <c r="AA230" s="6"/>
      <c r="AB230" s="21"/>
      <c r="AC230" s="21"/>
      <c r="AD230" s="21"/>
      <c r="AE230" s="21" t="s">
        <v>297</v>
      </c>
      <c r="AF230" s="21"/>
      <c r="AG230" s="21"/>
      <c r="AH230" s="21"/>
      <c r="AI230" s="21"/>
      <c r="AJ230" s="21"/>
      <c r="AK230" s="21"/>
      <c r="AL230" s="21"/>
      <c r="AM230" s="21"/>
      <c r="AN230" s="21"/>
      <c r="AO230" s="21"/>
      <c r="AP230" s="21"/>
      <c r="AQ230" s="21"/>
      <c r="AR230" s="21"/>
      <c r="AS230" s="21"/>
      <c r="AT230" s="21"/>
      <c r="AU230" s="21"/>
      <c r="AV230" s="21"/>
      <c r="AW230" s="21"/>
      <c r="AX230" s="21"/>
      <c r="AY230" s="21"/>
      <c r="AZ230" s="6"/>
      <c r="BA230" s="6" t="s">
        <v>662</v>
      </c>
      <c r="BB230" s="6" t="s">
        <v>662</v>
      </c>
      <c r="BC230" s="21"/>
      <c r="BD230" s="21"/>
      <c r="BE230" s="21"/>
      <c r="BF230" s="6"/>
      <c r="BG230" s="6"/>
      <c r="BH230" s="21"/>
      <c r="BI230" s="6"/>
      <c r="BJ230" s="6"/>
      <c r="BK230" s="6" t="s">
        <v>300</v>
      </c>
      <c r="BL230" s="6"/>
      <c r="BM230" s="21"/>
      <c r="BN230" s="21"/>
      <c r="BO230" s="6"/>
      <c r="BP230" s="6"/>
      <c r="BQ230" s="6" t="s">
        <v>296</v>
      </c>
      <c r="BR230" s="6">
        <v>1800</v>
      </c>
      <c r="BS230" s="6"/>
      <c r="BT230" s="6"/>
      <c r="BU230" s="7" t="s">
        <v>919</v>
      </c>
    </row>
    <row r="231" spans="2:73" ht="70" customHeight="1">
      <c r="B231" s="8" t="s">
        <v>920</v>
      </c>
      <c r="C231" s="5" t="s">
        <v>15</v>
      </c>
      <c r="D231" s="5">
        <v>23</v>
      </c>
      <c r="E231" s="6" t="s">
        <v>105</v>
      </c>
      <c r="F231" s="5" t="s">
        <v>2</v>
      </c>
      <c r="G231" s="6" t="s">
        <v>921</v>
      </c>
      <c r="H231" s="6">
        <v>1</v>
      </c>
      <c r="I231" s="5">
        <v>15</v>
      </c>
      <c r="J231" s="5">
        <v>150</v>
      </c>
      <c r="K231" s="5"/>
      <c r="L231" s="5"/>
      <c r="M231" s="5"/>
      <c r="N231" s="5"/>
      <c r="O231" s="5"/>
      <c r="P231" s="5"/>
      <c r="Q231" s="9"/>
      <c r="R231" s="9"/>
      <c r="S231" s="9"/>
      <c r="T231" s="9"/>
      <c r="U231" s="9"/>
      <c r="V231" s="32"/>
      <c r="W231" s="6"/>
      <c r="X231" s="6"/>
      <c r="Y231" s="6"/>
      <c r="Z231" s="6"/>
      <c r="AA231" s="6"/>
      <c r="AB231" s="21"/>
      <c r="AC231" s="21"/>
      <c r="AD231" s="21"/>
      <c r="AE231" s="21" t="s">
        <v>297</v>
      </c>
      <c r="AF231" s="21"/>
      <c r="AG231" s="21"/>
      <c r="AH231" s="21"/>
      <c r="AI231" s="21"/>
      <c r="AJ231" s="21" t="s">
        <v>297</v>
      </c>
      <c r="AK231" s="21"/>
      <c r="AL231" s="21"/>
      <c r="AM231" s="21"/>
      <c r="AN231" s="21"/>
      <c r="AO231" s="21"/>
      <c r="AP231" s="21"/>
      <c r="AQ231" s="21"/>
      <c r="AR231" s="21"/>
      <c r="AS231" s="21"/>
      <c r="AT231" s="21"/>
      <c r="AU231" s="21"/>
      <c r="AV231" s="21"/>
      <c r="AW231" s="21"/>
      <c r="AX231" s="21"/>
      <c r="AY231" s="21"/>
      <c r="AZ231" s="6"/>
      <c r="BA231" s="6" t="s">
        <v>662</v>
      </c>
      <c r="BB231" s="6" t="s">
        <v>662</v>
      </c>
      <c r="BC231" s="21"/>
      <c r="BD231" s="21"/>
      <c r="BE231" s="21"/>
      <c r="BF231" s="6"/>
      <c r="BG231" s="6"/>
      <c r="BH231" s="21"/>
      <c r="BI231" s="6"/>
      <c r="BJ231" s="6"/>
      <c r="BK231" s="6"/>
      <c r="BL231" s="6"/>
      <c r="BM231" s="21"/>
      <c r="BN231" s="21"/>
      <c r="BO231" s="6"/>
      <c r="BP231" s="6"/>
      <c r="BQ231" s="6"/>
      <c r="BR231" s="6"/>
      <c r="BS231" s="6"/>
      <c r="BT231" s="6"/>
      <c r="BU231" s="7" t="s">
        <v>922</v>
      </c>
    </row>
    <row r="232" spans="2:73" ht="70" customHeight="1">
      <c r="B232" s="8" t="s">
        <v>923</v>
      </c>
      <c r="C232" s="5" t="s">
        <v>4</v>
      </c>
      <c r="D232" s="5">
        <v>22</v>
      </c>
      <c r="E232" s="6" t="s">
        <v>78</v>
      </c>
      <c r="F232" s="5" t="s">
        <v>2</v>
      </c>
      <c r="G232" s="6" t="s">
        <v>924</v>
      </c>
      <c r="H232" s="6">
        <v>1</v>
      </c>
      <c r="I232" s="5">
        <v>18</v>
      </c>
      <c r="J232" s="5">
        <v>150</v>
      </c>
      <c r="K232" s="5"/>
      <c r="L232" s="5"/>
      <c r="M232" s="5"/>
      <c r="N232" s="5"/>
      <c r="O232" s="5"/>
      <c r="P232" s="5"/>
      <c r="Q232" s="9"/>
      <c r="R232" s="9"/>
      <c r="S232" s="9"/>
      <c r="T232" s="9"/>
      <c r="U232" s="9"/>
      <c r="V232" s="32"/>
      <c r="W232" s="6"/>
      <c r="X232" s="6"/>
      <c r="Y232" s="6"/>
      <c r="Z232" s="6"/>
      <c r="AA232" s="6"/>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6"/>
      <c r="BA232" s="6" t="s">
        <v>662</v>
      </c>
      <c r="BB232" s="6" t="s">
        <v>662</v>
      </c>
      <c r="BC232" s="21"/>
      <c r="BD232" s="21"/>
      <c r="BE232" s="21"/>
      <c r="BF232" s="6"/>
      <c r="BG232" s="6"/>
      <c r="BH232" s="21"/>
      <c r="BI232" s="6"/>
      <c r="BJ232" s="6"/>
      <c r="BK232" s="6"/>
      <c r="BL232" s="6"/>
      <c r="BM232" s="21"/>
      <c r="BN232" s="21"/>
      <c r="BO232" s="6"/>
      <c r="BP232" s="6"/>
      <c r="BQ232" s="6" t="s">
        <v>296</v>
      </c>
      <c r="BR232" s="6">
        <v>60</v>
      </c>
      <c r="BS232" s="6"/>
      <c r="BT232" s="6"/>
      <c r="BU232" s="7" t="s">
        <v>925</v>
      </c>
    </row>
    <row r="233" spans="2:73" ht="70" customHeight="1">
      <c r="B233" s="8" t="s">
        <v>926</v>
      </c>
      <c r="C233" s="5" t="s">
        <v>4</v>
      </c>
      <c r="D233" s="5">
        <v>22</v>
      </c>
      <c r="E233" s="6" t="s">
        <v>753</v>
      </c>
      <c r="F233" s="5" t="s">
        <v>2</v>
      </c>
      <c r="G233" s="6" t="s">
        <v>927</v>
      </c>
      <c r="H233" s="6">
        <v>1</v>
      </c>
      <c r="I233" s="5">
        <v>18</v>
      </c>
      <c r="J233" s="5">
        <v>150</v>
      </c>
      <c r="K233" s="5"/>
      <c r="L233" s="5"/>
      <c r="M233" s="5"/>
      <c r="N233" s="5"/>
      <c r="O233" s="5"/>
      <c r="P233" s="5"/>
      <c r="Q233" s="9"/>
      <c r="R233" s="9"/>
      <c r="S233" s="9"/>
      <c r="T233" s="9"/>
      <c r="U233" s="9"/>
      <c r="V233" s="32"/>
      <c r="W233" s="6"/>
      <c r="X233" s="6"/>
      <c r="Y233" s="6"/>
      <c r="Z233" s="6"/>
      <c r="AA233" s="6"/>
      <c r="AB233" s="21"/>
      <c r="AC233" s="21"/>
      <c r="AD233" s="21"/>
      <c r="AE233" s="21" t="s">
        <v>297</v>
      </c>
      <c r="AF233" s="21"/>
      <c r="AG233" s="21"/>
      <c r="AH233" s="21"/>
      <c r="AI233" s="21"/>
      <c r="AJ233" s="21"/>
      <c r="AK233" s="21"/>
      <c r="AL233" s="21"/>
      <c r="AM233" s="21"/>
      <c r="AN233" s="21"/>
      <c r="AO233" s="21"/>
      <c r="AP233" s="21"/>
      <c r="AQ233" s="21"/>
      <c r="AR233" s="21"/>
      <c r="AS233" s="21"/>
      <c r="AT233" s="21"/>
      <c r="AU233" s="21"/>
      <c r="AV233" s="21"/>
      <c r="AW233" s="21"/>
      <c r="AX233" s="21"/>
      <c r="AY233" s="21"/>
      <c r="AZ233" s="6"/>
      <c r="BA233" s="6"/>
      <c r="BB233" s="6"/>
      <c r="BC233" s="21"/>
      <c r="BD233" s="21"/>
      <c r="BE233" s="21"/>
      <c r="BF233" s="6"/>
      <c r="BG233" s="6"/>
      <c r="BH233" s="21"/>
      <c r="BI233" s="6"/>
      <c r="BJ233" s="6"/>
      <c r="BK233" s="6"/>
      <c r="BL233" s="6"/>
      <c r="BM233" s="21"/>
      <c r="BN233" s="21"/>
      <c r="BO233" s="6"/>
      <c r="BP233" s="6"/>
      <c r="BQ233" s="6" t="s">
        <v>296</v>
      </c>
      <c r="BR233" s="6">
        <v>1800</v>
      </c>
      <c r="BS233" s="6" t="s">
        <v>296</v>
      </c>
      <c r="BT233" s="6">
        <v>1800</v>
      </c>
      <c r="BU233" s="7" t="s">
        <v>928</v>
      </c>
    </row>
    <row r="234" spans="2:73" ht="70" customHeight="1">
      <c r="B234" s="8" t="s">
        <v>926</v>
      </c>
      <c r="C234" s="5" t="s">
        <v>4</v>
      </c>
      <c r="D234" s="5">
        <v>22</v>
      </c>
      <c r="E234" s="6" t="s">
        <v>753</v>
      </c>
      <c r="F234" s="5" t="s">
        <v>2</v>
      </c>
      <c r="G234" s="6" t="s">
        <v>927</v>
      </c>
      <c r="H234" s="6">
        <v>2</v>
      </c>
      <c r="I234" s="5">
        <v>18</v>
      </c>
      <c r="J234" s="5">
        <v>150</v>
      </c>
      <c r="K234" s="5"/>
      <c r="L234" s="5"/>
      <c r="M234" s="5"/>
      <c r="N234" s="5"/>
      <c r="O234" s="5"/>
      <c r="P234" s="5"/>
      <c r="Q234" s="9"/>
      <c r="R234" s="9"/>
      <c r="S234" s="9"/>
      <c r="T234" s="9"/>
      <c r="U234" s="9"/>
      <c r="V234" s="32"/>
      <c r="W234" s="6"/>
      <c r="X234" s="6"/>
      <c r="Y234" s="6"/>
      <c r="Z234" s="6"/>
      <c r="AA234" s="6"/>
      <c r="AB234" s="21"/>
      <c r="AC234" s="21"/>
      <c r="AD234" s="21"/>
      <c r="AE234" s="21"/>
      <c r="AF234" s="21"/>
      <c r="AG234" s="21"/>
      <c r="AH234" s="21"/>
      <c r="AI234" s="21"/>
      <c r="AJ234" s="21"/>
      <c r="AK234" s="21" t="s">
        <v>297</v>
      </c>
      <c r="AL234" s="21" t="s">
        <v>300</v>
      </c>
      <c r="AM234" s="21"/>
      <c r="AN234" s="21"/>
      <c r="AO234" s="21"/>
      <c r="AP234" s="21"/>
      <c r="AQ234" s="21"/>
      <c r="AR234" s="21"/>
      <c r="AS234" s="21"/>
      <c r="AT234" s="21"/>
      <c r="AU234" s="21"/>
      <c r="AV234" s="21"/>
      <c r="AW234" s="21"/>
      <c r="AX234" s="21"/>
      <c r="AY234" s="21"/>
      <c r="AZ234" s="6"/>
      <c r="BA234" s="6"/>
      <c r="BB234" s="6"/>
      <c r="BC234" s="21"/>
      <c r="BD234" s="21"/>
      <c r="BE234" s="21"/>
      <c r="BF234" s="6"/>
      <c r="BG234" s="6"/>
      <c r="BH234" s="21"/>
      <c r="BI234" s="6"/>
      <c r="BJ234" s="6"/>
      <c r="BK234" s="6"/>
      <c r="BL234" s="6"/>
      <c r="BM234" s="21"/>
      <c r="BN234" s="21"/>
      <c r="BO234" s="6"/>
      <c r="BP234" s="6"/>
      <c r="BQ234" s="6" t="s">
        <v>296</v>
      </c>
      <c r="BR234" s="6">
        <v>1800</v>
      </c>
      <c r="BS234" s="6" t="s">
        <v>296</v>
      </c>
      <c r="BT234" s="6">
        <v>1800</v>
      </c>
      <c r="BU234" s="7" t="s">
        <v>928</v>
      </c>
    </row>
    <row r="235" spans="2:73" ht="70" customHeight="1">
      <c r="B235" s="8" t="s">
        <v>929</v>
      </c>
      <c r="C235" s="5" t="s">
        <v>15</v>
      </c>
      <c r="D235" s="5">
        <v>21</v>
      </c>
      <c r="E235" s="6" t="s">
        <v>930</v>
      </c>
      <c r="F235" s="5" t="s">
        <v>2</v>
      </c>
      <c r="G235" s="6" t="s">
        <v>931</v>
      </c>
      <c r="H235" s="6">
        <v>1</v>
      </c>
      <c r="I235" s="5">
        <v>18</v>
      </c>
      <c r="J235" s="5">
        <v>150</v>
      </c>
      <c r="K235" s="5"/>
      <c r="L235" s="5"/>
      <c r="M235" s="5"/>
      <c r="N235" s="5"/>
      <c r="O235" s="5"/>
      <c r="P235" s="5"/>
      <c r="Q235" s="9"/>
      <c r="R235" s="9"/>
      <c r="S235" s="9"/>
      <c r="T235" s="9"/>
      <c r="U235" s="9"/>
      <c r="V235" s="32"/>
      <c r="W235" s="6"/>
      <c r="X235" s="6"/>
      <c r="Y235" s="6"/>
      <c r="Z235" s="6"/>
      <c r="AA235" s="6"/>
      <c r="AB235" s="21"/>
      <c r="AC235" s="21"/>
      <c r="AD235" s="21"/>
      <c r="AE235" s="21" t="s">
        <v>297</v>
      </c>
      <c r="AF235" s="21"/>
      <c r="AG235" s="21"/>
      <c r="AH235" s="21"/>
      <c r="AI235" s="21"/>
      <c r="AJ235" s="21"/>
      <c r="AK235" s="21"/>
      <c r="AL235" s="21"/>
      <c r="AM235" s="21"/>
      <c r="AN235" s="21"/>
      <c r="AO235" s="21"/>
      <c r="AP235" s="21"/>
      <c r="AQ235" s="21"/>
      <c r="AR235" s="21"/>
      <c r="AS235" s="21"/>
      <c r="AT235" s="21"/>
      <c r="AU235" s="21"/>
      <c r="AV235" s="21"/>
      <c r="AW235" s="21"/>
      <c r="AX235" s="21"/>
      <c r="AY235" s="21"/>
      <c r="AZ235" s="6"/>
      <c r="BA235" s="6" t="s">
        <v>662</v>
      </c>
      <c r="BB235" s="6" t="s">
        <v>662</v>
      </c>
      <c r="BC235" s="21"/>
      <c r="BD235" s="21"/>
      <c r="BE235" s="21"/>
      <c r="BF235" s="6"/>
      <c r="BG235" s="6"/>
      <c r="BH235" s="21"/>
      <c r="BI235" s="6"/>
      <c r="BJ235" s="6"/>
      <c r="BK235" s="6"/>
      <c r="BL235" s="6"/>
      <c r="BM235" s="21"/>
      <c r="BN235" s="21"/>
      <c r="BO235" s="6"/>
      <c r="BP235" s="6"/>
      <c r="BQ235" s="6" t="s">
        <v>296</v>
      </c>
      <c r="BR235" s="6">
        <v>1800</v>
      </c>
      <c r="BS235" s="6"/>
      <c r="BT235" s="6"/>
      <c r="BU235" s="7" t="s">
        <v>932</v>
      </c>
    </row>
    <row r="236" spans="2:73" ht="70" customHeight="1">
      <c r="B236" s="8" t="s">
        <v>933</v>
      </c>
      <c r="C236" s="5" t="s">
        <v>5</v>
      </c>
      <c r="D236" s="5">
        <v>21</v>
      </c>
      <c r="E236" s="6" t="s">
        <v>934</v>
      </c>
      <c r="F236" s="5" t="s">
        <v>2</v>
      </c>
      <c r="G236" s="6" t="s">
        <v>935</v>
      </c>
      <c r="H236" s="6">
        <v>1</v>
      </c>
      <c r="I236" s="5">
        <v>18</v>
      </c>
      <c r="J236" s="5">
        <v>150</v>
      </c>
      <c r="K236" s="5"/>
      <c r="L236" s="5"/>
      <c r="M236" s="5"/>
      <c r="N236" s="5"/>
      <c r="O236" s="5"/>
      <c r="P236" s="5"/>
      <c r="Q236" s="9"/>
      <c r="R236" s="9"/>
      <c r="S236" s="9"/>
      <c r="T236" s="9"/>
      <c r="U236" s="9"/>
      <c r="V236" s="32"/>
      <c r="W236" s="6"/>
      <c r="X236" s="6"/>
      <c r="Y236" s="6"/>
      <c r="Z236" s="6"/>
      <c r="AA236" s="6"/>
      <c r="AB236" s="21"/>
      <c r="AC236" s="21"/>
      <c r="AD236" s="21"/>
      <c r="AE236" s="21"/>
      <c r="AF236" s="21"/>
      <c r="AG236" s="21"/>
      <c r="AH236" s="21"/>
      <c r="AI236" s="21"/>
      <c r="AJ236" s="21" t="s">
        <v>297</v>
      </c>
      <c r="AK236" s="21"/>
      <c r="AL236" s="21"/>
      <c r="AM236" s="21"/>
      <c r="AN236" s="21"/>
      <c r="AO236" s="21"/>
      <c r="AP236" s="21"/>
      <c r="AQ236" s="21"/>
      <c r="AR236" s="21"/>
      <c r="AS236" s="21" t="s">
        <v>296</v>
      </c>
      <c r="AT236" s="21" t="s">
        <v>296</v>
      </c>
      <c r="AU236" s="21"/>
      <c r="AV236" s="21"/>
      <c r="AW236" s="21"/>
      <c r="AX236" s="21"/>
      <c r="AY236" s="21"/>
      <c r="AZ236" s="6"/>
      <c r="BA236" s="6"/>
      <c r="BB236" s="6"/>
      <c r="BC236" s="21"/>
      <c r="BD236" s="21"/>
      <c r="BE236" s="21"/>
      <c r="BF236" s="6"/>
      <c r="BG236" s="6"/>
      <c r="BH236" s="21"/>
      <c r="BI236" s="6"/>
      <c r="BJ236" s="6"/>
      <c r="BK236" s="6"/>
      <c r="BL236" s="6"/>
      <c r="BM236" s="21"/>
      <c r="BN236" s="21"/>
      <c r="BO236" s="6"/>
      <c r="BP236" s="6"/>
      <c r="BQ236" s="6"/>
      <c r="BR236" s="6"/>
      <c r="BS236" s="6"/>
      <c r="BT236" s="6"/>
      <c r="BU236" s="7" t="s">
        <v>936</v>
      </c>
    </row>
    <row r="237" spans="2:73" ht="70" customHeight="1">
      <c r="B237" s="8" t="s">
        <v>937</v>
      </c>
      <c r="C237" s="5" t="s">
        <v>15</v>
      </c>
      <c r="D237" s="5">
        <v>20</v>
      </c>
      <c r="E237" s="6" t="s">
        <v>731</v>
      </c>
      <c r="F237" s="5" t="s">
        <v>2</v>
      </c>
      <c r="G237" s="6" t="s">
        <v>938</v>
      </c>
      <c r="H237" s="6">
        <v>1</v>
      </c>
      <c r="I237" s="5">
        <v>18</v>
      </c>
      <c r="J237" s="5">
        <v>150</v>
      </c>
      <c r="K237" s="5"/>
      <c r="L237" s="5"/>
      <c r="M237" s="5"/>
      <c r="N237" s="5"/>
      <c r="O237" s="5"/>
      <c r="P237" s="5"/>
      <c r="Q237" s="9"/>
      <c r="R237" s="9"/>
      <c r="S237" s="9"/>
      <c r="T237" s="9"/>
      <c r="U237" s="9"/>
      <c r="V237" s="32"/>
      <c r="W237" s="6"/>
      <c r="X237" s="6"/>
      <c r="Y237" s="6"/>
      <c r="Z237" s="6"/>
      <c r="AA237" s="6"/>
      <c r="AB237" s="21"/>
      <c r="AC237" s="21"/>
      <c r="AD237" s="21"/>
      <c r="AE237" s="21" t="s">
        <v>297</v>
      </c>
      <c r="AF237" s="21"/>
      <c r="AG237" s="21"/>
      <c r="AH237" s="21"/>
      <c r="AI237" s="21"/>
      <c r="AJ237" s="21"/>
      <c r="AK237" s="21"/>
      <c r="AL237" s="21"/>
      <c r="AM237" s="21"/>
      <c r="AN237" s="21"/>
      <c r="AO237" s="21"/>
      <c r="AP237" s="21"/>
      <c r="AQ237" s="21"/>
      <c r="AR237" s="21"/>
      <c r="AS237" s="21"/>
      <c r="AT237" s="21"/>
      <c r="AU237" s="21"/>
      <c r="AV237" s="21"/>
      <c r="AW237" s="21"/>
      <c r="AX237" s="21"/>
      <c r="AY237" s="21"/>
      <c r="AZ237" s="6"/>
      <c r="BA237" s="6" t="s">
        <v>662</v>
      </c>
      <c r="BB237" s="6" t="s">
        <v>662</v>
      </c>
      <c r="BC237" s="21"/>
      <c r="BD237" s="21"/>
      <c r="BE237" s="21"/>
      <c r="BF237" s="6"/>
      <c r="BG237" s="6"/>
      <c r="BH237" s="21"/>
      <c r="BI237" s="6"/>
      <c r="BJ237" s="6"/>
      <c r="BK237" s="6"/>
      <c r="BL237" s="6"/>
      <c r="BM237" s="21"/>
      <c r="BN237" s="21"/>
      <c r="BO237" s="6"/>
      <c r="BP237" s="6"/>
      <c r="BQ237" s="6" t="s">
        <v>296</v>
      </c>
      <c r="BR237" s="6">
        <v>1800</v>
      </c>
      <c r="BS237" s="6" t="s">
        <v>296</v>
      </c>
      <c r="BT237" s="6">
        <v>3</v>
      </c>
      <c r="BU237" s="7" t="s">
        <v>939</v>
      </c>
    </row>
    <row r="238" spans="2:73" ht="70" customHeight="1">
      <c r="B238" s="8" t="s">
        <v>937</v>
      </c>
      <c r="C238" s="5" t="s">
        <v>15</v>
      </c>
      <c r="D238" s="5">
        <v>20</v>
      </c>
      <c r="E238" s="6" t="s">
        <v>731</v>
      </c>
      <c r="F238" s="5" t="s">
        <v>2</v>
      </c>
      <c r="G238" s="6" t="s">
        <v>938</v>
      </c>
      <c r="H238" s="6">
        <v>2</v>
      </c>
      <c r="I238" s="5">
        <v>18</v>
      </c>
      <c r="J238" s="5">
        <v>150</v>
      </c>
      <c r="K238" s="5"/>
      <c r="L238" s="5"/>
      <c r="M238" s="5"/>
      <c r="N238" s="5"/>
      <c r="O238" s="5"/>
      <c r="P238" s="5"/>
      <c r="Q238" s="9"/>
      <c r="R238" s="9"/>
      <c r="S238" s="9"/>
      <c r="T238" s="9"/>
      <c r="U238" s="9"/>
      <c r="V238" s="32"/>
      <c r="W238" s="6"/>
      <c r="X238" s="6"/>
      <c r="Y238" s="6"/>
      <c r="Z238" s="6"/>
      <c r="AA238" s="6"/>
      <c r="AB238" s="21"/>
      <c r="AC238" s="21"/>
      <c r="AD238" s="21"/>
      <c r="AE238" s="21"/>
      <c r="AF238" s="21"/>
      <c r="AG238" s="21"/>
      <c r="AH238" s="21"/>
      <c r="AI238" s="21"/>
      <c r="AJ238" s="21"/>
      <c r="AK238" s="21" t="s">
        <v>297</v>
      </c>
      <c r="AL238" s="21" t="s">
        <v>296</v>
      </c>
      <c r="AM238" s="21"/>
      <c r="AN238" s="21"/>
      <c r="AO238" s="21"/>
      <c r="AP238" s="21"/>
      <c r="AQ238" s="21"/>
      <c r="AR238" s="21"/>
      <c r="AS238" s="21"/>
      <c r="AT238" s="21"/>
      <c r="AU238" s="21"/>
      <c r="AV238" s="21"/>
      <c r="AW238" s="21"/>
      <c r="AX238" s="21"/>
      <c r="AY238" s="21"/>
      <c r="AZ238" s="6"/>
      <c r="BA238" s="6" t="s">
        <v>662</v>
      </c>
      <c r="BB238" s="6" t="s">
        <v>662</v>
      </c>
      <c r="BC238" s="21"/>
      <c r="BD238" s="21"/>
      <c r="BE238" s="21"/>
      <c r="BF238" s="6"/>
      <c r="BG238" s="6"/>
      <c r="BH238" s="21"/>
      <c r="BI238" s="6"/>
      <c r="BJ238" s="6"/>
      <c r="BK238" s="6"/>
      <c r="BL238" s="6"/>
      <c r="BM238" s="21"/>
      <c r="BN238" s="21"/>
      <c r="BO238" s="6"/>
      <c r="BP238" s="6"/>
      <c r="BQ238" s="6" t="s">
        <v>296</v>
      </c>
      <c r="BR238" s="6">
        <v>1800</v>
      </c>
      <c r="BS238" s="6" t="s">
        <v>296</v>
      </c>
      <c r="BT238" s="6">
        <v>3</v>
      </c>
      <c r="BU238" s="7" t="s">
        <v>939</v>
      </c>
    </row>
    <row r="239" spans="2:73" ht="70" customHeight="1">
      <c r="B239" s="8" t="s">
        <v>940</v>
      </c>
      <c r="C239" s="5" t="s">
        <v>4</v>
      </c>
      <c r="D239" s="5">
        <v>18</v>
      </c>
      <c r="E239" s="6" t="s">
        <v>941</v>
      </c>
      <c r="F239" s="5" t="s">
        <v>2</v>
      </c>
      <c r="G239" s="6" t="s">
        <v>942</v>
      </c>
      <c r="H239" s="6">
        <v>1</v>
      </c>
      <c r="I239" s="5">
        <v>18</v>
      </c>
      <c r="J239" s="5">
        <v>150</v>
      </c>
      <c r="K239" s="5"/>
      <c r="L239" s="5"/>
      <c r="M239" s="5"/>
      <c r="N239" s="5"/>
      <c r="O239" s="5"/>
      <c r="P239" s="5"/>
      <c r="Q239" s="9"/>
      <c r="R239" s="9"/>
      <c r="S239" s="9"/>
      <c r="T239" s="9"/>
      <c r="U239" s="9"/>
      <c r="V239" s="32"/>
      <c r="W239" s="6"/>
      <c r="X239" s="6"/>
      <c r="Y239" s="6"/>
      <c r="Z239" s="6"/>
      <c r="AA239" s="6"/>
      <c r="AB239" s="21"/>
      <c r="AC239" s="21"/>
      <c r="AD239" s="21"/>
      <c r="AE239" s="21"/>
      <c r="AF239" s="21"/>
      <c r="AG239" s="21"/>
      <c r="AH239" s="21"/>
      <c r="AI239" s="21"/>
      <c r="AJ239" s="21" t="s">
        <v>297</v>
      </c>
      <c r="AK239" s="21"/>
      <c r="AL239" s="21"/>
      <c r="AM239" s="21"/>
      <c r="AN239" s="21"/>
      <c r="AO239" s="21"/>
      <c r="AP239" s="21"/>
      <c r="AQ239" s="21"/>
      <c r="AR239" s="21"/>
      <c r="AS239" s="21"/>
      <c r="AT239" s="21"/>
      <c r="AU239" s="21"/>
      <c r="AV239" s="21"/>
      <c r="AW239" s="21"/>
      <c r="AX239" s="21"/>
      <c r="AY239" s="21"/>
      <c r="AZ239" s="6"/>
      <c r="BA239" s="6" t="s">
        <v>662</v>
      </c>
      <c r="BB239" s="6" t="s">
        <v>662</v>
      </c>
      <c r="BC239" s="21"/>
      <c r="BD239" s="21"/>
      <c r="BE239" s="21"/>
      <c r="BF239" s="6"/>
      <c r="BG239" s="6"/>
      <c r="BH239" s="21"/>
      <c r="BI239" s="6"/>
      <c r="BJ239" s="6"/>
      <c r="BK239" s="6"/>
      <c r="BL239" s="6"/>
      <c r="BM239" s="21"/>
      <c r="BN239" s="21"/>
      <c r="BO239" s="6"/>
      <c r="BP239" s="6"/>
      <c r="BQ239" s="6" t="s">
        <v>296</v>
      </c>
      <c r="BR239" s="6">
        <v>1800</v>
      </c>
      <c r="BS239" s="6"/>
      <c r="BT239" s="6"/>
      <c r="BU239" s="7" t="s">
        <v>943</v>
      </c>
    </row>
    <row r="240" spans="2:73" ht="70" customHeight="1">
      <c r="B240" s="8" t="s">
        <v>944</v>
      </c>
      <c r="C240" s="5" t="s">
        <v>4</v>
      </c>
      <c r="D240" s="5">
        <v>16</v>
      </c>
      <c r="E240" s="6" t="s">
        <v>917</v>
      </c>
      <c r="F240" s="5" t="s">
        <v>2</v>
      </c>
      <c r="G240" s="6" t="s">
        <v>945</v>
      </c>
      <c r="H240" s="6">
        <v>1</v>
      </c>
      <c r="I240" s="5">
        <v>18</v>
      </c>
      <c r="J240" s="5">
        <v>150</v>
      </c>
      <c r="K240" s="5"/>
      <c r="L240" s="5"/>
      <c r="M240" s="5"/>
      <c r="N240" s="5"/>
      <c r="O240" s="5"/>
      <c r="P240" s="5"/>
      <c r="Q240" s="9"/>
      <c r="R240" s="9"/>
      <c r="S240" s="9"/>
      <c r="T240" s="9"/>
      <c r="U240" s="9"/>
      <c r="V240" s="32"/>
      <c r="W240" s="6"/>
      <c r="X240" s="6"/>
      <c r="Y240" s="6"/>
      <c r="Z240" s="6"/>
      <c r="AA240" s="6"/>
      <c r="AB240" s="21"/>
      <c r="AC240" s="21"/>
      <c r="AD240" s="21"/>
      <c r="AE240" s="21"/>
      <c r="AF240" s="21"/>
      <c r="AG240" s="21"/>
      <c r="AH240" s="21" t="s">
        <v>297</v>
      </c>
      <c r="AI240" s="21"/>
      <c r="AJ240" s="21"/>
      <c r="AK240" s="21"/>
      <c r="AL240" s="21"/>
      <c r="AM240" s="21"/>
      <c r="AN240" s="21"/>
      <c r="AO240" s="21"/>
      <c r="AP240" s="21"/>
      <c r="AQ240" s="21"/>
      <c r="AR240" s="21"/>
      <c r="AS240" s="21"/>
      <c r="AT240" s="21"/>
      <c r="AU240" s="21"/>
      <c r="AV240" s="21"/>
      <c r="AW240" s="21"/>
      <c r="AX240" s="21"/>
      <c r="AY240" s="21"/>
      <c r="AZ240" s="6"/>
      <c r="BA240" s="6" t="s">
        <v>662</v>
      </c>
      <c r="BB240" s="6" t="s">
        <v>662</v>
      </c>
      <c r="BC240" s="21"/>
      <c r="BD240" s="21"/>
      <c r="BE240" s="21"/>
      <c r="BF240" s="6"/>
      <c r="BG240" s="6"/>
      <c r="BH240" s="21"/>
      <c r="BI240" s="6"/>
      <c r="BJ240" s="6"/>
      <c r="BK240" s="6"/>
      <c r="BL240" s="6"/>
      <c r="BM240" s="21"/>
      <c r="BN240" s="21"/>
      <c r="BO240" s="6"/>
      <c r="BP240" s="6"/>
      <c r="BQ240" s="6" t="s">
        <v>296</v>
      </c>
      <c r="BR240" s="6">
        <v>1800</v>
      </c>
      <c r="BS240" s="6"/>
      <c r="BT240" s="6"/>
      <c r="BU240" s="7" t="s">
        <v>946</v>
      </c>
    </row>
    <row r="241" spans="2:73" ht="70" customHeight="1">
      <c r="B241" s="8" t="s">
        <v>947</v>
      </c>
      <c r="C241" s="5" t="s">
        <v>15</v>
      </c>
      <c r="D241" s="5">
        <v>15</v>
      </c>
      <c r="E241" s="6" t="s">
        <v>948</v>
      </c>
      <c r="F241" s="5" t="s">
        <v>2</v>
      </c>
      <c r="G241" s="6" t="s">
        <v>949</v>
      </c>
      <c r="H241" s="6">
        <v>1</v>
      </c>
      <c r="I241" s="5">
        <v>18</v>
      </c>
      <c r="J241" s="5">
        <v>150</v>
      </c>
      <c r="K241" s="5"/>
      <c r="L241" s="5"/>
      <c r="M241" s="5"/>
      <c r="N241" s="5"/>
      <c r="O241" s="5"/>
      <c r="P241" s="5"/>
      <c r="Q241" s="9"/>
      <c r="R241" s="9"/>
      <c r="S241" s="9"/>
      <c r="T241" s="9"/>
      <c r="U241" s="9"/>
      <c r="V241" s="32"/>
      <c r="W241" s="6"/>
      <c r="X241" s="6"/>
      <c r="Y241" s="6"/>
      <c r="Z241" s="6"/>
      <c r="AA241" s="6"/>
      <c r="AB241" s="21"/>
      <c r="AC241" s="21"/>
      <c r="AD241" s="21"/>
      <c r="AE241" s="21"/>
      <c r="AF241" s="21"/>
      <c r="AG241" s="21"/>
      <c r="AH241" s="21"/>
      <c r="AI241" s="21"/>
      <c r="AJ241" s="21"/>
      <c r="AK241" s="21" t="s">
        <v>297</v>
      </c>
      <c r="AL241" s="21" t="s">
        <v>296</v>
      </c>
      <c r="AM241" s="21"/>
      <c r="AN241" s="21" t="s">
        <v>297</v>
      </c>
      <c r="AO241" s="21"/>
      <c r="AP241" s="21"/>
      <c r="AQ241" s="21"/>
      <c r="AR241" s="21"/>
      <c r="AS241" s="21"/>
      <c r="AT241" s="21"/>
      <c r="AU241" s="21"/>
      <c r="AV241" s="21"/>
      <c r="AW241" s="21"/>
      <c r="AX241" s="21"/>
      <c r="AY241" s="21"/>
      <c r="AZ241" s="6"/>
      <c r="BA241" s="6"/>
      <c r="BB241" s="6"/>
      <c r="BC241" s="21"/>
      <c r="BD241" s="21"/>
      <c r="BE241" s="21"/>
      <c r="BF241" s="6"/>
      <c r="BG241" s="6"/>
      <c r="BH241" s="21"/>
      <c r="BI241" s="6"/>
      <c r="BJ241" s="6"/>
      <c r="BK241" s="6"/>
      <c r="BL241" s="6"/>
      <c r="BM241" s="21"/>
      <c r="BN241" s="21"/>
      <c r="BO241" s="6"/>
      <c r="BP241" s="6"/>
      <c r="BQ241" s="6"/>
      <c r="BR241" s="6"/>
      <c r="BS241" s="6"/>
      <c r="BT241" s="6"/>
      <c r="BU241" s="7" t="s">
        <v>950</v>
      </c>
    </row>
    <row r="242" spans="2:73" ht="70" customHeight="1">
      <c r="B242" s="8" t="s">
        <v>951</v>
      </c>
      <c r="C242" s="5" t="s">
        <v>15</v>
      </c>
      <c r="D242" s="5">
        <v>13</v>
      </c>
      <c r="E242" s="6" t="s">
        <v>753</v>
      </c>
      <c r="F242" s="5" t="s">
        <v>2</v>
      </c>
      <c r="G242" s="6" t="s">
        <v>952</v>
      </c>
      <c r="H242" s="6">
        <v>1</v>
      </c>
      <c r="I242" s="5">
        <v>18</v>
      </c>
      <c r="J242" s="5">
        <v>150</v>
      </c>
      <c r="K242" s="5"/>
      <c r="L242" s="5"/>
      <c r="M242" s="5"/>
      <c r="N242" s="5"/>
      <c r="O242" s="5"/>
      <c r="P242" s="5"/>
      <c r="Q242" s="9"/>
      <c r="R242" s="9"/>
      <c r="S242" s="9"/>
      <c r="T242" s="9"/>
      <c r="U242" s="9"/>
      <c r="V242" s="32"/>
      <c r="W242" s="6"/>
      <c r="X242" s="6"/>
      <c r="Y242" s="6"/>
      <c r="Z242" s="6"/>
      <c r="AA242" s="6"/>
      <c r="AB242" s="21"/>
      <c r="AC242" s="21" t="s">
        <v>297</v>
      </c>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6"/>
      <c r="BA242" s="6" t="s">
        <v>662</v>
      </c>
      <c r="BB242" s="6" t="s">
        <v>662</v>
      </c>
      <c r="BC242" s="21"/>
      <c r="BD242" s="21"/>
      <c r="BE242" s="21"/>
      <c r="BF242" s="6"/>
      <c r="BG242" s="6"/>
      <c r="BH242" s="21"/>
      <c r="BI242" s="6"/>
      <c r="BJ242" s="6"/>
      <c r="BK242" s="6" t="s">
        <v>300</v>
      </c>
      <c r="BL242" s="6"/>
      <c r="BM242" s="21"/>
      <c r="BN242" s="21"/>
      <c r="BO242" s="6"/>
      <c r="BP242" s="6"/>
      <c r="BQ242" s="6" t="s">
        <v>296</v>
      </c>
      <c r="BR242" s="6">
        <v>1800</v>
      </c>
      <c r="BS242" s="6" t="s">
        <v>296</v>
      </c>
      <c r="BT242" s="6">
        <v>1800</v>
      </c>
      <c r="BU242" s="7" t="s">
        <v>953</v>
      </c>
    </row>
    <row r="243" spans="2:73" ht="70" customHeight="1">
      <c r="B243" s="8" t="s">
        <v>954</v>
      </c>
      <c r="C243" s="5" t="s">
        <v>4</v>
      </c>
      <c r="D243" s="5">
        <v>12</v>
      </c>
      <c r="E243" s="6" t="s">
        <v>955</v>
      </c>
      <c r="F243" s="5" t="s">
        <v>2</v>
      </c>
      <c r="G243" s="6" t="s">
        <v>956</v>
      </c>
      <c r="H243" s="6">
        <v>1</v>
      </c>
      <c r="I243" s="5">
        <v>18</v>
      </c>
      <c r="J243" s="5">
        <v>150</v>
      </c>
      <c r="K243" s="5"/>
      <c r="L243" s="5"/>
      <c r="M243" s="5"/>
      <c r="N243" s="5"/>
      <c r="O243" s="5"/>
      <c r="P243" s="5"/>
      <c r="Q243" s="9"/>
      <c r="R243" s="9"/>
      <c r="S243" s="9"/>
      <c r="T243" s="9"/>
      <c r="U243" s="9"/>
      <c r="V243" s="32"/>
      <c r="W243" s="6"/>
      <c r="X243" s="6"/>
      <c r="Y243" s="6"/>
      <c r="Z243" s="6"/>
      <c r="AA243" s="6"/>
      <c r="AB243" s="21"/>
      <c r="AC243" s="21"/>
      <c r="AD243" s="21"/>
      <c r="AE243" s="21" t="s">
        <v>297</v>
      </c>
      <c r="AF243" s="21"/>
      <c r="AG243" s="21"/>
      <c r="AH243" s="21" t="s">
        <v>297</v>
      </c>
      <c r="AI243" s="21"/>
      <c r="AJ243" s="21"/>
      <c r="AK243" s="21" t="s">
        <v>297</v>
      </c>
      <c r="AL243" s="21"/>
      <c r="AM243" s="21"/>
      <c r="AN243" s="21" t="s">
        <v>297</v>
      </c>
      <c r="AO243" s="21"/>
      <c r="AP243" s="21"/>
      <c r="AQ243" s="21"/>
      <c r="AR243" s="21"/>
      <c r="AS243" s="21"/>
      <c r="AT243" s="21"/>
      <c r="AU243" s="21"/>
      <c r="AV243" s="21"/>
      <c r="AW243" s="21"/>
      <c r="AX243" s="21"/>
      <c r="AY243" s="21"/>
      <c r="AZ243" s="6"/>
      <c r="BA243" s="6" t="s">
        <v>662</v>
      </c>
      <c r="BB243" s="6" t="s">
        <v>662</v>
      </c>
      <c r="BC243" s="21"/>
      <c r="BD243" s="21"/>
      <c r="BE243" s="21"/>
      <c r="BF243" s="6"/>
      <c r="BG243" s="6"/>
      <c r="BH243" s="21"/>
      <c r="BI243" s="6"/>
      <c r="BJ243" s="6"/>
      <c r="BK243" s="6"/>
      <c r="BL243" s="6"/>
      <c r="BM243" s="21"/>
      <c r="BN243" s="21"/>
      <c r="BO243" s="6"/>
      <c r="BP243" s="6"/>
      <c r="BQ243" s="6"/>
      <c r="BR243" s="6"/>
      <c r="BS243" s="6"/>
      <c r="BT243" s="6"/>
      <c r="BU243" s="7" t="s">
        <v>957</v>
      </c>
    </row>
  </sheetData>
  <sortState ref="B8:M144">
    <sortCondition ref="F8:F144"/>
  </sortState>
  <mergeCells count="1">
    <mergeCell ref="BV1:BV5"/>
  </mergeCells>
  <conditionalFormatting sqref="K7:AZ27 K28:AY114 K115:AZ137">
    <cfRule type="containsText" dxfId="26" priority="59" operator="containsText" text="exclude">
      <formula>NOT(ISERROR(SEARCH("exclude",K7)))</formula>
    </cfRule>
  </conditionalFormatting>
  <conditionalFormatting sqref="BA7:BA15 BA23:BA24 BA27:BA32 BA34:BA40 BA44:BA45 BA47:BA58 BA65 BA67:BA70 BA91:BA94 BA96:BA101 BA103 BA105:BA125 BA127 BA129:BA131 BA78:BA82 BA60 BA84:BA89 BA133:BA137 BA62:BA63 BA72:BA76 BA17 BA19:BA21">
    <cfRule type="containsText" dxfId="25" priority="50" operator="containsText" text="include">
      <formula>NOT(ISERROR(SEARCH("include",BA7)))</formula>
    </cfRule>
  </conditionalFormatting>
  <conditionalFormatting sqref="BA22">
    <cfRule type="containsText" dxfId="24" priority="48" operator="containsText" text="include">
      <formula>NOT(ISERROR(SEARCH("include",BA22)))</formula>
    </cfRule>
  </conditionalFormatting>
  <conditionalFormatting sqref="BA26">
    <cfRule type="containsText" dxfId="23" priority="46" operator="containsText" text="include">
      <formula>NOT(ISERROR(SEARCH("include",BA26)))</formula>
    </cfRule>
  </conditionalFormatting>
  <conditionalFormatting sqref="BA33">
    <cfRule type="containsText" dxfId="22" priority="44" operator="containsText" text="include">
      <formula>NOT(ISERROR(SEARCH("include",BA33)))</formula>
    </cfRule>
  </conditionalFormatting>
  <conditionalFormatting sqref="BA41">
    <cfRule type="containsText" dxfId="21" priority="42" operator="containsText" text="include">
      <formula>NOT(ISERROR(SEARCH("include",BA41)))</formula>
    </cfRule>
  </conditionalFormatting>
  <conditionalFormatting sqref="BA43">
    <cfRule type="containsText" dxfId="20" priority="40" operator="containsText" text="include">
      <formula>NOT(ISERROR(SEARCH("include",BA43)))</formula>
    </cfRule>
  </conditionalFormatting>
  <conditionalFormatting sqref="BA42">
    <cfRule type="containsText" dxfId="19" priority="38" operator="containsText" text="include">
      <formula>NOT(ISERROR(SEARCH("include",BA42)))</formula>
    </cfRule>
  </conditionalFormatting>
  <conditionalFormatting sqref="BA46">
    <cfRule type="containsText" dxfId="18" priority="36" operator="containsText" text="include">
      <formula>NOT(ISERROR(SEARCH("include",BA46)))</formula>
    </cfRule>
  </conditionalFormatting>
  <conditionalFormatting sqref="BA64">
    <cfRule type="containsText" dxfId="17" priority="34" operator="containsText" text="include">
      <formula>NOT(ISERROR(SEARCH("include",BA64)))</formula>
    </cfRule>
  </conditionalFormatting>
  <conditionalFormatting sqref="BA66">
    <cfRule type="containsText" dxfId="16" priority="32" operator="containsText" text="include">
      <formula>NOT(ISERROR(SEARCH("include",BA66)))</formula>
    </cfRule>
  </conditionalFormatting>
  <conditionalFormatting sqref="BA90">
    <cfRule type="containsText" dxfId="15" priority="30" operator="containsText" text="include">
      <formula>NOT(ISERROR(SEARCH("include",BA90)))</formula>
    </cfRule>
  </conditionalFormatting>
  <conditionalFormatting sqref="BA95">
    <cfRule type="containsText" dxfId="14" priority="28" operator="containsText" text="include">
      <formula>NOT(ISERROR(SEARCH("include",BA95)))</formula>
    </cfRule>
  </conditionalFormatting>
  <conditionalFormatting sqref="BA102">
    <cfRule type="containsText" dxfId="13" priority="26" operator="containsText" text="include">
      <formula>NOT(ISERROR(SEARCH("include",BA102)))</formula>
    </cfRule>
  </conditionalFormatting>
  <conditionalFormatting sqref="BA104">
    <cfRule type="containsText" dxfId="12" priority="24" operator="containsText" text="include">
      <formula>NOT(ISERROR(SEARCH("include",BA104)))</formula>
    </cfRule>
  </conditionalFormatting>
  <conditionalFormatting sqref="BA126">
    <cfRule type="containsText" dxfId="11" priority="22" operator="containsText" text="include">
      <formula>NOT(ISERROR(SEARCH("include",BA126)))</formula>
    </cfRule>
  </conditionalFormatting>
  <conditionalFormatting sqref="BA128">
    <cfRule type="containsText" dxfId="10" priority="20" operator="containsText" text="include">
      <formula>NOT(ISERROR(SEARCH("include",BA128)))</formula>
    </cfRule>
  </conditionalFormatting>
  <conditionalFormatting sqref="BA25">
    <cfRule type="containsText" dxfId="9" priority="18" operator="containsText" text="include">
      <formula>NOT(ISERROR(SEARCH("include",BA25)))</formula>
    </cfRule>
  </conditionalFormatting>
  <conditionalFormatting sqref="BA77">
    <cfRule type="containsText" dxfId="8" priority="16" operator="containsText" text="include">
      <formula>NOT(ISERROR(SEARCH("include",BA77)))</formula>
    </cfRule>
  </conditionalFormatting>
  <conditionalFormatting sqref="BA59">
    <cfRule type="containsText" dxfId="7" priority="14" operator="containsText" text="include">
      <formula>NOT(ISERROR(SEARCH("include",BA59)))</formula>
    </cfRule>
  </conditionalFormatting>
  <conditionalFormatting sqref="BA83">
    <cfRule type="containsText" dxfId="6" priority="12" operator="containsText" text="include">
      <formula>NOT(ISERROR(SEARCH("include",BA83)))</formula>
    </cfRule>
  </conditionalFormatting>
  <conditionalFormatting sqref="BA132">
    <cfRule type="containsText" dxfId="5" priority="10" operator="containsText" text="include">
      <formula>NOT(ISERROR(SEARCH("include",BA132)))</formula>
    </cfRule>
  </conditionalFormatting>
  <conditionalFormatting sqref="BA61">
    <cfRule type="containsText" dxfId="4" priority="8" operator="containsText" text="include">
      <formula>NOT(ISERROR(SEARCH("include",BA61)))</formula>
    </cfRule>
  </conditionalFormatting>
  <conditionalFormatting sqref="BA71">
    <cfRule type="containsText" dxfId="3" priority="6" operator="containsText" text="include">
      <formula>NOT(ISERROR(SEARCH("include",BA71)))</formula>
    </cfRule>
  </conditionalFormatting>
  <conditionalFormatting sqref="BA16">
    <cfRule type="containsText" dxfId="2" priority="4" operator="containsText" text="include">
      <formula>NOT(ISERROR(SEARCH("include",BA16)))</formula>
    </cfRule>
  </conditionalFormatting>
  <conditionalFormatting sqref="BA18">
    <cfRule type="containsText" dxfId="1" priority="2" operator="containsText" text="include">
      <formula>NOT(ISERROR(SEARCH("include",BA18)))</formula>
    </cfRule>
  </conditionalFormatting>
  <conditionalFormatting sqref="BI7:BN137">
    <cfRule type="containsText" dxfId="0" priority="1" operator="containsText" text="include">
      <formula>NOT(ISERROR(SEARCH("include",BI7)))</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3"/>
  <sheetViews>
    <sheetView workbookViewId="0">
      <selection activeCell="Q4" sqref="Q4:Q242"/>
    </sheetView>
  </sheetViews>
  <sheetFormatPr baseColWidth="10" defaultRowHeight="15" x14ac:dyDescent="0"/>
  <cols>
    <col min="1" max="1" width="51.33203125" customWidth="1"/>
    <col min="13" max="13" width="10.83203125" customWidth="1"/>
  </cols>
  <sheetData>
    <row r="1" spans="1:29">
      <c r="A1" t="s">
        <v>959</v>
      </c>
    </row>
    <row r="3" spans="1:29">
      <c r="A3" t="s">
        <v>958</v>
      </c>
      <c r="B3" t="s">
        <v>961</v>
      </c>
      <c r="C3" t="s">
        <v>960</v>
      </c>
      <c r="D3" t="s">
        <v>962</v>
      </c>
      <c r="E3" t="s">
        <v>963</v>
      </c>
      <c r="F3" t="s">
        <v>968</v>
      </c>
      <c r="G3" t="s">
        <v>971</v>
      </c>
      <c r="H3" t="s">
        <v>972</v>
      </c>
      <c r="I3" t="s">
        <v>973</v>
      </c>
      <c r="J3" t="s">
        <v>974</v>
      </c>
      <c r="K3" t="s">
        <v>980</v>
      </c>
      <c r="L3" t="s">
        <v>982</v>
      </c>
      <c r="M3" t="s">
        <v>981</v>
      </c>
      <c r="N3" t="s">
        <v>983</v>
      </c>
      <c r="O3" t="s">
        <v>986</v>
      </c>
      <c r="P3" t="s">
        <v>985</v>
      </c>
      <c r="Q3" t="s">
        <v>984</v>
      </c>
      <c r="S3" t="s">
        <v>965</v>
      </c>
      <c r="T3" t="s">
        <v>964</v>
      </c>
      <c r="U3" t="s">
        <v>970</v>
      </c>
      <c r="V3" t="s">
        <v>969</v>
      </c>
      <c r="W3" t="s">
        <v>966</v>
      </c>
      <c r="X3" t="s">
        <v>975</v>
      </c>
      <c r="Y3" t="s">
        <v>976</v>
      </c>
      <c r="Z3" t="s">
        <v>967</v>
      </c>
      <c r="AA3" t="s">
        <v>977</v>
      </c>
      <c r="AB3" t="s">
        <v>978</v>
      </c>
      <c r="AC3" t="s">
        <v>979</v>
      </c>
    </row>
    <row r="4" spans="1:29">
      <c r="A4" t="str">
        <f>Database!$B$6&amp;": "&amp;Database!B7&amp;CHAR(10)&amp;Database!$C$6&amp;": "&amp;Database!C7&amp;CHAR(10)&amp;Database!$E$6&amp;": "&amp;Database!E7&amp;CHAR(10)&amp;Database!$F$6&amp;": "&amp;Database!F7&amp;CHAR(10)&amp;Database!$G$6&amp;": "&amp;Database!G7&amp;CHAR(10)&amp;Database!$H$6&amp;": "&amp;Database!H7&amp;CHAR(10)&amp;Database!$I$6&amp;": "&amp;Database!I7&amp;CHAR(10)&amp;Database!$J$6&amp;": "&amp;Database!J7&amp;CHAR(10)</f>
        <v xml:space="preserve">nct_id: NCT02367794
phase: Phase 3
sponsor_name: Hoffmann-La Roche
sponsor_type: Industry
study_title: A Phase III, Open-label, Multicenter, Randomized Study Evaluating the Efficacy and Safety of Atezolizumab (MPDL3280A, Anti-PD-L1 Antibody) in Combination With Carboplatin+Paclitaxel or Atezolizumab in Combination With Carboplatin+Nab-Paclitaxel Versus Carboplatin+Nab-Paclitaxel in Chemotherapy-naive Patients With Stage IV Squamous Non-small Cell Lung Cancer
cohort: 1
age_min: 18
age_max: 150
</v>
      </c>
      <c r="B4" t="str">
        <f>IF(S4=1, Database!$K$6&amp;": "&amp;Database!K7&amp;CHAR(10)&amp;Database!$L$6&amp;": "&amp;Database!L7, "")</f>
        <v/>
      </c>
      <c r="C4" t="str">
        <f>IF(T4=1, Database!$M$6&amp;": "&amp;Database!M7&amp;CHAR(10)&amp;Database!$N$6&amp;": "&amp;Database!N7&amp;CHAR(10)&amp;Database!$O$6&amp;": "&amp;Database!O7&amp;CHAR(10)&amp;Database!$P$6&amp;": "&amp;Database!P7&amp;CHAR(10), "")</f>
        <v xml:space="preserve">type_lung_nsclc_adeno: 
type_lung_nsclc_large: 
type_lung_nsclc_squamous: include
type_lung_sclc: 
</v>
      </c>
      <c r="D4" t="str">
        <f>IF(W4=1, Database!$Q$6&amp;": "&amp;Database!Q7&amp;CHAR(10)&amp;Database!$R$6&amp;": "&amp;Database!R7&amp;CHAR(10)&amp;Database!$S$6&amp;": "&amp;Database!S7&amp;CHAR(10)&amp;Database!$T$6&amp;": "&amp;Database!T7&amp;CHAR(10)&amp;Database!$U$6&amp;": "&amp;Database!U7&amp;CHAR(10)&amp;Database!$V$6&amp;": "&amp;Database!V7&amp;CHAR(10)&amp;Database!$W$6&amp;": "&amp;Database!W7&amp;CHAR(10)&amp;Database!$X$6&amp;": "&amp;Database!X7&amp;CHAR(10)&amp;Database!$Y$6&amp;": "&amp;Database!Y7&amp;CHAR(10)&amp;Database!$Z$6&amp;": "&amp;Database!Z7&amp;CHAR(10)&amp;Database!$AA$6&amp;": "&amp;Database!AA7&amp;CHAR(10)&amp;Database!$AB$6&amp;": "&amp;Database!AB7&amp;CHAR(10), "")</f>
        <v/>
      </c>
      <c r="E4" t="str">
        <f>IF(Z4=1, Database!$AC$6&amp;": "&amp;Database!AC7&amp;CHAR(10)&amp;Database!$AD$6&amp;": "&amp;Database!AD7&amp;CHAR(10)&amp;Database!$AE$6&amp;": "&amp;Database!AE7&amp;CHAR(10)&amp;Database!$AF$6&amp;": "&amp;Database!AF7&amp;CHAR(10)&amp;Database!$AG$6&amp;": "&amp;Database!AG7&amp;CHAR(10)&amp;Database!$AH$6&amp;": "&amp;Database!AH7&amp;CHAR(10)&amp;Database!$AI$6&amp;": "&amp;Database!AI7&amp;CHAR(10)&amp;Database!$AJ$6&amp;": "&amp;Database!AJ7&amp;CHAR(10)&amp;Database!$AK$6&amp;": "&amp;Database!AK7&amp;CHAR(10)&amp;Database!$AL$6&amp;": "&amp;Database!AL7&amp;CHAR(10)&amp;Database!$AM$6&amp;": "&amp;Database!AM7&amp;CHAR(10)&amp;Database!$AN$6&amp;": "&amp;Database!AN7&amp;CHAR(10)&amp;Database!$AO$6&amp;": "&amp;Database!AO7&amp;CHAR(10)&amp;Database!$AP$6&amp;": "&amp;Database!AP7&amp;CHAR(10), "")</f>
        <v/>
      </c>
      <c r="F4" t="str">
        <f>IF(AA4=1, Database!$AQ$6&amp;": "&amp;Database!AQ7&amp;CHAR(10)&amp;Database!$AR$6&amp;": "&amp;Database!AR7&amp;CHAR(10)&amp;Database!$AS$6&amp;": "&amp;Database!AS7&amp;CHAR(10)&amp;Database!$AT$6&amp;": "&amp;Database!AT7&amp;CHAR(10), "")</f>
        <v xml:space="preserve">stage_i: 
stage_ii: 
stage_iii: 
stage_iv: include
</v>
      </c>
      <c r="G4" t="str">
        <f>IF(V4=1, Database!$AU$6&amp;": "&amp;Database!AU7&amp;CHAR(10)&amp;Database!$AV$6&amp;": "&amp;Database!AV7&amp;CHAR(10), "")</f>
        <v/>
      </c>
      <c r="H4" t="str">
        <f>IF(AB4=1, Database!$AW$6&amp;": "&amp;Database!AW7&amp;CHAR(10), "")</f>
        <v/>
      </c>
      <c r="I4" t="str">
        <f>IF(AC4=1, Database!$AX$6&amp;": "&amp;Database!AX7&amp;CHAR(10)&amp;Database!$AY$6&amp;": "&amp;Database!AY7&amp;CHAR(10), "")</f>
        <v/>
      </c>
      <c r="J4" t="str">
        <f>IF(Z4=1, Database!$AQ$6&amp;": "&amp;Database!AQ7&amp;CHAR(10)&amp;Database!$AR$6&amp;": "&amp;Database!AR7&amp;CHAR(10)&amp;Database!$AS$6&amp;": "&amp;Database!AS7&amp;CHAR(10)&amp;Database!$AT$6&amp;": "&amp;Database!AT7&amp;CHAR(10), "")</f>
        <v/>
      </c>
      <c r="K4" t="str">
        <f>Database!$AZ$6&amp;": "&amp;Database!AZ7&amp;CHAR(10)&amp;Database!$BA$6&amp;": "&amp;Database!BA7&amp;CHAR(10)&amp;Database!$BB$6&amp;": "&amp;Database!BB7&amp;CHAR(10)</f>
        <v xml:space="preserve">status_newly_diagnosed: 
status_relapse: 
status_refractory: 
</v>
      </c>
      <c r="L4" t="str">
        <f>Database!$BC$6&amp;": "&amp;Database!BC7&amp;CHAR(10)&amp;Database!$BD$6&amp;": "&amp;Database!BD7&amp;CHAR(10)&amp;Database!$BE$6&amp;": "&amp;Database!BE7&amp;CHAR(10)&amp;Database!$BF$6&amp;": "&amp;Database!BF7&amp;CHAR(10)&amp;Database!$BG$6&amp;": "&amp;Database!BG7&amp;CHAR(10)&amp;Database!$BH$6&amp;": "&amp;Database!BH7&amp;CHAR(10)</f>
        <v xml:space="preserve">marker_alk_oncogene: 
marker_egfr_mutation: 
marker_kras_mutation: 
marker_philadelphia_bcrabl_positive: 
marker_flt3_positive: 
marker_cd20pos: 
</v>
      </c>
      <c r="M4" t="str">
        <f>Database!$BI$6&amp;": "&amp;Database!BI7&amp;CHAR(10)&amp;Database!$BJ$6&amp;": "&amp;Database!BJ7&amp;CHAR(10)&amp;Database!$BK$6&amp;": "&amp;Database!BK7&amp;CHAR(10)&amp;Database!$BL$6&amp;": "&amp;Database!BL7&amp;CHAR(10)&amp;Database!$BM$6&amp;": "&amp;Database!BM7&amp;CHAR(10)&amp;Database!$BN$6&amp;": "&amp;Database!BN7&amp;CHAR(10)&amp;Database!$BO$6&amp;": "&amp;Database!BO7&amp;CHAR(10)&amp;Database!$BP$6&amp;": "&amp;Database!BP7&amp;CHAR(10)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4" t="str">
        <f>IF(OR(W4=1, Z4=1), Database!$BQ$6&amp;": "&amp;Database!BQ7&amp;CHAR(10)&amp;Database!$BR$6&amp;": "&amp;Database!BR7&amp;CHAR(10)&amp;Database!$BS$6&amp;": "&amp;Database!BS7&amp;CHAR(10)&amp;Database!$BT$6&amp;": "&amp;Database!BT7&amp;CHAR(10), "")</f>
        <v/>
      </c>
      <c r="O4" t="str">
        <f>"Criteria: "&amp;CHAR(10)&amp;CHAR(10)&amp;Database!BU7</f>
        <v xml:space="preserve">Criteria: 
_x000D_        Inclusion Criteria:_x000D__x000D_          -  Eastern Cooperative Oncology Group (ECOG) performance status 0 or 1_x000D__x000D_          -  Histologically or cytologically confirmed, treatment-naÃ¯ve Stage IV squamous NSCLC_x000D__x000D_          -  Previously obtained archival tumor tissue or tissue obtained from biopsy at screening_x000D__x000D_          -  Measurable disease as defined by RECIST v1.1_x000D__x000D_          -  Adequate hematologic and end organ function_x000D__x000D_        Exclusion Criteria:_x000D__x000D_          -  Active or untreated central nervous system (CNS) metastasis_x000D__x000D_          -  Malignancies other than NSCLC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drug-induced_x000D_             pneumonitis, idiopathic pneumonitis, or evidence of active pneumonitis on screening_x000D_             chest Computed Tomography (CT) scan, History of radiation pneumonitis in the_x000D_             radiation field (fibrosis) is permitted_x000D__x000D_          -  Positive test for Human Immunodeficiency Virus (HIV)_x000D__x000D_          -  Active hepatitis B or hepatitis C_x000D__x000D_          -  Prior treatment with cluster of differentiation 137 (CD137) agonists or immune_x000D_             checkpoint blockade therapies, anti-programmed death-1 (anti-PD-1), and_x000D_             anti-programmed death-ligand 1 (anti-PD-L1) therapeutic antibody_x000D__x000D_          -  Severe infection within 4 weeks prior to randomization_x000D__x000D_          -  Significant history of cardiovascular disease_x000D_      </v>
      </c>
      <c r="P4" t="str">
        <f>CHAR(10)&amp;CHAR(10)&amp;CHAR(10)&amp;"---------------------------------------"</f>
        <v xml:space="preserve">
---------------------------------------</v>
      </c>
      <c r="Q4" t="str">
        <f>A4&amp;B4&amp;C4&amp;D4&amp;E4&amp;F4&amp;G4&amp;H4&amp;I4&amp;J4&amp;K4&amp;L4&amp;M4&amp;N4&amp;O4&amp;P4</f>
        <v>nct_id: NCT02367794
phase: Phase 3
sponsor_name: Hoffmann-La Roche
sponsor_type: Industry
study_title: A Phase III, Open-label, Multicenter, Randomized Study Evaluating the Efficacy and Safety of Atezolizumab (MPDL3280A, Anti-PD-L1 Antibody) in Combination With Carboplatin+Paclitaxel or Atezolizumab in Combination With Carboplatin+Nab-Paclitaxel Versus Carboplatin+Nab-Paclitaxel in Chemotherapy-naive Patients With Stage IV Squamous Non-small Cell Lung Cancer
cohort: 1
age_min: 18
age_max: 150
type_lung_nsclc_adeno: 
type_lung_nsclc_large: 
type_lung_nsclc_squamous: include
type_lung_sclc: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Eastern Cooperative Oncology Group (ECOG) performance status 0 or 1_x000D__x000D_          -  Histologically or cytologically confirmed, treatment-naÃ¯ve Stage IV squamous NSCLC_x000D__x000D_          -  Previously obtained archival tumor tissue or tissue obtained from biopsy at screening_x000D__x000D_          -  Measurable disease as defined by RECIST v1.1_x000D__x000D_          -  Adequate hematologic and end organ function_x000D__x000D_        Exclusion Criteria:_x000D__x000D_          -  Active or untreated central nervous system (CNS) metastasis_x000D__x000D_          -  Malignancies other than NSCLC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drug-induced_x000D_             pneumonitis, idiopathic pneumonitis, or evidence of active pneumonitis on screening_x000D_             chest Computed Tomography (CT) scan, History of radiation pneumonitis in the_x000D_             radiation field (fibrosis) is permitted_x000D__x000D_          -  Positive test for Human Immunodeficiency Virus (HIV)_x000D__x000D_          -  Active hepatitis B or hepatitis C_x000D__x000D_          -  Prior treatment with cluster of differentiation 137 (CD137) agonists or immune_x000D_             checkpoint blockade therapies, anti-programmed death-1 (anti-PD-1), and_x000D_             anti-programmed death-ligand 1 (anti-PD-L1) therapeutic antibody_x000D__x000D_          -  Severe infection within 4 weeks prior to randomization_x000D__x000D_          -  Significant history of cardiovascular disease_x000D_      
---------------------------------------</v>
      </c>
      <c r="S4">
        <f>IF(OR(Database!K7="include",Database!L7="include"), 1, 0)</f>
        <v>0</v>
      </c>
      <c r="T4">
        <f>IF(OR(Database!M7="include",Database!N7="include",Database!O7="include",Database!P7="include"), 1, 0)</f>
        <v>1</v>
      </c>
      <c r="U4">
        <f>IF(OR(Database!M7="include",Database!N7="include",Database!O7="include"), 1, 0)</f>
        <v>1</v>
      </c>
      <c r="V4">
        <f>IF(Database!P7="include", 1, 0)</f>
        <v>0</v>
      </c>
      <c r="W4">
        <f>IF(OR(Database!Q7="include",Database!R7="include",Database!S7="include",Database!T7="include"), 1, 0)</f>
        <v>0</v>
      </c>
      <c r="X4">
        <f>IF(Database!Q7="include", 1, 0)</f>
        <v>0</v>
      </c>
      <c r="Y4">
        <f>IF(Database!T7="include", 1, 0)</f>
        <v>0</v>
      </c>
      <c r="Z4">
        <f>IF(OR(Database!AC7="include",Database!AE7="include",Database!AH7="include",Database!AI7="include",Database!AJ7="include",Database!AK7="include",Database!AM7="include",Database!AN7="include",Database!AO7="include",Database!AP7="include"), 1, 0)</f>
        <v>0</v>
      </c>
      <c r="AA4">
        <f>IF(OR(Database!AQ7&lt;&gt;"",Database!AR7&lt;&gt;"",Database!AS7&lt;&gt;"",Database!AT7&lt;&gt;""), 1, 0)</f>
        <v>1</v>
      </c>
      <c r="AB4">
        <f>IF(Database!AW7&lt;&gt;"", 1, 0)</f>
        <v>0</v>
      </c>
      <c r="AC4">
        <f>IF(OR(Database!AY7&lt;&gt;"",Database!AX7&lt;&gt;""), 1, 0)</f>
        <v>0</v>
      </c>
    </row>
    <row r="5" spans="1:29">
      <c r="A5" t="str">
        <f>Database!$B$6&amp;": "&amp;Database!B8&amp;CHAR(10)&amp;Database!$C$6&amp;": "&amp;Database!C8&amp;CHAR(10)&amp;Database!$E$6&amp;": "&amp;Database!E8&amp;CHAR(10)&amp;Database!$F$6&amp;": "&amp;Database!F8&amp;CHAR(10)&amp;Database!$G$6&amp;": "&amp;Database!G8&amp;CHAR(10)&amp;Database!$H$6&amp;": "&amp;Database!H8&amp;CHAR(10)&amp;Database!$I$6&amp;": "&amp;Database!I8&amp;CHAR(10)&amp;Database!$J$6&amp;": "&amp;Database!J8&amp;CHAR(10)</f>
        <v xml:space="preserve">nct_id: NCT00858364
phase: Phase 3
sponsor_name: Amgen
sponsor_type: Industry
study_title: A Randomized, Double-blind, Placebo-controlled Study to Evaluate the Long-term Safety and Efficacy of Darbepoetin Alfa Administered at 500 Âµg Once-Every-3-Weeks in Anemic Subjects With Advanced Stage Non-small Cell Lung Cancer Receiving Multi-cycle Chemotherapy
cohort: 1
age_min: 18
age_max: 150
</v>
      </c>
      <c r="B5" t="str">
        <f>IF(S5=1, Database!$K$6&amp;": "&amp;Database!K8&amp;CHAR(10)&amp;Database!$L$6&amp;": "&amp;Database!L8, "")</f>
        <v/>
      </c>
      <c r="C5" t="str">
        <f>IF(T5=1, Database!$M$6&amp;": "&amp;Database!M8&amp;CHAR(10)&amp;Database!$N$6&amp;": "&amp;Database!N8&amp;CHAR(10)&amp;Database!$O$6&amp;": "&amp;Database!O8&amp;CHAR(10)&amp;Database!$P$6&amp;": "&amp;Database!P8&amp;CHAR(10), "")</f>
        <v xml:space="preserve">type_lung_nsclc_adeno: include
type_lung_nsclc_large: include
type_lung_nsclc_squamous: include
type_lung_sclc: 
</v>
      </c>
      <c r="D5" t="str">
        <f>IF(W5=1, Database!$Q$6&amp;": "&amp;Database!Q8&amp;CHAR(10)&amp;Database!$R$6&amp;": "&amp;Database!R8&amp;CHAR(10)&amp;Database!$S$6&amp;": "&amp;Database!S8&amp;CHAR(10)&amp;Database!$T$6&amp;": "&amp;Database!T8&amp;CHAR(10)&amp;Database!$U$6&amp;": "&amp;Database!U8&amp;CHAR(10)&amp;Database!$V$6&amp;": "&amp;Database!V8&amp;CHAR(10)&amp;Database!$W$6&amp;": "&amp;Database!W8&amp;CHAR(10)&amp;Database!$X$6&amp;": "&amp;Database!X8&amp;CHAR(10)&amp;Database!$Y$6&amp;": "&amp;Database!Y8&amp;CHAR(10)&amp;Database!$Z$6&amp;": "&amp;Database!Z8&amp;CHAR(10)&amp;Database!$AA$6&amp;": "&amp;Database!AA8&amp;CHAR(10)&amp;Database!$AB$6&amp;": "&amp;Database!AB8&amp;CHAR(10), "")</f>
        <v/>
      </c>
      <c r="E5" t="str">
        <f>IF(Z5=1, Database!$AC$6&amp;": "&amp;Database!AC8&amp;CHAR(10)&amp;Database!$AD$6&amp;": "&amp;Database!AD8&amp;CHAR(10)&amp;Database!$AE$6&amp;": "&amp;Database!AE8&amp;CHAR(10)&amp;Database!$AF$6&amp;": "&amp;Database!AF8&amp;CHAR(10)&amp;Database!$AG$6&amp;": "&amp;Database!AG8&amp;CHAR(10)&amp;Database!$AH$6&amp;": "&amp;Database!AH8&amp;CHAR(10)&amp;Database!$AI$6&amp;": "&amp;Database!AI8&amp;CHAR(10)&amp;Database!$AJ$6&amp;": "&amp;Database!AJ8&amp;CHAR(10)&amp;Database!$AK$6&amp;": "&amp;Database!AK8&amp;CHAR(10)&amp;Database!$AL$6&amp;": "&amp;Database!AL8&amp;CHAR(10)&amp;Database!$AM$6&amp;": "&amp;Database!AM8&amp;CHAR(10)&amp;Database!$AN$6&amp;": "&amp;Database!AN8&amp;CHAR(10)&amp;Database!$AO$6&amp;": "&amp;Database!AO8&amp;CHAR(10)&amp;Database!$AP$6&amp;": "&amp;Database!AP8&amp;CHAR(10), "")</f>
        <v/>
      </c>
      <c r="F5" t="str">
        <f>IF(AA5=1, Database!$AQ$6&amp;": "&amp;Database!AQ8&amp;CHAR(10)&amp;Database!$AR$6&amp;": "&amp;Database!AR8&amp;CHAR(10)&amp;Database!$AS$6&amp;": "&amp;Database!AS8&amp;CHAR(10)&amp;Database!$AT$6&amp;": "&amp;Database!AT8&amp;CHAR(10), "")</f>
        <v xml:space="preserve">stage_i: 
stage_ii: 
stage_iii: 
stage_iv: include
</v>
      </c>
      <c r="G5" t="str">
        <f>IF(V5=1, Database!$AU$6&amp;": "&amp;Database!AU8&amp;CHAR(10)&amp;Database!$AV$6&amp;": "&amp;Database!AV8&amp;CHAR(10), "")</f>
        <v/>
      </c>
      <c r="H5" t="str">
        <f>IF(AB5=1, Database!$AW$6&amp;": "&amp;Database!AW8&amp;CHAR(10), "")</f>
        <v/>
      </c>
      <c r="I5" t="str">
        <f>IF(AC5=1, Database!$AX$6&amp;": "&amp;Database!AX8&amp;CHAR(10)&amp;Database!$AY$6&amp;": "&amp;Database!AY8&amp;CHAR(10), "")</f>
        <v/>
      </c>
      <c r="J5" t="str">
        <f>IF(Z5=1, Database!$AQ$6&amp;": "&amp;Database!AQ8&amp;CHAR(10)&amp;Database!$AR$6&amp;": "&amp;Database!AR8&amp;CHAR(10)&amp;Database!$AS$6&amp;": "&amp;Database!AS8&amp;CHAR(10)&amp;Database!$AT$6&amp;": "&amp;Database!AT8&amp;CHAR(10), "")</f>
        <v/>
      </c>
      <c r="K5" t="str">
        <f>Database!$AZ$6&amp;": "&amp;Database!AZ8&amp;CHAR(10)&amp;Database!$BA$6&amp;": "&amp;Database!BA8&amp;CHAR(10)&amp;Database!$BB$6&amp;": "&amp;Database!BB8&amp;CHAR(10)</f>
        <v xml:space="preserve">status_newly_diagnosed: 
status_relapse: exclude
status_refractory: 
</v>
      </c>
      <c r="L5" t="str">
        <f>Database!$BC$6&amp;": "&amp;Database!BC8&amp;CHAR(10)&amp;Database!$BD$6&amp;": "&amp;Database!BD8&amp;CHAR(10)&amp;Database!$BE$6&amp;": "&amp;Database!BE8&amp;CHAR(10)&amp;Database!$BF$6&amp;": "&amp;Database!BF8&amp;CHAR(10)&amp;Database!$BG$6&amp;": "&amp;Database!BG8&amp;CHAR(10)&amp;Database!$BH$6&amp;": "&amp;Database!BH8&amp;CHAR(10)</f>
        <v xml:space="preserve">marker_alk_oncogene: 
marker_egfr_mutation: 
marker_kras_mutation: 
marker_philadelphia_bcrabl_positive: 
marker_flt3_positive: 
marker_cd20pos: 
</v>
      </c>
      <c r="M5" t="str">
        <f>Database!$BI$6&amp;": "&amp;Database!BI8&amp;CHAR(10)&amp;Database!$BJ$6&amp;": "&amp;Database!BJ8&amp;CHAR(10)&amp;Database!$BK$6&amp;": "&amp;Database!BK8&amp;CHAR(10)&amp;Database!$BL$6&amp;": "&amp;Database!BL8&amp;CHAR(10)&amp;Database!$BM$6&amp;": "&amp;Database!BM8&amp;CHAR(10)&amp;Database!$BN$6&amp;": "&amp;Database!BN8&amp;CHAR(10)&amp;Database!$BO$6&amp;": "&amp;Database!BO8&amp;CHAR(10)&amp;Database!$BP$6&amp;": "&amp;Database!BP8&amp;CHAR(10)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5" t="str">
        <f>IF(OR(W5=1, Z5=1), Database!$BQ$6&amp;": "&amp;Database!BQ8&amp;CHAR(10)&amp;Database!$BR$6&amp;": "&amp;Database!BR8&amp;CHAR(10)&amp;Database!$BS$6&amp;": "&amp;Database!BS8&amp;CHAR(10)&amp;Database!$BT$6&amp;": "&amp;Database!BT8&amp;CHAR(10), "")</f>
        <v/>
      </c>
      <c r="O5" t="str">
        <f>"Criteria: "&amp;CHAR(10)&amp;CHAR(10)&amp;Database!BU8</f>
        <v xml:space="preserve">Criteria: 
_x000D_        Inclusion Criteria:_x000D__x000D_          -  Subjects with stage IV NSCLC (not recurrent or re-staged)._x000D__x000D_          -  Expected to receive at least 2 additional cycles (at least 6 total weeks) of first_x000D_             line myelosuppressive cyclic chemotherapy after randomization. Subjects should not be_x000D_             expected to receive only maintenance chemotherapy._x000D__x000D_          -  Eastern Cooperative Oncology Group performance status of 0 or 1 as assessed within 21_x000D_             days prior to randomization._x000D__x000D_          -  18 years of age or older at screening._x000D__x000D_          -  Life expectancy greater than 6 months based on the judgment of the investigator and_x000D_             documented during screening._x000D__x000D_          -  Hemoglobin level less than or equal to 11.0 g/dL as assessed by the local laboratory;_x000D_             sample obtained within 7 days prior to randomization (retest in screening is_x000D_             acceptable)._x000D__x000D_          -  Adequate serum folate (greater than or equal to 2 ng/mL) and vitamin B12 (greater_x000D_             than or equal to 200 pg/mL) levels assessed by central laboratory (supplementation_x000D_             and retest acceptable) during screening._x000D__x000D_          -  Subjects must have had a baseline scan (CT, MRI, or PET/CT) of the chest to assess_x000D_             disease burden before starting on first line chemotherapy for NSCLC and those images_x000D_             must have been reviewed by the investigator prior to randomization. If the scan was_x000D_             performed more than 28 days prior to randomization, an additional scan must be_x000D_             performed and reviewed by the investigator to confirm that the patient has not_x000D_             progressed before randomization._x000D__x000D_          -  Before any study-specific procedure, the appropriate written informed consent must be_x000D_             obtained from the subject or a legally accepted representative._x000D__x000D_        Exclusion Criteria:_x000D__x000D_          -  Known primary benign or malignant hematologic disorder which can cause anemia._x000D__x000D_          -  History of, or current active cancer other than NSCLC, with the exception of_x000D_             curatively resected non-melanomatous skin cancer, curatively treated cervical_x000D_             carcinoma in situ, or other primary solid tumors curatively treated with no known_x000D_             active disease present and no curative treatment administered for the last 3 years._x000D__x000D_          -  Received any prior adjuvant or neoadjuvant therapy for NSCLC._x000D__x000D_          -  Subjects with a history of brain metastasis._x000D__x000D_          -  Uncontrolled hypertension (systolic BP &gt; 160 mmHg or diastolic BP &gt; 100 mmHg), or as_x000D_             determined by the investigator during screening._x000D__x000D_          -  History of neutralizing antibody activity to rHuEPO or darbepoetin alfa._x000D__x000D_          -  Uncontrolled angina, uncontrolled heart failure, or uncontrolled cardiac arrhythmia_x000D_             as determined by the investigator at screening. Subjects with known myocardial_x000D_             infarction within 6 months prior to randomization._x000D__x000D_          -  Subjects with a history of seizure disorder taking anti-seizure medication within 30_x000D_             days prior to randomization._x000D__x000D_          -  Clinically significant systemic infection or uncontrolled chronic inflammatory_x000D_             disease (eg, rheumatoid arthritis, inflammatory bowel disease) as determined by the_x000D_             investigator during screening._x000D__x000D_          -  Known seropositivity for HIV or diagnosis of AIDS, positive for hepatitis B surface_x000D_             antigen, or seropositive for hepatitis C virus_x000D__x000D_          -  History of pure red cell aplasia_x000D__x000D_          -  History of deep venous thrombosis or embolic event (eg, pulmonary embolism) within 6_x000D_             months prior to randomization._x000D__x000D_          -  Transferrin saturation &lt; 20% and ferritin &lt; 50 ng/mL as assessed by the central_x000D_             laboratory during screening. Subjects must have both to be excluded (supplementation_x000D_             and retest acceptable)._x000D__x000D_          -  Abnormal renal function (serum creatinine level &gt; 2X ULN) as assessed by the central_x000D_             laboratory during screening._x000D__x000D_          -  Abnormal liver function (total bilirubin &gt; 2X ULN or liver enzymes ALT or AST &gt; 2.5X_x000D_             ULN for subjects without liver metastasis or â‰¥ 5X ULN for subjects with liver_x000D_             metastasis) as assessed by the central laboratory during screening. Subjects with_x000D_             documented Gilbert's Disease may be eligible._x000D__x000D_          -  Received any RBC transfusion within 28 days prior to randomization._x000D__x000D_          -  Plan to receive any RBC transfusion between randomization and study day 1._x000D__x000D_          -  Known previous treatment failure to ESAs (eg, rHuEPO, darbepoetin alfa)._x000D__x000D_          -  ESA therapy within the 28 days prior to randomization._x000D__x000D_          -  Known hypersensitivity to recombinant ESAs or the excipients contained within the_x000D_             investigational product._x000D__x000D_          -  Less than 30 days since receipt of any investigational product or device._x000D_             Investigational use/receipt of a medicinal product or device that has been approved_x000D_             by the country's local regulatory authority for any indication is permitted._x000D__x000D_          -  Subjects of reproductive potential who are pregnant, breast feeding or not willing to_x000D_             use effective contraceptive precautions during the study and for at least one month_x000D_             after the last dose of investigational product in the judgment of the investigator_x000D_             (including females of childbearing potential who are partners of male subjects)._x000D__x000D_          -  Previously randomized to this study._x000D__x000D_          -  Investigator has concerns regarding the ability of the subject to give written_x000D_             informed consent and/or to comply with study procedures (including availability for_x000D_             follow up visits)._x000D_      </v>
      </c>
      <c r="P5" t="str">
        <f t="shared" ref="P5:P68" si="0">CHAR(10)&amp;CHAR(10)&amp;CHAR(10)&amp;"---------------------------------------"</f>
        <v xml:space="preserve">
---------------------------------------</v>
      </c>
      <c r="Q5" t="str">
        <f t="shared" ref="Q5:Q68" si="1">A5&amp;B5&amp;C5&amp;D5&amp;E5&amp;F5&amp;G5&amp;H5&amp;I5&amp;J5&amp;K5&amp;L5&amp;M5&amp;N5&amp;O5&amp;P5</f>
        <v>nct_id: NCT00858364
phase: Phase 3
sponsor_name: Amgen
sponsor_type: Industry
study_title: A Randomized, Double-blind, Placebo-controlled Study to Evaluate the Long-term Safety and Efficacy of Darbepoetin Alfa Administered at 500 Âµg Once-Every-3-Weeks in Anemic Subjects With Advanced Stage Non-small Cell Lung Cancer Receiving Multi-cycle Chemotherapy
cohort: 1
age_min: 18
age_max: 150
type_lung_nsclc_adeno: include
type_lung_nsclc_large: include
type_lung_nsclc_squamous: include
type_lung_sclc: 
stage_i: 
stage_ii: 
stage_iii: 
stage_iv: include
status_newly_diagnosed: 
status_relapse: exclude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Subjects with stage IV NSCLC (not recurrent or re-staged)._x000D__x000D_          -  Expected to receive at least 2 additional cycles (at least 6 total weeks) of first_x000D_             line myelosuppressive cyclic chemotherapy after randomization. Subjects should not be_x000D_             expected to receive only maintenance chemotherapy._x000D__x000D_          -  Eastern Cooperative Oncology Group performance status of 0 or 1 as assessed within 21_x000D_             days prior to randomization._x000D__x000D_          -  18 years of age or older at screening._x000D__x000D_          -  Life expectancy greater than 6 months based on the judgment of the investigator and_x000D_             documented during screening._x000D__x000D_          -  Hemoglobin level less than or equal to 11.0 g/dL as assessed by the local laboratory;_x000D_             sample obtained within 7 days prior to randomization (retest in screening is_x000D_             acceptable)._x000D__x000D_          -  Adequate serum folate (greater than or equal to 2 ng/mL) and vitamin B12 (greater_x000D_             than or equal to 200 pg/mL) levels assessed by central laboratory (supplementation_x000D_             and retest acceptable) during screening._x000D__x000D_          -  Subjects must have had a baseline scan (CT, MRI, or PET/CT) of the chest to assess_x000D_             disease burden before starting on first line chemotherapy for NSCLC and those images_x000D_             must have been reviewed by the investigator prior to randomization. If the scan was_x000D_             performed more than 28 days prior to randomization, an additional scan must be_x000D_             performed and reviewed by the investigator to confirm that the patient has not_x000D_             progressed before randomization._x000D__x000D_          -  Before any study-specific procedure, the appropriate written informed consent must be_x000D_             obtained from the subject or a legally accepted representative._x000D__x000D_        Exclusion Criteria:_x000D__x000D_          -  Known primary benign or malignant hematologic disorder which can cause anemia._x000D__x000D_          -  History of, or current active cancer other than NSCLC, with the exception of_x000D_             curatively resected non-melanomatous skin cancer, curatively treated cervical_x000D_             carcinoma in situ, or other primary solid tumors curatively treated with no known_x000D_             active disease present and no curative treatment administered for the last 3 years._x000D__x000D_          -  Received any prior adjuvant or neoadjuvant therapy for NSCLC._x000D__x000D_          -  Subjects with a history of brain metastasis._x000D__x000D_          -  Uncontrolled hypertension (systolic BP &gt; 160 mmHg or diastolic BP &gt; 100 mmHg), or as_x000D_             determined by the investigator during screening._x000D__x000D_          -  History of neutralizing antibody activity to rHuEPO or darbepoetin alfa._x000D__x000D_          -  Uncontrolled angina, uncontrolled heart failure, or uncontrolled cardiac arrhythmia_x000D_             as determined by the investigator at screening. Subjects with known myocardial_x000D_             infarction within 6 months prior to randomization._x000D__x000D_          -  Subjects with a history of seizure disorder taking anti-seizure medication within 30_x000D_             days prior to randomization._x000D__x000D_          -  Clinically significant systemic infection or uncontrolled chronic inflammatory_x000D_             disease (eg, rheumatoid arthritis, inflammatory bowel disease) as determined by the_x000D_             investigator during screening._x000D__x000D_          -  Known seropositivity for HIV or diagnosis of AIDS, positive for hepatitis B surface_x000D_             antigen, or seropositive for hepatitis C virus_x000D__x000D_          -  History of pure red cell aplasia_x000D__x000D_          -  History of deep venous thrombosis or embolic event (eg, pulmonary embolism) within 6_x000D_             months prior to randomization._x000D__x000D_          -  Transferrin saturation &lt; 20% and ferritin &lt; 50 ng/mL as assessed by the central_x000D_             laboratory during screening. Subjects must have both to be excluded (supplementation_x000D_             and retest acceptable)._x000D__x000D_          -  Abnormal renal function (serum creatinine level &gt; 2X ULN) as assessed by the central_x000D_             laboratory during screening._x000D__x000D_          -  Abnormal liver function (total bilirubin &gt; 2X ULN or liver enzymes ALT or AST &gt; 2.5X_x000D_             ULN for subjects without liver metastasis or â‰¥ 5X ULN for subjects with liver_x000D_             metastasis) as assessed by the central laboratory during screening. Subjects with_x000D_             documented Gilbert's Disease may be eligible._x000D__x000D_          -  Received any RBC transfusion within 28 days prior to randomization._x000D__x000D_          -  Plan to receive any RBC transfusion between randomization and study day 1._x000D__x000D_          -  Known previous treatment failure to ESAs (eg, rHuEPO, darbepoetin alfa)._x000D__x000D_          -  ESA therapy within the 28 days prior to randomization._x000D__x000D_          -  Known hypersensitivity to recombinant ESAs or the excipients contained within the_x000D_             investigational product._x000D__x000D_          -  Less than 30 days since receipt of any investigational product or device._x000D_             Investigational use/receipt of a medicinal product or device that has been approved_x000D_             by the country's local regulatory authority for any indication is permitted._x000D__x000D_          -  Subjects of reproductive potential who are pregnant, breast feeding or not willing to_x000D_             use effective contraceptive precautions during the study and for at least one month_x000D_             after the last dose of investigational product in the judgment of the investigator_x000D_             (including females of childbearing potential who are partners of male subjects)._x000D__x000D_          -  Previously randomized to this study._x000D__x000D_          -  Investigator has concerns regarding the ability of the subject to give written_x000D_             informed consent and/or to comply with study procedures (including availability for_x000D_             follow up visits)._x000D_      
---------------------------------------</v>
      </c>
      <c r="S5">
        <f>IF(OR(Database!K8="include",Database!L8="include"), 1, 0)</f>
        <v>0</v>
      </c>
      <c r="T5">
        <f>IF(OR(Database!M8="include",Database!N8="include",Database!O8="include",Database!P8="include"), 1, 0)</f>
        <v>1</v>
      </c>
      <c r="U5">
        <f>IF(OR(Database!M8="include",Database!N8="include",Database!O8="include"), 1, 0)</f>
        <v>1</v>
      </c>
      <c r="V5">
        <f>IF(Database!P8="include", 1, 0)</f>
        <v>0</v>
      </c>
      <c r="W5">
        <f>IF(OR(Database!Q8="include",Database!R8="include",Database!S8="include",Database!T8="include"), 1, 0)</f>
        <v>0</v>
      </c>
      <c r="X5">
        <f>IF(Database!Q8="include", 1, 0)</f>
        <v>0</v>
      </c>
      <c r="Y5">
        <f>IF(Database!T8="include", 1, 0)</f>
        <v>0</v>
      </c>
      <c r="Z5">
        <f>IF(OR(Database!AC8="include",Database!AE8="include",Database!AH8="include",Database!AI8="include",Database!AJ8="include",Database!AK8="include",Database!AM8="include",Database!AN8="include",Database!AO8="include",Database!AP8="include"), 1, 0)</f>
        <v>0</v>
      </c>
      <c r="AA5">
        <f>IF(OR(Database!AQ8&lt;&gt;"",Database!AR8&lt;&gt;"",Database!AS8&lt;&gt;"",Database!AT8&lt;&gt;""), 1, 0)</f>
        <v>1</v>
      </c>
      <c r="AB5">
        <f>IF(Database!AW8&lt;&gt;"", 1, 0)</f>
        <v>0</v>
      </c>
      <c r="AC5">
        <f>IF(OR(Database!AY8&lt;&gt;"",Database!AX8&lt;&gt;""), 1, 0)</f>
        <v>0</v>
      </c>
    </row>
    <row r="6" spans="1:29">
      <c r="A6" t="str">
        <f>Database!$B$6&amp;": "&amp;Database!B9&amp;CHAR(10)&amp;Database!$C$6&amp;": "&amp;Database!C9&amp;CHAR(10)&amp;Database!$E$6&amp;": "&amp;Database!E9&amp;CHAR(10)&amp;Database!$F$6&amp;": "&amp;Database!F9&amp;CHAR(10)&amp;Database!$G$6&amp;": "&amp;Database!G9&amp;CHAR(10)&amp;Database!$H$6&amp;": "&amp;Database!H9&amp;CHAR(10)&amp;Database!$I$6&amp;": "&amp;Database!I9&amp;CHAR(10)&amp;Database!$J$6&amp;": "&amp;Database!J9&amp;CHAR(10)</f>
        <v xml:space="preserve">nct_id: NCT02366143
phase: Phase 3
sponsor_name: Hoffmann-La Roche
sponsor_type: Industry
study_title: A Phase III, Open-Label, Randomized Study of MPDL3280A (Anti-PD-L1 Antibody) In Combination With Carboplatin + Paclitaxel With or Without Bevacizumab Compared With Carboplatin + Paclitaxel + Bevacizumab In Chemotherapy-NaÃ¯ve Patients With Stage IV Non-Squamous Non-Small Cell Lung Cancer (NSCLC)
cohort: 1
age_min: 18
age_max: 150
</v>
      </c>
      <c r="B6" t="str">
        <f>IF(S6=1, Database!$K$6&amp;": "&amp;Database!K9&amp;CHAR(10)&amp;Database!$L$6&amp;": "&amp;Database!L9, "")</f>
        <v/>
      </c>
      <c r="C6" t="str">
        <f>IF(T6=1, Database!$M$6&amp;": "&amp;Database!M9&amp;CHAR(10)&amp;Database!$N$6&amp;": "&amp;Database!N9&amp;CHAR(10)&amp;Database!$O$6&amp;": "&amp;Database!O9&amp;CHAR(10)&amp;Database!$P$6&amp;": "&amp;Database!P9&amp;CHAR(10), "")</f>
        <v xml:space="preserve">type_lung_nsclc_adeno: include
type_lung_nsclc_large: include
type_lung_nsclc_squamous: 
type_lung_sclc: 
</v>
      </c>
      <c r="D6" t="str">
        <f>IF(W6=1, Database!$Q$6&amp;": "&amp;Database!Q9&amp;CHAR(10)&amp;Database!$R$6&amp;": "&amp;Database!R9&amp;CHAR(10)&amp;Database!$S$6&amp;": "&amp;Database!S9&amp;CHAR(10)&amp;Database!$T$6&amp;": "&amp;Database!T9&amp;CHAR(10)&amp;Database!$U$6&amp;": "&amp;Database!U9&amp;CHAR(10)&amp;Database!$V$6&amp;": "&amp;Database!V9&amp;CHAR(10)&amp;Database!$W$6&amp;": "&amp;Database!W9&amp;CHAR(10)&amp;Database!$X$6&amp;": "&amp;Database!X9&amp;CHAR(10)&amp;Database!$Y$6&amp;": "&amp;Database!Y9&amp;CHAR(10)&amp;Database!$Z$6&amp;": "&amp;Database!Z9&amp;CHAR(10)&amp;Database!$AA$6&amp;": "&amp;Database!AA9&amp;CHAR(10)&amp;Database!$AB$6&amp;": "&amp;Database!AB9&amp;CHAR(10), "")</f>
        <v/>
      </c>
      <c r="E6" t="str">
        <f>IF(Z6=1, Database!$AC$6&amp;": "&amp;Database!AC9&amp;CHAR(10)&amp;Database!$AD$6&amp;": "&amp;Database!AD9&amp;CHAR(10)&amp;Database!$AE$6&amp;": "&amp;Database!AE9&amp;CHAR(10)&amp;Database!$AF$6&amp;": "&amp;Database!AF9&amp;CHAR(10)&amp;Database!$AG$6&amp;": "&amp;Database!AG9&amp;CHAR(10)&amp;Database!$AH$6&amp;": "&amp;Database!AH9&amp;CHAR(10)&amp;Database!$AI$6&amp;": "&amp;Database!AI9&amp;CHAR(10)&amp;Database!$AJ$6&amp;": "&amp;Database!AJ9&amp;CHAR(10)&amp;Database!$AK$6&amp;": "&amp;Database!AK9&amp;CHAR(10)&amp;Database!$AL$6&amp;": "&amp;Database!AL9&amp;CHAR(10)&amp;Database!$AM$6&amp;": "&amp;Database!AM9&amp;CHAR(10)&amp;Database!$AN$6&amp;": "&amp;Database!AN9&amp;CHAR(10)&amp;Database!$AO$6&amp;": "&amp;Database!AO9&amp;CHAR(10)&amp;Database!$AP$6&amp;": "&amp;Database!AP9&amp;CHAR(10), "")</f>
        <v/>
      </c>
      <c r="F6" t="str">
        <f>IF(AA6=1, Database!$AQ$6&amp;": "&amp;Database!AQ9&amp;CHAR(10)&amp;Database!$AR$6&amp;": "&amp;Database!AR9&amp;CHAR(10)&amp;Database!$AS$6&amp;": "&amp;Database!AS9&amp;CHAR(10)&amp;Database!$AT$6&amp;": "&amp;Database!AT9&amp;CHAR(10), "")</f>
        <v xml:space="preserve">stage_i: 
stage_ii: 
stage_iii: 
stage_iv: include
</v>
      </c>
      <c r="G6" t="str">
        <f>IF(V6=1, Database!$AU$6&amp;": "&amp;Database!AU9&amp;CHAR(10)&amp;Database!$AV$6&amp;": "&amp;Database!AV9&amp;CHAR(10), "")</f>
        <v/>
      </c>
      <c r="H6" t="str">
        <f>IF(AB6=1, Database!$AW$6&amp;": "&amp;Database!AW9&amp;CHAR(10), "")</f>
        <v/>
      </c>
      <c r="I6" t="str">
        <f>IF(AC6=1, Database!$AX$6&amp;": "&amp;Database!AX9&amp;CHAR(10)&amp;Database!$AY$6&amp;": "&amp;Database!AY9&amp;CHAR(10), "")</f>
        <v/>
      </c>
      <c r="J6" t="str">
        <f>IF(Z6=1, Database!$AQ$6&amp;": "&amp;Database!AQ9&amp;CHAR(10)&amp;Database!$AR$6&amp;": "&amp;Database!AR9&amp;CHAR(10)&amp;Database!$AS$6&amp;": "&amp;Database!AS9&amp;CHAR(10)&amp;Database!$AT$6&amp;": "&amp;Database!AT9&amp;CHAR(10), "")</f>
        <v/>
      </c>
      <c r="K6" t="str">
        <f>Database!$AZ$6&amp;": "&amp;Database!AZ9&amp;CHAR(10)&amp;Database!$BA$6&amp;": "&amp;Database!BA9&amp;CHAR(10)&amp;Database!$BB$6&amp;": "&amp;Database!BB9&amp;CHAR(10)</f>
        <v xml:space="preserve">status_newly_diagnosed: 
status_relapse: 
status_refractory: 
</v>
      </c>
      <c r="L6" t="str">
        <f>Database!$BC$6&amp;": "&amp;Database!BC9&amp;CHAR(10)&amp;Database!$BD$6&amp;": "&amp;Database!BD9&amp;CHAR(10)&amp;Database!$BE$6&amp;": "&amp;Database!BE9&amp;CHAR(10)&amp;Database!$BF$6&amp;": "&amp;Database!BF9&amp;CHAR(10)&amp;Database!$BG$6&amp;": "&amp;Database!BG9&amp;CHAR(10)&amp;Database!$BH$6&amp;": "&amp;Database!BH9&amp;CHAR(10)</f>
        <v xml:space="preserve">marker_alk_oncogene: 
marker_egfr_mutation: 
marker_kras_mutation: 
marker_philadelphia_bcrabl_positive: 
marker_flt3_positive: 
marker_cd20pos: 
</v>
      </c>
      <c r="M6" t="str">
        <f>Database!$BI$6&amp;": "&amp;Database!BI9&amp;CHAR(10)&amp;Database!$BJ$6&amp;": "&amp;Database!BJ9&amp;CHAR(10)&amp;Database!$BK$6&amp;": "&amp;Database!BK9&amp;CHAR(10)&amp;Database!$BL$6&amp;": "&amp;Database!BL9&amp;CHAR(10)&amp;Database!$BM$6&amp;": "&amp;Database!BM9&amp;CHAR(10)&amp;Database!$BN$6&amp;": "&amp;Database!BN9&amp;CHAR(10)&amp;Database!$BO$6&amp;": "&amp;Database!BO9&amp;CHAR(10)&amp;Database!$BP$6&amp;": "&amp;Database!BP9&amp;CHAR(10)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6" t="str">
        <f>IF(OR(W6=1, Z6=1), Database!$BQ$6&amp;": "&amp;Database!BQ9&amp;CHAR(10)&amp;Database!$BR$6&amp;": "&amp;Database!BR9&amp;CHAR(10)&amp;Database!$BS$6&amp;": "&amp;Database!BS9&amp;CHAR(10)&amp;Database!$BT$6&amp;": "&amp;Database!BT9&amp;CHAR(10), "")</f>
        <v/>
      </c>
      <c r="O6" t="str">
        <f>"Criteria: "&amp;CHAR(10)&amp;CHAR(10)&amp;Database!BU9</f>
        <v xml:space="preserve">Criteria: 
_x000D_        Inclusion Criteria:_x000D__x000D_          -  18 years of age or older_x000D__x000D_          -  Eastern Cooperative Oncology Group (ECOG) performance status 0 or 1_x000D__x000D_          -  Histologically or cytologically confirmed, treatment-naÃ¯ve Stage IV non-squamous_x000D_             NSCLC_x000D__x000D_          -  Previously obtained archival tumor tissue or tissue obtained from a biopsy at_x000D_             screening_x000D__x000D_          -  Measurable disease as defined by RECIST v1.1_x000D__x000D_          -  Adequate hematologic and end organ function_x000D__x000D_        Exclusion Criteria:_x000D__x000D_          -  Active or untreated central nervous system (CNS) metastases_x000D__x000D_          -  Malignancies other than NSCLC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 induced_x000D_             pneumonitis, idiopathic pneumonitis, or evidence of active pneumonitis on screening_x000D_             chest Computed Tomography (CT) scan. History of radiation pneumonitis in the_x000D_             radiation field (fibrosis) is permitted._x000D__x000D_          -  Positive test for Human Immunodeficiency Virus (HIV)_x000D__x000D_          -  Active hepatitis B or hepatitis C_x000D__x000D_          -  Prior treatment with CD137 agonists or immune checkpoint blockade therapies, anti_x000D_             PD1, and anti-PD-L1 therapeutic antibody_x000D__x000D_          -  Severe infection within 4 weeks prior to randomization_x000D__x000D_          -  Significant history of cardiovascular disease_x000D_      </v>
      </c>
      <c r="P6" t="str">
        <f t="shared" si="0"/>
        <v xml:space="preserve">
---------------------------------------</v>
      </c>
      <c r="Q6" t="str">
        <f t="shared" si="1"/>
        <v>nct_id: NCT02366143
phase: Phase 3
sponsor_name: Hoffmann-La Roche
sponsor_type: Industry
study_title: A Phase III, Open-Label, Randomized Study of MPDL3280A (Anti-PD-L1 Antibody) In Combination With Carboplatin + Paclitaxel With or Without Bevacizumab Compared With Carboplatin + Paclitaxel + Bevacizumab In Chemotherapy-NaÃ¯ve Patients With Stage IV Non-Squamous Non-Small Cell Lung Cancer (NSCLC)
cohort: 1
age_min: 18
age_max: 150
type_lung_nsclc_adeno: include
type_lung_nsclc_large: include
type_lung_nsclc_squamous: 
type_lung_sclc: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18 years of age or older_x000D__x000D_          -  Eastern Cooperative Oncology Group (ECOG) performance status 0 or 1_x000D__x000D_          -  Histologically or cytologically confirmed, treatment-naÃ¯ve Stage IV non-squamous_x000D_             NSCLC_x000D__x000D_          -  Previously obtained archival tumor tissue or tissue obtained from a biopsy at_x000D_             screening_x000D__x000D_          -  Measurable disease as defined by RECIST v1.1_x000D__x000D_          -  Adequate hematologic and end organ function_x000D__x000D_        Exclusion Criteria:_x000D__x000D_          -  Active or untreated central nervous system (CNS) metastases_x000D__x000D_          -  Malignancies other than NSCLC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 induced_x000D_             pneumonitis, idiopathic pneumonitis, or evidence of active pneumonitis on screening_x000D_             chest Computed Tomography (CT) scan. History of radiation pneumonitis in the_x000D_             radiation field (fibrosis) is permitted._x000D__x000D_          -  Positive test for Human Immunodeficiency Virus (HIV)_x000D__x000D_          -  Active hepatitis B or hepatitis C_x000D__x000D_          -  Prior treatment with CD137 agonists or immune checkpoint blockade therapies, anti_x000D_             PD1, and anti-PD-L1 therapeutic antibody_x000D__x000D_          -  Severe infection within 4 weeks prior to randomization_x000D__x000D_          -  Significant history of cardiovascular disease_x000D_      
---------------------------------------</v>
      </c>
      <c r="S6">
        <f>IF(OR(Database!K9="include",Database!L9="include"), 1, 0)</f>
        <v>0</v>
      </c>
      <c r="T6">
        <f>IF(OR(Database!M9="include",Database!N9="include",Database!O9="include",Database!P9="include"), 1, 0)</f>
        <v>1</v>
      </c>
      <c r="U6">
        <f>IF(OR(Database!M9="include",Database!N9="include",Database!O9="include"), 1, 0)</f>
        <v>1</v>
      </c>
      <c r="V6">
        <f>IF(Database!P9="include", 1, 0)</f>
        <v>0</v>
      </c>
      <c r="W6">
        <f>IF(OR(Database!Q9="include",Database!R9="include",Database!S9="include",Database!T9="include"), 1, 0)</f>
        <v>0</v>
      </c>
      <c r="X6">
        <f>IF(Database!Q9="include", 1, 0)</f>
        <v>0</v>
      </c>
      <c r="Y6">
        <f>IF(Database!T9="include", 1, 0)</f>
        <v>0</v>
      </c>
      <c r="Z6">
        <f>IF(OR(Database!AC9="include",Database!AE9="include",Database!AH9="include",Database!AI9="include",Database!AJ9="include",Database!AK9="include",Database!AM9="include",Database!AN9="include",Database!AO9="include",Database!AP9="include"), 1, 0)</f>
        <v>0</v>
      </c>
      <c r="AA6">
        <f>IF(OR(Database!AQ9&lt;&gt;"",Database!AR9&lt;&gt;"",Database!AS9&lt;&gt;"",Database!AT9&lt;&gt;""), 1, 0)</f>
        <v>1</v>
      </c>
      <c r="AB6">
        <f>IF(Database!AW9&lt;&gt;"", 1, 0)</f>
        <v>0</v>
      </c>
      <c r="AC6">
        <f>IF(OR(Database!AY9&lt;&gt;"",Database!AX9&lt;&gt;""), 1, 0)</f>
        <v>0</v>
      </c>
    </row>
    <row r="7" spans="1:29">
      <c r="A7" t="str">
        <f>Database!$B$6&amp;": "&amp;Database!B10&amp;CHAR(10)&amp;Database!$C$6&amp;": "&amp;Database!C10&amp;CHAR(10)&amp;Database!$E$6&amp;": "&amp;Database!E10&amp;CHAR(10)&amp;Database!$F$6&amp;": "&amp;Database!F10&amp;CHAR(10)&amp;Database!$G$6&amp;": "&amp;Database!G10&amp;CHAR(10)&amp;Database!$H$6&amp;": "&amp;Database!H10&amp;CHAR(10)&amp;Database!$I$6&amp;": "&amp;Database!I10&amp;CHAR(10)&amp;Database!$J$6&amp;": "&amp;Database!J10&amp;CHAR(10)</f>
        <v xml:space="preserve">nct_id: NCT02364999
phase: Phase 3
sponsor_name: Pfizer
sponsor_type: Industry
study_title: A Phase 3 Randomized, Double-blind Study Of Pf- 06439535 Plus Paclitaxel-carboplatin And Bevacizumab Plus Paclitaxel -Carboplatin For The First-line Treatment Of Patients With Advanced Non-squamous Non-small Cell Lung Cancer.
cohort: 1
age_min: 18
age_max: 150
</v>
      </c>
      <c r="B7" t="str">
        <f>IF(S7=1, Database!$K$6&amp;": "&amp;Database!K10&amp;CHAR(10)&amp;Database!$L$6&amp;": "&amp;Database!L10, "")</f>
        <v/>
      </c>
      <c r="C7" t="str">
        <f>IF(T7=1, Database!$M$6&amp;": "&amp;Database!M10&amp;CHAR(10)&amp;Database!$N$6&amp;": "&amp;Database!N10&amp;CHAR(10)&amp;Database!$O$6&amp;": "&amp;Database!O10&amp;CHAR(10)&amp;Database!$P$6&amp;": "&amp;Database!P10&amp;CHAR(10), "")</f>
        <v xml:space="preserve">type_lung_nsclc_adeno: include
type_lung_nsclc_large: include
type_lung_nsclc_squamous: 
type_lung_sclc: 
</v>
      </c>
      <c r="D7" t="str">
        <f>IF(W7=1, Database!$Q$6&amp;": "&amp;Database!Q10&amp;CHAR(10)&amp;Database!$R$6&amp;": "&amp;Database!R10&amp;CHAR(10)&amp;Database!$S$6&amp;": "&amp;Database!S10&amp;CHAR(10)&amp;Database!$T$6&amp;": "&amp;Database!T10&amp;CHAR(10)&amp;Database!$U$6&amp;": "&amp;Database!U10&amp;CHAR(10)&amp;Database!$V$6&amp;": "&amp;Database!V10&amp;CHAR(10)&amp;Database!$W$6&amp;": "&amp;Database!W10&amp;CHAR(10)&amp;Database!$X$6&amp;": "&amp;Database!X10&amp;CHAR(10)&amp;Database!$Y$6&amp;": "&amp;Database!Y10&amp;CHAR(10)&amp;Database!$Z$6&amp;": "&amp;Database!Z10&amp;CHAR(10)&amp;Database!$AA$6&amp;": "&amp;Database!AA10&amp;CHAR(10)&amp;Database!$AB$6&amp;": "&amp;Database!AB10&amp;CHAR(10), "")</f>
        <v/>
      </c>
      <c r="E7" t="str">
        <f>IF(Z7=1, Database!$AC$6&amp;": "&amp;Database!AC10&amp;CHAR(10)&amp;Database!$AD$6&amp;": "&amp;Database!AD10&amp;CHAR(10)&amp;Database!$AE$6&amp;": "&amp;Database!AE10&amp;CHAR(10)&amp;Database!$AF$6&amp;": "&amp;Database!AF10&amp;CHAR(10)&amp;Database!$AG$6&amp;": "&amp;Database!AG10&amp;CHAR(10)&amp;Database!$AH$6&amp;": "&amp;Database!AH10&amp;CHAR(10)&amp;Database!$AI$6&amp;": "&amp;Database!AI10&amp;CHAR(10)&amp;Database!$AJ$6&amp;": "&amp;Database!AJ10&amp;CHAR(10)&amp;Database!$AK$6&amp;": "&amp;Database!AK10&amp;CHAR(10)&amp;Database!$AL$6&amp;": "&amp;Database!AL10&amp;CHAR(10)&amp;Database!$AM$6&amp;": "&amp;Database!AM10&amp;CHAR(10)&amp;Database!$AN$6&amp;": "&amp;Database!AN10&amp;CHAR(10)&amp;Database!$AO$6&amp;": "&amp;Database!AO10&amp;CHAR(10)&amp;Database!$AP$6&amp;": "&amp;Database!AP10&amp;CHAR(10), "")</f>
        <v/>
      </c>
      <c r="F7" t="str">
        <f>IF(AA7=1, Database!$AQ$6&amp;": "&amp;Database!AQ10&amp;CHAR(10)&amp;Database!$AR$6&amp;": "&amp;Database!AR10&amp;CHAR(10)&amp;Database!$AS$6&amp;": "&amp;Database!AS10&amp;CHAR(10)&amp;Database!$AT$6&amp;": "&amp;Database!AT10&amp;CHAR(10), "")</f>
        <v xml:space="preserve">stage_i: 
stage_ii: 
stage_iii: include
stage_iv: include
</v>
      </c>
      <c r="G7" t="str">
        <f>IF(V7=1, Database!$AU$6&amp;": "&amp;Database!AU10&amp;CHAR(10)&amp;Database!$AV$6&amp;": "&amp;Database!AV10&amp;CHAR(10), "")</f>
        <v/>
      </c>
      <c r="H7" t="str">
        <f>IF(AB7=1, Database!$AW$6&amp;": "&amp;Database!AW10&amp;CHAR(10), "")</f>
        <v/>
      </c>
      <c r="I7" t="str">
        <f>IF(AC7=1, Database!$AX$6&amp;": "&amp;Database!AX10&amp;CHAR(10)&amp;Database!$AY$6&amp;": "&amp;Database!AY10&amp;CHAR(10), "")</f>
        <v/>
      </c>
      <c r="J7" t="str">
        <f>IF(Z7=1, Database!$AQ$6&amp;": "&amp;Database!AQ10&amp;CHAR(10)&amp;Database!$AR$6&amp;": "&amp;Database!AR10&amp;CHAR(10)&amp;Database!$AS$6&amp;": "&amp;Database!AS10&amp;CHAR(10)&amp;Database!$AT$6&amp;": "&amp;Database!AT10&amp;CHAR(10), "")</f>
        <v/>
      </c>
      <c r="K7" t="str">
        <f>Database!$AZ$6&amp;": "&amp;Database!AZ10&amp;CHAR(10)&amp;Database!$BA$6&amp;": "&amp;Database!BA10&amp;CHAR(10)&amp;Database!$BB$6&amp;": "&amp;Database!BB10&amp;CHAR(10)</f>
        <v xml:space="preserve">status_newly_diagnosed: require
status_relapse: 
status_refractory: 
</v>
      </c>
      <c r="L7" t="str">
        <f>Database!$BC$6&amp;": "&amp;Database!BC10&amp;CHAR(10)&amp;Database!$BD$6&amp;": "&amp;Database!BD10&amp;CHAR(10)&amp;Database!$BE$6&amp;": "&amp;Database!BE10&amp;CHAR(10)&amp;Database!$BF$6&amp;": "&amp;Database!BF10&amp;CHAR(10)&amp;Database!$BG$6&amp;": "&amp;Database!BG10&amp;CHAR(10)&amp;Database!$BH$6&amp;": "&amp;Database!BH10&amp;CHAR(10)</f>
        <v xml:space="preserve">marker_alk_oncogene: exclude
marker_egfr_mutation: exclude
marker_kras_mutation: 
marker_philadelphia_bcrabl_positive: 
marker_flt3_positive: 
marker_cd20pos: 
</v>
      </c>
      <c r="M7" t="str">
        <f>Database!$BI$6&amp;": "&amp;Database!BI10&amp;CHAR(10)&amp;Database!$BJ$6&amp;": "&amp;Database!BJ10&amp;CHAR(10)&amp;Database!$BK$6&amp;": "&amp;Database!BK10&amp;CHAR(10)&amp;Database!$BL$6&amp;": "&amp;Database!BL10&amp;CHAR(10)&amp;Database!$BM$6&amp;": "&amp;Database!BM10&amp;CHAR(10)&amp;Database!$BN$6&amp;": "&amp;Database!BN10&amp;CHAR(10)&amp;Database!$BO$6&amp;": "&amp;Database!BO10&amp;CHAR(10)&amp;Database!$BP$6&amp;": "&amp;Database!BP10&amp;CHAR(10)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7" t="str">
        <f>IF(OR(W7=1, Z7=1), Database!$BQ$6&amp;": "&amp;Database!BQ10&amp;CHAR(10)&amp;Database!$BR$6&amp;": "&amp;Database!BR10&amp;CHAR(10)&amp;Database!$BS$6&amp;": "&amp;Database!BS10&amp;CHAR(10)&amp;Database!$BT$6&amp;": "&amp;Database!BT10&amp;CHAR(10), "")</f>
        <v/>
      </c>
      <c r="O7" t="str">
        <f>"Criteria: "&amp;CHAR(10)&amp;CHAR(10)&amp;Database!BU10</f>
        <v xml:space="preserve">Criteria: 
_x000D_        Inclusion Criteria:_x000D__x000D_          -  Male and female patients age at least 18 years of age, or age of consent in the_x000D_             region._x000D__x000D_          -  Newly diagnosed Stage IIIB or IV non-small cell lung cancer (according to Revised_x000D_             International System for Staging Lung Cancer criteria of 2010) or recurrent non-small_x000D_             cell lung cancer (NSCLC)._x000D__x000D_          -  Histologically or cytologically confirmed diagnosis of predominately non-squamous_x000D_             NSCLC._x000D__x000D_          -  Be eligible to receive study treatment of bevacizumab, paclitaxel, and carboplatin_x000D_             based on local standard of care, for the treatment of advanced or metastatic_x000D_             non-squamous NSCLC._x000D__x000D_        Exclusion Criteria:_x000D__x000D_          -  Small cell lung cancer (SCLC) or combination SCLC and NSCLC. Squamous-cell tumors and_x000D_             mixed adenosquamous carcinomas of predominantly squamous nature._x000D__x000D_          -  Evidence of a tumor that compresses or invades major blood vessels or tumor_x000D_             cavitation that is likely to bleed._x000D__x000D_          -  Known sensitizing EGFR mutations (for example, deletion 19 or L858R) or EML4-ALK_x000D_             translocation positive mutations._x000D__x000D_          -  Prior systemic therapy for NSCLC; prior neoadjuvant or adjuvant therapy is allowed if_x000D_             surgical resection for primary disease was performed._x000D_      </v>
      </c>
      <c r="P7" t="str">
        <f t="shared" si="0"/>
        <v xml:space="preserve">
---------------------------------------</v>
      </c>
      <c r="Q7" t="str">
        <f t="shared" si="1"/>
        <v>nct_id: NCT02364999
phase: Phase 3
sponsor_name: Pfizer
sponsor_type: Industry
study_title: A Phase 3 Randomized, Double-blind Study Of Pf- 06439535 Plus Paclitaxel-carboplatin And Bevacizumab Plus Paclitaxel -Carboplatin For The First-line Treatment Of Patients With Advanced Non-squamous Non-small Cell Lung Cancer.
cohort: 1
age_min: 18
age_max: 150
type_lung_nsclc_adeno: include
type_lung_nsclc_large: include
type_lung_nsclc_squamous: 
type_lung_sclc: 
stage_i: 
stage_ii: 
stage_iii: include
stage_iv: include
status_newly_diagnosed: require
status_relapse: 
status_refractory: 
marker_alk_oncogene: exclude
marker_egfr_mutation: exclude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Male and female patients age at least 18 years of age, or age of consent in the_x000D_             region._x000D__x000D_          -  Newly diagnosed Stage IIIB or IV non-small cell lung cancer (according to Revised_x000D_             International System for Staging Lung Cancer criteria of 2010) or recurrent non-small_x000D_             cell lung cancer (NSCLC)._x000D__x000D_          -  Histologically or cytologically confirmed diagnosis of predominately non-squamous_x000D_             NSCLC._x000D__x000D_          -  Be eligible to receive study treatment of bevacizumab, paclitaxel, and carboplatin_x000D_             based on local standard of care, for the treatment of advanced or metastatic_x000D_             non-squamous NSCLC._x000D__x000D_        Exclusion Criteria:_x000D__x000D_          -  Small cell lung cancer (SCLC) or combination SCLC and NSCLC. Squamous-cell tumors and_x000D_             mixed adenosquamous carcinomas of predominantly squamous nature._x000D__x000D_          -  Evidence of a tumor that compresses or invades major blood vessels or tumor_x000D_             cavitation that is likely to bleed._x000D__x000D_          -  Known sensitizing EGFR mutations (for example, deletion 19 or L858R) or EML4-ALK_x000D_             translocation positive mutations._x000D__x000D_          -  Prior systemic therapy for NSCLC; prior neoadjuvant or adjuvant therapy is allowed if_x000D_             surgical resection for primary disease was performed._x000D_      
---------------------------------------</v>
      </c>
      <c r="S7">
        <f>IF(OR(Database!K10="include",Database!L10="include"), 1, 0)</f>
        <v>0</v>
      </c>
      <c r="T7">
        <f>IF(OR(Database!M10="include",Database!N10="include",Database!O10="include",Database!P10="include"), 1, 0)</f>
        <v>1</v>
      </c>
      <c r="U7">
        <f>IF(OR(Database!M10="include",Database!N10="include",Database!O10="include"), 1, 0)</f>
        <v>1</v>
      </c>
      <c r="V7">
        <f>IF(Database!P10="include", 1, 0)</f>
        <v>0</v>
      </c>
      <c r="W7">
        <f>IF(OR(Database!Q10="include",Database!R10="include",Database!S10="include",Database!T10="include"), 1, 0)</f>
        <v>0</v>
      </c>
      <c r="X7">
        <f>IF(Database!Q10="include", 1, 0)</f>
        <v>0</v>
      </c>
      <c r="Y7">
        <f>IF(Database!T10="include", 1, 0)</f>
        <v>0</v>
      </c>
      <c r="Z7">
        <f>IF(OR(Database!AC10="include",Database!AE10="include",Database!AH10="include",Database!AI10="include",Database!AJ10="include",Database!AK10="include",Database!AM10="include",Database!AN10="include",Database!AO10="include",Database!AP10="include"), 1, 0)</f>
        <v>0</v>
      </c>
      <c r="AA7">
        <f>IF(OR(Database!AQ10&lt;&gt;"",Database!AR10&lt;&gt;"",Database!AS10&lt;&gt;"",Database!AT10&lt;&gt;""), 1, 0)</f>
        <v>1</v>
      </c>
      <c r="AB7">
        <f>IF(Database!AW10&lt;&gt;"", 1, 0)</f>
        <v>0</v>
      </c>
      <c r="AC7">
        <f>IF(OR(Database!AY10&lt;&gt;"",Database!AX10&lt;&gt;""), 1, 0)</f>
        <v>0</v>
      </c>
    </row>
    <row r="8" spans="1:29">
      <c r="A8" t="str">
        <f>Database!$B$6&amp;": "&amp;Database!B11&amp;CHAR(10)&amp;Database!$C$6&amp;": "&amp;Database!C11&amp;CHAR(10)&amp;Database!$E$6&amp;": "&amp;Database!E11&amp;CHAR(10)&amp;Database!$F$6&amp;": "&amp;Database!F11&amp;CHAR(10)&amp;Database!$G$6&amp;": "&amp;Database!G11&amp;CHAR(10)&amp;Database!$H$6&amp;": "&amp;Database!H11&amp;CHAR(10)&amp;Database!$I$6&amp;": "&amp;Database!I11&amp;CHAR(10)&amp;Database!$J$6&amp;": "&amp;Database!J11&amp;CHAR(10)</f>
        <v xml:space="preserve">nct_id: NCT02364999
phase: Phase 3
sponsor_name: Pfizer
sponsor_type: Industry
study_title: A Phase 3 Randomized, Double-blind Study Of Pf- 06439535 Plus Paclitaxel-carboplatin And Bevacizumab Plus Paclitaxel -Carboplatin For The First-line Treatment Of Patients With Advanced Non-squamous Non-small Cell Lung Cancer.
cohort: 2
age_min: 18
age_max: 150
</v>
      </c>
      <c r="B8" t="str">
        <f>IF(S8=1, Database!$K$6&amp;": "&amp;Database!K11&amp;CHAR(10)&amp;Database!$L$6&amp;": "&amp;Database!L11, "")</f>
        <v/>
      </c>
      <c r="C8" t="str">
        <f>IF(T8=1, Database!$M$6&amp;": "&amp;Database!M11&amp;CHAR(10)&amp;Database!$N$6&amp;": "&amp;Database!N11&amp;CHAR(10)&amp;Database!$O$6&amp;": "&amp;Database!O11&amp;CHAR(10)&amp;Database!$P$6&amp;": "&amp;Database!P11&amp;CHAR(10), "")</f>
        <v xml:space="preserve">type_lung_nsclc_adeno: include
type_lung_nsclc_large: include
type_lung_nsclc_squamous: 
type_lung_sclc: 
</v>
      </c>
      <c r="D8" t="str">
        <f>IF(W8=1, Database!$Q$6&amp;": "&amp;Database!Q11&amp;CHAR(10)&amp;Database!$R$6&amp;": "&amp;Database!R11&amp;CHAR(10)&amp;Database!$S$6&amp;": "&amp;Database!S11&amp;CHAR(10)&amp;Database!$T$6&amp;": "&amp;Database!T11&amp;CHAR(10)&amp;Database!$U$6&amp;": "&amp;Database!U11&amp;CHAR(10)&amp;Database!$V$6&amp;": "&amp;Database!V11&amp;CHAR(10)&amp;Database!$W$6&amp;": "&amp;Database!W11&amp;CHAR(10)&amp;Database!$X$6&amp;": "&amp;Database!X11&amp;CHAR(10)&amp;Database!$Y$6&amp;": "&amp;Database!Y11&amp;CHAR(10)&amp;Database!$Z$6&amp;": "&amp;Database!Z11&amp;CHAR(10)&amp;Database!$AA$6&amp;": "&amp;Database!AA11&amp;CHAR(10)&amp;Database!$AB$6&amp;": "&amp;Database!AB11&amp;CHAR(10), "")</f>
        <v/>
      </c>
      <c r="E8" t="str">
        <f>IF(Z8=1, Database!$AC$6&amp;": "&amp;Database!AC11&amp;CHAR(10)&amp;Database!$AD$6&amp;": "&amp;Database!AD11&amp;CHAR(10)&amp;Database!$AE$6&amp;": "&amp;Database!AE11&amp;CHAR(10)&amp;Database!$AF$6&amp;": "&amp;Database!AF11&amp;CHAR(10)&amp;Database!$AG$6&amp;": "&amp;Database!AG11&amp;CHAR(10)&amp;Database!$AH$6&amp;": "&amp;Database!AH11&amp;CHAR(10)&amp;Database!$AI$6&amp;": "&amp;Database!AI11&amp;CHAR(10)&amp;Database!$AJ$6&amp;": "&amp;Database!AJ11&amp;CHAR(10)&amp;Database!$AK$6&amp;": "&amp;Database!AK11&amp;CHAR(10)&amp;Database!$AL$6&amp;": "&amp;Database!AL11&amp;CHAR(10)&amp;Database!$AM$6&amp;": "&amp;Database!AM11&amp;CHAR(10)&amp;Database!$AN$6&amp;": "&amp;Database!AN11&amp;CHAR(10)&amp;Database!$AO$6&amp;": "&amp;Database!AO11&amp;CHAR(10)&amp;Database!$AP$6&amp;": "&amp;Database!AP11&amp;CHAR(10), "")</f>
        <v/>
      </c>
      <c r="F8" t="str">
        <f>IF(AA8=1, Database!$AQ$6&amp;": "&amp;Database!AQ11&amp;CHAR(10)&amp;Database!$AR$6&amp;": "&amp;Database!AR11&amp;CHAR(10)&amp;Database!$AS$6&amp;": "&amp;Database!AS11&amp;CHAR(10)&amp;Database!$AT$6&amp;": "&amp;Database!AT11&amp;CHAR(10), "")</f>
        <v xml:space="preserve">stage_i: include
stage_ii: include
stage_iii: 
stage_iv: 
</v>
      </c>
      <c r="G8" t="str">
        <f>IF(V8=1, Database!$AU$6&amp;": "&amp;Database!AU11&amp;CHAR(10)&amp;Database!$AV$6&amp;": "&amp;Database!AV11&amp;CHAR(10), "")</f>
        <v/>
      </c>
      <c r="H8" t="str">
        <f>IF(AB8=1, Database!$AW$6&amp;": "&amp;Database!AW11&amp;CHAR(10), "")</f>
        <v/>
      </c>
      <c r="I8" t="str">
        <f>IF(AC8=1, Database!$AX$6&amp;": "&amp;Database!AX11&amp;CHAR(10)&amp;Database!$AY$6&amp;": "&amp;Database!AY11&amp;CHAR(10), "")</f>
        <v/>
      </c>
      <c r="J8" t="str">
        <f>IF(Z8=1, Database!$AQ$6&amp;": "&amp;Database!AQ11&amp;CHAR(10)&amp;Database!$AR$6&amp;": "&amp;Database!AR11&amp;CHAR(10)&amp;Database!$AS$6&amp;": "&amp;Database!AS11&amp;CHAR(10)&amp;Database!$AT$6&amp;": "&amp;Database!AT11&amp;CHAR(10), "")</f>
        <v/>
      </c>
      <c r="K8" t="str">
        <f>Database!$AZ$6&amp;": "&amp;Database!AZ11&amp;CHAR(10)&amp;Database!$BA$6&amp;": "&amp;Database!BA11&amp;CHAR(10)&amp;Database!$BB$6&amp;": "&amp;Database!BB11&amp;CHAR(10)</f>
        <v xml:space="preserve">status_newly_diagnosed: 
status_relapse: require
status_refractory: 
</v>
      </c>
      <c r="L8" t="str">
        <f>Database!$BC$6&amp;": "&amp;Database!BC11&amp;CHAR(10)&amp;Database!$BD$6&amp;": "&amp;Database!BD11&amp;CHAR(10)&amp;Database!$BE$6&amp;": "&amp;Database!BE11&amp;CHAR(10)&amp;Database!$BF$6&amp;": "&amp;Database!BF11&amp;CHAR(10)&amp;Database!$BG$6&amp;": "&amp;Database!BG11&amp;CHAR(10)&amp;Database!$BH$6&amp;": "&amp;Database!BH11&amp;CHAR(10)</f>
        <v xml:space="preserve">marker_alk_oncogene: exclude
marker_egfr_mutation: exclude
marker_kras_mutation: 
marker_philadelphia_bcrabl_positive: 
marker_flt3_positive: 
marker_cd20pos: 
</v>
      </c>
      <c r="M8" t="str">
        <f>Database!$BI$6&amp;": "&amp;Database!BI11&amp;CHAR(10)&amp;Database!$BJ$6&amp;": "&amp;Database!BJ11&amp;CHAR(10)&amp;Database!$BK$6&amp;": "&amp;Database!BK11&amp;CHAR(10)&amp;Database!$BL$6&amp;": "&amp;Database!BL11&amp;CHAR(10)&amp;Database!$BM$6&amp;": "&amp;Database!BM11&amp;CHAR(10)&amp;Database!$BN$6&amp;": "&amp;Database!BN11&amp;CHAR(10)&amp;Database!$BO$6&amp;": "&amp;Database!BO11&amp;CHAR(10)&amp;Database!$BP$6&amp;": "&amp;Database!BP11&amp;CHAR(10)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8" t="str">
        <f>IF(OR(W8=1, Z8=1), Database!$BQ$6&amp;": "&amp;Database!BQ11&amp;CHAR(10)&amp;Database!$BR$6&amp;": "&amp;Database!BR11&amp;CHAR(10)&amp;Database!$BS$6&amp;": "&amp;Database!BS11&amp;CHAR(10)&amp;Database!$BT$6&amp;": "&amp;Database!BT11&amp;CHAR(10), "")</f>
        <v/>
      </c>
      <c r="O8" t="str">
        <f>"Criteria: "&amp;CHAR(10)&amp;CHAR(10)&amp;Database!BU11</f>
        <v xml:space="preserve">Criteria: 
_x000D_        Inclusion Criteria:_x000D__x000D_          -  Male and female patients age at least 18 years of age, or age of consent in the_x000D_             region._x000D__x000D_          -  Newly diagnosed Stage IIIB or IV non-small cell lung cancer (according to Revised_x000D_             International System for Staging Lung Cancer criteria of 2010) or recurrent non-small_x000D_             cell lung cancer (NSCLC)._x000D__x000D_          -  Histologically or cytologically confirmed diagnosis of predominately non-squamous_x000D_             NSCLC._x000D__x000D_          -  Be eligible to receive study treatment of bevacizumab, paclitaxel, and carboplatin_x000D_             based on local standard of care, for the treatment of advanced or metastatic_x000D_             non-squamous NSCLC._x000D__x000D_        Exclusion Criteria:_x000D__x000D_          -  Small cell lung cancer (SCLC) or combination SCLC and NSCLC. Squamous-cell tumors and_x000D_             mixed adenosquamous carcinomas of predominantly squamous nature._x000D__x000D_          -  Evidence of a tumor that compresses or invades major blood vessels or tumor_x000D_             cavitation that is likely to bleed._x000D__x000D_          -  Known sensitizing EGFR mutations (for example, deletion 19 or L858R) or EML4-ALK_x000D_             translocation positive mutations._x000D__x000D_          -  Prior systemic therapy for NSCLC; prior neoadjuvant or adjuvant therapy is allowed if_x000D_             surgical resection for primary disease was performed._x000D_      </v>
      </c>
      <c r="P8" t="str">
        <f t="shared" si="0"/>
        <v xml:space="preserve">
---------------------------------------</v>
      </c>
      <c r="Q8" t="str">
        <f t="shared" si="1"/>
        <v>nct_id: NCT02364999
phase: Phase 3
sponsor_name: Pfizer
sponsor_type: Industry
study_title: A Phase 3 Randomized, Double-blind Study Of Pf- 06439535 Plus Paclitaxel-carboplatin And Bevacizumab Plus Paclitaxel -Carboplatin For The First-line Treatment Of Patients With Advanced Non-squamous Non-small Cell Lung Cancer.
cohort: 2
age_min: 18
age_max: 150
type_lung_nsclc_adeno: include
type_lung_nsclc_large: include
type_lung_nsclc_squamous: 
type_lung_sclc: 
stage_i: include
stage_ii: include
stage_iii: 
stage_iv: 
status_newly_diagnosed: 
status_relapse: require
status_refractory: 
marker_alk_oncogene: exclude
marker_egfr_mutation: exclude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Male and female patients age at least 18 years of age, or age of consent in the_x000D_             region._x000D__x000D_          -  Newly diagnosed Stage IIIB or IV non-small cell lung cancer (according to Revised_x000D_             International System for Staging Lung Cancer criteria of 2010) or recurrent non-small_x000D_             cell lung cancer (NSCLC)._x000D__x000D_          -  Histologically or cytologically confirmed diagnosis of predominately non-squamous_x000D_             NSCLC._x000D__x000D_          -  Be eligible to receive study treatment of bevacizumab, paclitaxel, and carboplatin_x000D_             based on local standard of care, for the treatment of advanced or metastatic_x000D_             non-squamous NSCLC._x000D__x000D_        Exclusion Criteria:_x000D__x000D_          -  Small cell lung cancer (SCLC) or combination SCLC and NSCLC. Squamous-cell tumors and_x000D_             mixed adenosquamous carcinomas of predominantly squamous nature._x000D__x000D_          -  Evidence of a tumor that compresses or invades major blood vessels or tumor_x000D_             cavitation that is likely to bleed._x000D__x000D_          -  Known sensitizing EGFR mutations (for example, deletion 19 or L858R) or EML4-ALK_x000D_             translocation positive mutations._x000D__x000D_          -  Prior systemic therapy for NSCLC; prior neoadjuvant or adjuvant therapy is allowed if_x000D_             surgical resection for primary disease was performed._x000D_      
---------------------------------------</v>
      </c>
      <c r="S8">
        <f>IF(OR(Database!K11="include",Database!L11="include"), 1, 0)</f>
        <v>0</v>
      </c>
      <c r="T8">
        <f>IF(OR(Database!M11="include",Database!N11="include",Database!O11="include",Database!P11="include"), 1, 0)</f>
        <v>1</v>
      </c>
      <c r="U8">
        <f>IF(OR(Database!M11="include",Database!N11="include",Database!O11="include"), 1, 0)</f>
        <v>1</v>
      </c>
      <c r="V8">
        <f>IF(Database!P11="include", 1, 0)</f>
        <v>0</v>
      </c>
      <c r="W8">
        <f>IF(OR(Database!Q11="include",Database!R11="include",Database!S11="include",Database!T11="include"), 1, 0)</f>
        <v>0</v>
      </c>
      <c r="X8">
        <f>IF(Database!Q11="include", 1, 0)</f>
        <v>0</v>
      </c>
      <c r="Y8">
        <f>IF(Database!T11="include", 1, 0)</f>
        <v>0</v>
      </c>
      <c r="Z8">
        <f>IF(OR(Database!AC11="include",Database!AE11="include",Database!AH11="include",Database!AI11="include",Database!AJ11="include",Database!AK11="include",Database!AM11="include",Database!AN11="include",Database!AO11="include",Database!AP11="include"), 1, 0)</f>
        <v>0</v>
      </c>
      <c r="AA8">
        <f>IF(OR(Database!AQ11&lt;&gt;"",Database!AR11&lt;&gt;"",Database!AS11&lt;&gt;"",Database!AT11&lt;&gt;""), 1, 0)</f>
        <v>1</v>
      </c>
      <c r="AB8">
        <f>IF(Database!AW11&lt;&gt;"", 1, 0)</f>
        <v>0</v>
      </c>
      <c r="AC8">
        <f>IF(OR(Database!AY11&lt;&gt;"",Database!AX11&lt;&gt;""), 1, 0)</f>
        <v>0</v>
      </c>
    </row>
    <row r="9" spans="1:29">
      <c r="A9" t="str">
        <f>Database!$B$6&amp;": "&amp;Database!B12&amp;CHAR(10)&amp;Database!$C$6&amp;": "&amp;Database!C12&amp;CHAR(10)&amp;Database!$E$6&amp;": "&amp;Database!E12&amp;CHAR(10)&amp;Database!$F$6&amp;": "&amp;Database!F12&amp;CHAR(10)&amp;Database!$G$6&amp;": "&amp;Database!G12&amp;CHAR(10)&amp;Database!$H$6&amp;": "&amp;Database!H12&amp;CHAR(10)&amp;Database!$I$6&amp;": "&amp;Database!I12&amp;CHAR(10)&amp;Database!$J$6&amp;": "&amp;Database!J12&amp;CHAR(10)</f>
        <v xml:space="preserve">nct_id: NCT02477826
phase: Phase 3
sponsor_name: Bristol-Myers Squibb
sponsor_type: Industry
study_title: An Open-Label, Randomized Phase 3 Trial of Nivolumab, or Nivolumab Plus Ipilimumab, or Nivolumab Plus Platinum Doublet Chemotherapy Versus Platinum Doublet Chemotherapy in Subjects With Chemotherapy-NaÃ¯ve Stage IV or Recurrent Non-Small Cell Lung Cancer (NSCLC)
cohort: 1
age_min: 18
age_max: 150
</v>
      </c>
      <c r="B9" t="str">
        <f>IF(S9=1, Database!$K$6&amp;": "&amp;Database!K12&amp;CHAR(10)&amp;Database!$L$6&amp;": "&amp;Database!L12, "")</f>
        <v/>
      </c>
      <c r="C9" t="str">
        <f>IF(T9=1, Database!$M$6&amp;": "&amp;Database!M12&amp;CHAR(10)&amp;Database!$N$6&amp;": "&amp;Database!N12&amp;CHAR(10)&amp;Database!$O$6&amp;": "&amp;Database!O12&amp;CHAR(10)&amp;Database!$P$6&amp;": "&amp;Database!P12&amp;CHAR(10), "")</f>
        <v xml:space="preserve">type_lung_nsclc_adeno: include
type_lung_nsclc_large: include
type_lung_nsclc_squamous: include
type_lung_sclc: 
</v>
      </c>
      <c r="D9" t="str">
        <f>IF(W9=1, Database!$Q$6&amp;": "&amp;Database!Q12&amp;CHAR(10)&amp;Database!$R$6&amp;": "&amp;Database!R12&amp;CHAR(10)&amp;Database!$S$6&amp;": "&amp;Database!S12&amp;CHAR(10)&amp;Database!$T$6&amp;": "&amp;Database!T12&amp;CHAR(10)&amp;Database!$U$6&amp;": "&amp;Database!U12&amp;CHAR(10)&amp;Database!$V$6&amp;": "&amp;Database!V12&amp;CHAR(10)&amp;Database!$W$6&amp;": "&amp;Database!W12&amp;CHAR(10)&amp;Database!$X$6&amp;": "&amp;Database!X12&amp;CHAR(10)&amp;Database!$Y$6&amp;": "&amp;Database!Y12&amp;CHAR(10)&amp;Database!$Z$6&amp;": "&amp;Database!Z12&amp;CHAR(10)&amp;Database!$AA$6&amp;": "&amp;Database!AA12&amp;CHAR(10)&amp;Database!$AB$6&amp;": "&amp;Database!AB12&amp;CHAR(10), "")</f>
        <v/>
      </c>
      <c r="E9" t="str">
        <f>IF(Z9=1, Database!$AC$6&amp;": "&amp;Database!AC12&amp;CHAR(10)&amp;Database!$AD$6&amp;": "&amp;Database!AD12&amp;CHAR(10)&amp;Database!$AE$6&amp;": "&amp;Database!AE12&amp;CHAR(10)&amp;Database!$AF$6&amp;": "&amp;Database!AF12&amp;CHAR(10)&amp;Database!$AG$6&amp;": "&amp;Database!AG12&amp;CHAR(10)&amp;Database!$AH$6&amp;": "&amp;Database!AH12&amp;CHAR(10)&amp;Database!$AI$6&amp;": "&amp;Database!AI12&amp;CHAR(10)&amp;Database!$AJ$6&amp;": "&amp;Database!AJ12&amp;CHAR(10)&amp;Database!$AK$6&amp;": "&amp;Database!AK12&amp;CHAR(10)&amp;Database!$AL$6&amp;": "&amp;Database!AL12&amp;CHAR(10)&amp;Database!$AM$6&amp;": "&amp;Database!AM12&amp;CHAR(10)&amp;Database!$AN$6&amp;": "&amp;Database!AN12&amp;CHAR(10)&amp;Database!$AO$6&amp;": "&amp;Database!AO12&amp;CHAR(10)&amp;Database!$AP$6&amp;": "&amp;Database!AP12&amp;CHAR(10), "")</f>
        <v/>
      </c>
      <c r="F9" t="str">
        <f>IF(AA9=1, Database!$AQ$6&amp;": "&amp;Database!AQ12&amp;CHAR(10)&amp;Database!$AR$6&amp;": "&amp;Database!AR12&amp;CHAR(10)&amp;Database!$AS$6&amp;": "&amp;Database!AS12&amp;CHAR(10)&amp;Database!$AT$6&amp;": "&amp;Database!AT12&amp;CHAR(10), "")</f>
        <v xml:space="preserve">stage_i: 
stage_ii: 
stage_iii: 
stage_iv: include
</v>
      </c>
      <c r="G9" t="str">
        <f>IF(V9=1, Database!$AU$6&amp;": "&amp;Database!AU12&amp;CHAR(10)&amp;Database!$AV$6&amp;": "&amp;Database!AV12&amp;CHAR(10), "")</f>
        <v/>
      </c>
      <c r="H9" t="str">
        <f>IF(AB9=1, Database!$AW$6&amp;": "&amp;Database!AW12&amp;CHAR(10), "")</f>
        <v/>
      </c>
      <c r="I9" t="str">
        <f>IF(AC9=1, Database!$AX$6&amp;": "&amp;Database!AX12&amp;CHAR(10)&amp;Database!$AY$6&amp;": "&amp;Database!AY12&amp;CHAR(10), "")</f>
        <v/>
      </c>
      <c r="J9" t="str">
        <f>IF(Z9=1, Database!$AQ$6&amp;": "&amp;Database!AQ12&amp;CHAR(10)&amp;Database!$AR$6&amp;": "&amp;Database!AR12&amp;CHAR(10)&amp;Database!$AS$6&amp;": "&amp;Database!AS12&amp;CHAR(10)&amp;Database!$AT$6&amp;": "&amp;Database!AT12&amp;CHAR(10), "")</f>
        <v/>
      </c>
      <c r="K9" t="str">
        <f>Database!$AZ$6&amp;": "&amp;Database!AZ12&amp;CHAR(10)&amp;Database!$BA$6&amp;": "&amp;Database!BA12&amp;CHAR(10)&amp;Database!$BB$6&amp;": "&amp;Database!BB12&amp;CHAR(10)</f>
        <v xml:space="preserve">status_newly_diagnosed: 
status_relapse: 
status_refractory: 
</v>
      </c>
      <c r="L9" t="str">
        <f>Database!$BC$6&amp;": "&amp;Database!BC12&amp;CHAR(10)&amp;Database!$BD$6&amp;": "&amp;Database!BD12&amp;CHAR(10)&amp;Database!$BE$6&amp;": "&amp;Database!BE12&amp;CHAR(10)&amp;Database!$BF$6&amp;": "&amp;Database!BF12&amp;CHAR(10)&amp;Database!$BG$6&amp;": "&amp;Database!BG12&amp;CHAR(10)&amp;Database!$BH$6&amp;": "&amp;Database!BH12&amp;CHAR(10)</f>
        <v xml:space="preserve">marker_alk_oncogene: 
marker_egfr_mutation: 
marker_kras_mutation: 
marker_philadelphia_bcrabl_positive: 
marker_flt3_positive: 
marker_cd20pos: 
</v>
      </c>
      <c r="M9" t="str">
        <f>Database!$BI$6&amp;": "&amp;Database!BI12&amp;CHAR(10)&amp;Database!$BJ$6&amp;": "&amp;Database!BJ12&amp;CHAR(10)&amp;Database!$BK$6&amp;": "&amp;Database!BK12&amp;CHAR(10)&amp;Database!$BL$6&amp;": "&amp;Database!BL12&amp;CHAR(10)&amp;Database!$BM$6&amp;": "&amp;Database!BM12&amp;CHAR(10)&amp;Database!$BN$6&amp;": "&amp;Database!BN12&amp;CHAR(10)&amp;Database!$BO$6&amp;": "&amp;Database!BO12&amp;CHAR(10)&amp;Database!$BP$6&amp;": "&amp;Database!BP12&amp;CHAR(10)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9" t="str">
        <f>IF(OR(W9=1, Z9=1), Database!$BQ$6&amp;": "&amp;Database!BQ12&amp;CHAR(10)&amp;Database!$BR$6&amp;": "&amp;Database!BR12&amp;CHAR(10)&amp;Database!$BS$6&amp;": "&amp;Database!BS12&amp;CHAR(10)&amp;Database!$BT$6&amp;": "&amp;Database!BT12&amp;CHAR(10), "")</f>
        <v/>
      </c>
      <c r="O9" t="str">
        <f>"Criteria: "&amp;CHAR(10)&amp;CHAR(10)&amp;Database!BU12</f>
        <v xml:space="preserve">Criteria: 
_x000D_        For more information regarding BMS clinical trial participation, please visit_x000D_        www.BMSStudyConnect.com_x000D__x000D_        Inclusion Criteria:_x000D__x000D_          -  Subjects with histologically confirmed Stage IV or recurrent NSCLC squamous or_x000D_             non-squamous histology, with no prior systemic anticancer therapy_x000D__x000D_          -  Subjects must have programmed death-ligand 1 (PD -L1) immunohistochemical (IHC)_x000D_             testing, with results, performed by the central lab during the Screening period_x000D__x000D_          -  Eastern Cooperative Oncology Group (ECOG) Performance Status of â‰¤ 1_x000D__x000D_          -  Measurable disease by CT or MRI per response evaluation criteria in solid tumors_x000D_             version 1.1 (RECIST 1.1) criteria_x000D__x000D_        Exclusion Criteria:_x000D__x000D_          -  Subjects with untreated Central nervous system (CNS) metastases are excluded_x000D__x000D_          -  Subjects with an active, known or suspected autoimmune disease are excluded_x000D__x000D_          -  Any positive test for hepatitis B virus or hepatitis C virus or human_x000D_             immunodeficiency virus (HIV) indicating acute or chronic infection_x000D_      </v>
      </c>
      <c r="P9" t="str">
        <f t="shared" si="0"/>
        <v xml:space="preserve">
---------------------------------------</v>
      </c>
      <c r="Q9" t="str">
        <f t="shared" si="1"/>
        <v>nct_id: NCT02477826
phase: Phase 3
sponsor_name: Bristol-Myers Squibb
sponsor_type: Industry
study_title: An Open-Label, Randomized Phase 3 Trial of Nivolumab, or Nivolumab Plus Ipilimumab, or Nivolumab Plus Platinum Doublet Chemotherapy Versus Platinum Doublet Chemotherapy in Subjects With Chemotherapy-NaÃ¯ve Stage IV or Recurrent Non-Small Cell Lung Cancer (NSCLC)
cohort: 1
age_min: 18
age_max: 150
type_lung_nsclc_adeno: include
type_lung_nsclc_large: include
type_lung_nsclc_squamous: include
type_lung_sclc: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For more information regarding BMS clinical trial participation, please visit_x000D_        www.BMSStudyConnect.com_x000D__x000D_        Inclusion Criteria:_x000D__x000D_          -  Subjects with histologically confirmed Stage IV or recurrent NSCLC squamous or_x000D_             non-squamous histology, with no prior systemic anticancer therapy_x000D__x000D_          -  Subjects must have programmed death-ligand 1 (PD -L1) immunohistochemical (IHC)_x000D_             testing, with results, performed by the central lab during the Screening period_x000D__x000D_          -  Eastern Cooperative Oncology Group (ECOG) Performance Status of â‰¤ 1_x000D__x000D_          -  Measurable disease by CT or MRI per response evaluation criteria in solid tumors_x000D_             version 1.1 (RECIST 1.1) criteria_x000D__x000D_        Exclusion Criteria:_x000D__x000D_          -  Subjects with untreated Central nervous system (CNS) metastases are excluded_x000D__x000D_          -  Subjects with an active, known or suspected autoimmune disease are excluded_x000D__x000D_          -  Any positive test for hepatitis B virus or hepatitis C virus or human_x000D_             immunodeficiency virus (HIV) indicating acute or chronic infection_x000D_      
---------------------------------------</v>
      </c>
      <c r="S9">
        <f>IF(OR(Database!K12="include",Database!L12="include"), 1, 0)</f>
        <v>0</v>
      </c>
      <c r="T9">
        <f>IF(OR(Database!M12="include",Database!N12="include",Database!O12="include",Database!P12="include"), 1, 0)</f>
        <v>1</v>
      </c>
      <c r="U9">
        <f>IF(OR(Database!M12="include",Database!N12="include",Database!O12="include"), 1, 0)</f>
        <v>1</v>
      </c>
      <c r="V9">
        <f>IF(Database!P12="include", 1, 0)</f>
        <v>0</v>
      </c>
      <c r="W9">
        <f>IF(OR(Database!Q12="include",Database!R12="include",Database!S12="include",Database!T12="include"), 1, 0)</f>
        <v>0</v>
      </c>
      <c r="X9">
        <f>IF(Database!Q12="include", 1, 0)</f>
        <v>0</v>
      </c>
      <c r="Y9">
        <f>IF(Database!T12="include", 1, 0)</f>
        <v>0</v>
      </c>
      <c r="Z9">
        <f>IF(OR(Database!AC12="include",Database!AE12="include",Database!AH12="include",Database!AI12="include",Database!AJ12="include",Database!AK12="include",Database!AM12="include",Database!AN12="include",Database!AO12="include",Database!AP12="include"), 1, 0)</f>
        <v>0</v>
      </c>
      <c r="AA9">
        <f>IF(OR(Database!AQ12&lt;&gt;"",Database!AR12&lt;&gt;"",Database!AS12&lt;&gt;"",Database!AT12&lt;&gt;""), 1, 0)</f>
        <v>1</v>
      </c>
      <c r="AB9">
        <f>IF(Database!AW12&lt;&gt;"", 1, 0)</f>
        <v>0</v>
      </c>
      <c r="AC9">
        <f>IF(OR(Database!AY12&lt;&gt;"",Database!AX12&lt;&gt;""), 1, 0)</f>
        <v>0</v>
      </c>
    </row>
    <row r="10" spans="1:29">
      <c r="A10" t="str">
        <f>Database!$B$6&amp;": "&amp;Database!B13&amp;CHAR(10)&amp;Database!$C$6&amp;": "&amp;Database!C13&amp;CHAR(10)&amp;Database!$E$6&amp;": "&amp;Database!E13&amp;CHAR(10)&amp;Database!$F$6&amp;": "&amp;Database!F13&amp;CHAR(10)&amp;Database!$G$6&amp;": "&amp;Database!G13&amp;CHAR(10)&amp;Database!$H$6&amp;": "&amp;Database!H13&amp;CHAR(10)&amp;Database!$I$6&amp;": "&amp;Database!I13&amp;CHAR(10)&amp;Database!$J$6&amp;": "&amp;Database!J13&amp;CHAR(10)</f>
        <v xml:space="preserve">nct_id: NCT02477826
phase: Phase 3
sponsor_name: Bristol-Myers Squibb
sponsor_type: Industry
study_title: An Open-Label, Randomized Phase 3 Trial of Nivolumab, or Nivolumab Plus Ipilimumab, or Nivolumab Plus Platinum Doublet Chemotherapy Versus Platinum Doublet Chemotherapy in Subjects With Chemotherapy-NaÃ¯ve Stage IV or Recurrent Non-Small Cell Lung Cancer (NSCLC)
cohort: 2
age_min: 18
age_max: 150
</v>
      </c>
      <c r="B10" t="str">
        <f>IF(S10=1, Database!$K$6&amp;": "&amp;Database!K13&amp;CHAR(10)&amp;Database!$L$6&amp;": "&amp;Database!L13, "")</f>
        <v/>
      </c>
      <c r="C10" t="str">
        <f>IF(T10=1, Database!$M$6&amp;": "&amp;Database!M13&amp;CHAR(10)&amp;Database!$N$6&amp;": "&amp;Database!N13&amp;CHAR(10)&amp;Database!$O$6&amp;": "&amp;Database!O13&amp;CHAR(10)&amp;Database!$P$6&amp;": "&amp;Database!P13&amp;CHAR(10), "")</f>
        <v xml:space="preserve">type_lung_nsclc_adeno: include
type_lung_nsclc_large: include
type_lung_nsclc_squamous: include
type_lung_sclc: 
</v>
      </c>
      <c r="D10" t="str">
        <f>IF(W10=1, Database!$Q$6&amp;": "&amp;Database!Q13&amp;CHAR(10)&amp;Database!$R$6&amp;": "&amp;Database!R13&amp;CHAR(10)&amp;Database!$S$6&amp;": "&amp;Database!S13&amp;CHAR(10)&amp;Database!$T$6&amp;": "&amp;Database!T13&amp;CHAR(10)&amp;Database!$U$6&amp;": "&amp;Database!U13&amp;CHAR(10)&amp;Database!$V$6&amp;": "&amp;Database!V13&amp;CHAR(10)&amp;Database!$W$6&amp;": "&amp;Database!W13&amp;CHAR(10)&amp;Database!$X$6&amp;": "&amp;Database!X13&amp;CHAR(10)&amp;Database!$Y$6&amp;": "&amp;Database!Y13&amp;CHAR(10)&amp;Database!$Z$6&amp;": "&amp;Database!Z13&amp;CHAR(10)&amp;Database!$AA$6&amp;": "&amp;Database!AA13&amp;CHAR(10)&amp;Database!$AB$6&amp;": "&amp;Database!AB13&amp;CHAR(10), "")</f>
        <v/>
      </c>
      <c r="E10" t="str">
        <f>IF(Z10=1, Database!$AC$6&amp;": "&amp;Database!AC13&amp;CHAR(10)&amp;Database!$AD$6&amp;": "&amp;Database!AD13&amp;CHAR(10)&amp;Database!$AE$6&amp;": "&amp;Database!AE13&amp;CHAR(10)&amp;Database!$AF$6&amp;": "&amp;Database!AF13&amp;CHAR(10)&amp;Database!$AG$6&amp;": "&amp;Database!AG13&amp;CHAR(10)&amp;Database!$AH$6&amp;": "&amp;Database!AH13&amp;CHAR(10)&amp;Database!$AI$6&amp;": "&amp;Database!AI13&amp;CHAR(10)&amp;Database!$AJ$6&amp;": "&amp;Database!AJ13&amp;CHAR(10)&amp;Database!$AK$6&amp;": "&amp;Database!AK13&amp;CHAR(10)&amp;Database!$AL$6&amp;": "&amp;Database!AL13&amp;CHAR(10)&amp;Database!$AM$6&amp;": "&amp;Database!AM13&amp;CHAR(10)&amp;Database!$AN$6&amp;": "&amp;Database!AN13&amp;CHAR(10)&amp;Database!$AO$6&amp;": "&amp;Database!AO13&amp;CHAR(10)&amp;Database!$AP$6&amp;": "&amp;Database!AP13&amp;CHAR(10), "")</f>
        <v/>
      </c>
      <c r="F10" t="str">
        <f>IF(AA10=1, Database!$AQ$6&amp;": "&amp;Database!AQ13&amp;CHAR(10)&amp;Database!$AR$6&amp;": "&amp;Database!AR13&amp;CHAR(10)&amp;Database!$AS$6&amp;": "&amp;Database!AS13&amp;CHAR(10)&amp;Database!$AT$6&amp;": "&amp;Database!AT13&amp;CHAR(10), "")</f>
        <v xml:space="preserve">stage_i: include
stage_ii: include
stage_iii: include
stage_iv: 
</v>
      </c>
      <c r="G10" t="str">
        <f>IF(V10=1, Database!$AU$6&amp;": "&amp;Database!AU13&amp;CHAR(10)&amp;Database!$AV$6&amp;": "&amp;Database!AV13&amp;CHAR(10), "")</f>
        <v/>
      </c>
      <c r="H10" t="str">
        <f>IF(AB10=1, Database!$AW$6&amp;": "&amp;Database!AW13&amp;CHAR(10), "")</f>
        <v/>
      </c>
      <c r="I10" t="str">
        <f>IF(AC10=1, Database!$AX$6&amp;": "&amp;Database!AX13&amp;CHAR(10)&amp;Database!$AY$6&amp;": "&amp;Database!AY13&amp;CHAR(10), "")</f>
        <v/>
      </c>
      <c r="J10" t="str">
        <f>IF(Z10=1, Database!$AQ$6&amp;": "&amp;Database!AQ13&amp;CHAR(10)&amp;Database!$AR$6&amp;": "&amp;Database!AR13&amp;CHAR(10)&amp;Database!$AS$6&amp;": "&amp;Database!AS13&amp;CHAR(10)&amp;Database!$AT$6&amp;": "&amp;Database!AT13&amp;CHAR(10), "")</f>
        <v/>
      </c>
      <c r="K10" t="str">
        <f>Database!$AZ$6&amp;": "&amp;Database!AZ13&amp;CHAR(10)&amp;Database!$BA$6&amp;": "&amp;Database!BA13&amp;CHAR(10)&amp;Database!$BB$6&amp;": "&amp;Database!BB13&amp;CHAR(10)</f>
        <v xml:space="preserve">status_newly_diagnosed: 
status_relapse: require
status_refractory: 
</v>
      </c>
      <c r="L10" t="str">
        <f>Database!$BC$6&amp;": "&amp;Database!BC13&amp;CHAR(10)&amp;Database!$BD$6&amp;": "&amp;Database!BD13&amp;CHAR(10)&amp;Database!$BE$6&amp;": "&amp;Database!BE13&amp;CHAR(10)&amp;Database!$BF$6&amp;": "&amp;Database!BF13&amp;CHAR(10)&amp;Database!$BG$6&amp;": "&amp;Database!BG13&amp;CHAR(10)&amp;Database!$BH$6&amp;": "&amp;Database!BH13&amp;CHAR(10)</f>
        <v xml:space="preserve">marker_alk_oncogene: 
marker_egfr_mutation: 
marker_kras_mutation: 
marker_philadelphia_bcrabl_positive: 
marker_flt3_positive: 
marker_cd20pos: 
</v>
      </c>
      <c r="M10" t="str">
        <f>Database!$BI$6&amp;": "&amp;Database!BI13&amp;CHAR(10)&amp;Database!$BJ$6&amp;": "&amp;Database!BJ13&amp;CHAR(10)&amp;Database!$BK$6&amp;": "&amp;Database!BK13&amp;CHAR(10)&amp;Database!$BL$6&amp;": "&amp;Database!BL13&amp;CHAR(10)&amp;Database!$BM$6&amp;": "&amp;Database!BM13&amp;CHAR(10)&amp;Database!$BN$6&amp;": "&amp;Database!BN13&amp;CHAR(10)&amp;Database!$BO$6&amp;": "&amp;Database!BO13&amp;CHAR(10)&amp;Database!$BP$6&amp;": "&amp;Database!BP13&amp;CHAR(10)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10" t="str">
        <f>IF(OR(W10=1, Z10=1), Database!$BQ$6&amp;": "&amp;Database!BQ13&amp;CHAR(10)&amp;Database!$BR$6&amp;": "&amp;Database!BR13&amp;CHAR(10)&amp;Database!$BS$6&amp;": "&amp;Database!BS13&amp;CHAR(10)&amp;Database!$BT$6&amp;": "&amp;Database!BT13&amp;CHAR(10), "")</f>
        <v/>
      </c>
      <c r="O10" t="str">
        <f>"Criteria: "&amp;CHAR(10)&amp;CHAR(10)&amp;Database!BU13</f>
        <v xml:space="preserve">Criteria: 
_x000D_        For more information regarding BMS clinical trial participation, please visit_x000D_        www.BMSStudyConnect.com_x000D__x000D_        Inclusion Criteria:_x000D__x000D_          -  Subjects with histologically confirmed Stage IV or recurrent NSCLC squamous or_x000D_             non-squamous histology, with no prior systemic anticancer therapy_x000D__x000D_          -  Subjects must have programmed death-ligand 1 (PD -L1) immunohistochemical (IHC)_x000D_             testing, with results, performed by the central lab during the Screening period_x000D__x000D_          -  Eastern Cooperative Oncology Group (ECOG) Performance Status of â‰¤ 1_x000D__x000D_          -  Measurable disease by CT or MRI per response evaluation criteria in solid tumors_x000D_             version 1.1 (RECIST 1.1) criteria_x000D__x000D_        Exclusion Criteria:_x000D__x000D_          -  Subjects with untreated Central nervous system (CNS) metastases are excluded_x000D__x000D_          -  Subjects with an active, known or suspected autoimmune disease are excluded_x000D__x000D_          -  Any positive test for hepatitis B virus or hepatitis C virus or human_x000D_             immunodeficiency virus (HIV) indicating acute or chronic infection_x000D_      </v>
      </c>
      <c r="P10" t="str">
        <f t="shared" si="0"/>
        <v xml:space="preserve">
---------------------------------------</v>
      </c>
      <c r="Q10" t="str">
        <f t="shared" si="1"/>
        <v>nct_id: NCT02477826
phase: Phase 3
sponsor_name: Bristol-Myers Squibb
sponsor_type: Industry
study_title: An Open-Label, Randomized Phase 3 Trial of Nivolumab, or Nivolumab Plus Ipilimumab, or Nivolumab Plus Platinum Doublet Chemotherapy Versus Platinum Doublet Chemotherapy in Subjects With Chemotherapy-NaÃ¯ve Stage IV or Recurrent Non-Small Cell Lung Cancer (NSCLC)
cohort: 2
age_min: 18
age_max: 150
type_lung_nsclc_adeno: include
type_lung_nsclc_large: include
type_lung_nsclc_squamous: include
type_lung_sclc: 
stage_i: include
stage_ii: include
stage_iii: include
stage_iv: 
status_newly_diagnosed: 
status_relapse: require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For more information regarding BMS clinical trial participation, please visit_x000D_        www.BMSStudyConnect.com_x000D__x000D_        Inclusion Criteria:_x000D__x000D_          -  Subjects with histologically confirmed Stage IV or recurrent NSCLC squamous or_x000D_             non-squamous histology, with no prior systemic anticancer therapy_x000D__x000D_          -  Subjects must have programmed death-ligand 1 (PD -L1) immunohistochemical (IHC)_x000D_             testing, with results, performed by the central lab during the Screening period_x000D__x000D_          -  Eastern Cooperative Oncology Group (ECOG) Performance Status of â‰¤ 1_x000D__x000D_          -  Measurable disease by CT or MRI per response evaluation criteria in solid tumors_x000D_             version 1.1 (RECIST 1.1) criteria_x000D__x000D_        Exclusion Criteria:_x000D__x000D_          -  Subjects with untreated Central nervous system (CNS) metastases are excluded_x000D__x000D_          -  Subjects with an active, known or suspected autoimmune disease are excluded_x000D__x000D_          -  Any positive test for hepatitis B virus or hepatitis C virus or human_x000D_             immunodeficiency virus (HIV) indicating acute or chronic infection_x000D_      
---------------------------------------</v>
      </c>
      <c r="S10">
        <f>IF(OR(Database!K13="include",Database!L13="include"), 1, 0)</f>
        <v>0</v>
      </c>
      <c r="T10">
        <f>IF(OR(Database!M13="include",Database!N13="include",Database!O13="include",Database!P13="include"), 1, 0)</f>
        <v>1</v>
      </c>
      <c r="U10">
        <f>IF(OR(Database!M13="include",Database!N13="include",Database!O13="include"), 1, 0)</f>
        <v>1</v>
      </c>
      <c r="V10">
        <f>IF(Database!P13="include", 1, 0)</f>
        <v>0</v>
      </c>
      <c r="W10">
        <f>IF(OR(Database!Q13="include",Database!R13="include",Database!S13="include",Database!T13="include"), 1, 0)</f>
        <v>0</v>
      </c>
      <c r="X10">
        <f>IF(Database!Q13="include", 1, 0)</f>
        <v>0</v>
      </c>
      <c r="Y10">
        <f>IF(Database!T13="include", 1, 0)</f>
        <v>0</v>
      </c>
      <c r="Z10">
        <f>IF(OR(Database!AC13="include",Database!AE13="include",Database!AH13="include",Database!AI13="include",Database!AJ13="include",Database!AK13="include",Database!AM13="include",Database!AN13="include",Database!AO13="include",Database!AP13="include"), 1, 0)</f>
        <v>0</v>
      </c>
      <c r="AA10">
        <f>IF(OR(Database!AQ13&lt;&gt;"",Database!AR13&lt;&gt;"",Database!AS13&lt;&gt;"",Database!AT13&lt;&gt;""), 1, 0)</f>
        <v>1</v>
      </c>
      <c r="AB10">
        <f>IF(Database!AW13&lt;&gt;"", 1, 0)</f>
        <v>0</v>
      </c>
      <c r="AC10">
        <f>IF(OR(Database!AY13&lt;&gt;"",Database!AX13&lt;&gt;""), 1, 0)</f>
        <v>0</v>
      </c>
    </row>
    <row r="11" spans="1:29">
      <c r="A11" t="str">
        <f>Database!$B$6&amp;": "&amp;Database!B14&amp;CHAR(10)&amp;Database!$C$6&amp;": "&amp;Database!C14&amp;CHAR(10)&amp;Database!$E$6&amp;": "&amp;Database!E14&amp;CHAR(10)&amp;Database!$F$6&amp;": "&amp;Database!F14&amp;CHAR(10)&amp;Database!$G$6&amp;": "&amp;Database!G14&amp;CHAR(10)&amp;Database!$H$6&amp;": "&amp;Database!H14&amp;CHAR(10)&amp;Database!$I$6&amp;": "&amp;Database!I14&amp;CHAR(10)&amp;Database!$J$6&amp;": "&amp;Database!J14&amp;CHAR(10)</f>
        <v xml:space="preserve">nct_id: NCT02152631
phase: Phase 3
sponsor_name: Eli Lilly and Company
sponsor_type: Industry
study_title: JUNIPER: A Randomized Phase 3 Study of Abemaciclib Plus Best Supportive Care Versus Erlotinib Plus Best Supportive Care in Patients With Stage IV NSCLC With a Detectable KRAS Mutation Who Have Progressed After Platinum-Based Chemotherapy
cohort: 1
age_min: 18
age_max: 150
</v>
      </c>
      <c r="B11" t="str">
        <f>IF(S11=1, Database!$K$6&amp;": "&amp;Database!K14&amp;CHAR(10)&amp;Database!$L$6&amp;": "&amp;Database!L14, "")</f>
        <v/>
      </c>
      <c r="C11" t="str">
        <f>IF(T11=1, Database!$M$6&amp;": "&amp;Database!M14&amp;CHAR(10)&amp;Database!$N$6&amp;": "&amp;Database!N14&amp;CHAR(10)&amp;Database!$O$6&amp;": "&amp;Database!O14&amp;CHAR(10)&amp;Database!$P$6&amp;": "&amp;Database!P14&amp;CHAR(10), "")</f>
        <v xml:space="preserve">type_lung_nsclc_adeno: include
type_lung_nsclc_large: include
type_lung_nsclc_squamous: include
type_lung_sclc: 
</v>
      </c>
      <c r="D11" t="str">
        <f>IF(W11=1, Database!$Q$6&amp;": "&amp;Database!Q14&amp;CHAR(10)&amp;Database!$R$6&amp;": "&amp;Database!R14&amp;CHAR(10)&amp;Database!$S$6&amp;": "&amp;Database!S14&amp;CHAR(10)&amp;Database!$T$6&amp;": "&amp;Database!T14&amp;CHAR(10)&amp;Database!$U$6&amp;": "&amp;Database!U14&amp;CHAR(10)&amp;Database!$V$6&amp;": "&amp;Database!V14&amp;CHAR(10)&amp;Database!$W$6&amp;": "&amp;Database!W14&amp;CHAR(10)&amp;Database!$X$6&amp;": "&amp;Database!X14&amp;CHAR(10)&amp;Database!$Y$6&amp;": "&amp;Database!Y14&amp;CHAR(10)&amp;Database!$Z$6&amp;": "&amp;Database!Z14&amp;CHAR(10)&amp;Database!$AA$6&amp;": "&amp;Database!AA14&amp;CHAR(10)&amp;Database!$AB$6&amp;": "&amp;Database!AB14&amp;CHAR(10), "")</f>
        <v/>
      </c>
      <c r="E11" t="str">
        <f>IF(Z11=1, Database!$AC$6&amp;": "&amp;Database!AC14&amp;CHAR(10)&amp;Database!$AD$6&amp;": "&amp;Database!AD14&amp;CHAR(10)&amp;Database!$AE$6&amp;": "&amp;Database!AE14&amp;CHAR(10)&amp;Database!$AF$6&amp;": "&amp;Database!AF14&amp;CHAR(10)&amp;Database!$AG$6&amp;": "&amp;Database!AG14&amp;CHAR(10)&amp;Database!$AH$6&amp;": "&amp;Database!AH14&amp;CHAR(10)&amp;Database!$AI$6&amp;": "&amp;Database!AI14&amp;CHAR(10)&amp;Database!$AJ$6&amp;": "&amp;Database!AJ14&amp;CHAR(10)&amp;Database!$AK$6&amp;": "&amp;Database!AK14&amp;CHAR(10)&amp;Database!$AL$6&amp;": "&amp;Database!AL14&amp;CHAR(10)&amp;Database!$AM$6&amp;": "&amp;Database!AM14&amp;CHAR(10)&amp;Database!$AN$6&amp;": "&amp;Database!AN14&amp;CHAR(10)&amp;Database!$AO$6&amp;": "&amp;Database!AO14&amp;CHAR(10)&amp;Database!$AP$6&amp;": "&amp;Database!AP14&amp;CHAR(10), "")</f>
        <v/>
      </c>
      <c r="F11" t="str">
        <f>IF(AA11=1, Database!$AQ$6&amp;": "&amp;Database!AQ14&amp;CHAR(10)&amp;Database!$AR$6&amp;": "&amp;Database!AR14&amp;CHAR(10)&amp;Database!$AS$6&amp;": "&amp;Database!AS14&amp;CHAR(10)&amp;Database!$AT$6&amp;": "&amp;Database!AT14&amp;CHAR(10), "")</f>
        <v xml:space="preserve">stage_i: 
stage_ii: 
stage_iii: 
stage_iv: include
</v>
      </c>
      <c r="G11" t="str">
        <f>IF(V11=1, Database!$AU$6&amp;": "&amp;Database!AU14&amp;CHAR(10)&amp;Database!$AV$6&amp;": "&amp;Database!AV14&amp;CHAR(10), "")</f>
        <v/>
      </c>
      <c r="H11" t="str">
        <f>IF(AB11=1, Database!$AW$6&amp;": "&amp;Database!AW14&amp;CHAR(10), "")</f>
        <v/>
      </c>
      <c r="I11" t="str">
        <f>IF(AC11=1, Database!$AX$6&amp;": "&amp;Database!AX14&amp;CHAR(10)&amp;Database!$AY$6&amp;": "&amp;Database!AY14&amp;CHAR(10), "")</f>
        <v/>
      </c>
      <c r="J11" t="str">
        <f>IF(Z11=1, Database!$AQ$6&amp;": "&amp;Database!AQ14&amp;CHAR(10)&amp;Database!$AR$6&amp;": "&amp;Database!AR14&amp;CHAR(10)&amp;Database!$AS$6&amp;": "&amp;Database!AS14&amp;CHAR(10)&amp;Database!$AT$6&amp;": "&amp;Database!AT14&amp;CHAR(10), "")</f>
        <v/>
      </c>
      <c r="K11" t="str">
        <f>Database!$AZ$6&amp;": "&amp;Database!AZ14&amp;CHAR(10)&amp;Database!$BA$6&amp;": "&amp;Database!BA14&amp;CHAR(10)&amp;Database!$BB$6&amp;": "&amp;Database!BB14&amp;CHAR(10)</f>
        <v xml:space="preserve">status_newly_diagnosed: 
status_relapse: 
status_refractory: 
</v>
      </c>
      <c r="L11" t="str">
        <f>Database!$BC$6&amp;": "&amp;Database!BC14&amp;CHAR(10)&amp;Database!$BD$6&amp;": "&amp;Database!BD14&amp;CHAR(10)&amp;Database!$BE$6&amp;": "&amp;Database!BE14&amp;CHAR(10)&amp;Database!$BF$6&amp;": "&amp;Database!BF14&amp;CHAR(10)&amp;Database!$BG$6&amp;": "&amp;Database!BG14&amp;CHAR(10)&amp;Database!$BH$6&amp;": "&amp;Database!BH14&amp;CHAR(10)</f>
        <v xml:space="preserve">marker_alk_oncogene: 
marker_egfr_mutation: 
marker_kras_mutation: require
marker_philadelphia_bcrabl_positive: 
marker_flt3_positive: 
marker_cd20pos: 
</v>
      </c>
      <c r="M11" t="str">
        <f>Database!$BI$6&amp;": "&amp;Database!BI14&amp;CHAR(10)&amp;Database!$BJ$6&amp;": "&amp;Database!BJ14&amp;CHAR(10)&amp;Database!$BK$6&amp;": "&amp;Database!BK14&amp;CHAR(10)&amp;Database!$BL$6&amp;": "&amp;Database!BL14&amp;CHAR(10)&amp;Database!$BM$6&amp;": "&amp;Database!BM14&amp;CHAR(10)&amp;Database!$BN$6&amp;": "&amp;Database!BN14&amp;CHAR(10)&amp;Database!$BO$6&amp;": "&amp;Database!BO14&amp;CHAR(10)&amp;Database!$BP$6&amp;": "&amp;Database!BP14&amp;CHAR(10)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1" t="str">
        <f>IF(OR(W11=1, Z11=1), Database!$BQ$6&amp;": "&amp;Database!BQ14&amp;CHAR(10)&amp;Database!$BR$6&amp;": "&amp;Database!BR14&amp;CHAR(10)&amp;Database!$BS$6&amp;": "&amp;Database!BS14&amp;CHAR(10)&amp;Database!$BT$6&amp;": "&amp;Database!BT14&amp;CHAR(10), "")</f>
        <v/>
      </c>
      <c r="O11" t="str">
        <f>"Criteria: "&amp;CHAR(10)&amp;CHAR(10)&amp;Database!BU14</f>
        <v xml:space="preserve">Criteria: 
_x000D_        Inclusion Criteria:_x000D__x000D_          -  Have confirmed diagnosis of stage IV non-small cell lung cancer (NSCLC) according to_x000D_             the American Joint Committee on Cancer Staging Handbook._x000D__x000D_          -  Determined to have detectable mutations in codons 12 or 13 of the kirsten rat sarcoma_x000D_             (KRAS) oncogene by an investigational assay at the study JPBK central laboratory. A_x000D_             KRAS positive mutation result in codons 12 or 13 of the KRAS oncogene from tumor_x000D_             tissue per local laboratory will be permitted in no more than 10% of randomized_x000D_             participants._x000D__x000D_          -  Have progressed after platinum-based chemotherapy (with or without maintenance_x000D_             therapy) AND have received one additional therapy which may include an immune_x000D_             checkpoint inhibitor or other anti-cancer therapy for advanced and/or metastatic_x000D_             disease OR is judged by the physician as ineligible for further standard second-line_x000D_             chemotherapy. Participants who have progressed after platinum-based chemotherapy and_x000D_             an immune checkpoint inhibitor (immunotherapy) e.g. pembrolizumab or nivolumab alone_x000D_             or in combination with other agents are eligible._x000D__x000D_          -  Have measureable disease as defined by the Response Evaluation Criteria in Solid_x000D_             Tumors (RECIST 1.1)._x000D__x000D_          -  Have a performance status (PS) of 0 to 1 on the Eastern Cooperative Oncology Group_x000D_             (ECOG) scale._x000D__x000D_          -  Have discontinued all previous therapies for cancer (including chemotherapy,_x000D_             radiotherapy, immunotherapy, and investigational therapy) for at least 21 days for_x000D_             myelosuppressive agents or 14 days for nonmyelosuppressive agents prior to receiving_x000D_             study drug._x000D__x000D_        Exclusion Criteria:_x000D__x000D_          -  Have received treatment with a drug that has not received regulatory approval for any_x000D_             indication within 14 or 21 days of the initial dose of study drug for a_x000D_             nonmyelosuppressive or myelosuppressive agent, respectively._x000D__x000D_          -  Have a personal history of any of the following conditions: presyncope or syncope of_x000D_             either unexplained or cardiovascular etiology, ventricular arrhythmia (including but_x000D_             not limited to ventricular tachycardia and ventricular fibrillation), or sudden_x000D_             cardiac arrest._x000D__x000D_          -  Have the presence of unstable central nervous system (CNS) metastasis. History of CNS_x000D_             metastasis or stable CNS metastases is allowed (no longer requiring active therapy_x000D_             such as steroid medications). Participants with a history of CNS metastases must have_x000D_             a brain scan (for example, magnetic resonance imaging [MRI]) within 28 days of_x000D_             randomization to document stability, even if there have been no changes in symptoms._x000D_      </v>
      </c>
      <c r="P11" t="str">
        <f t="shared" si="0"/>
        <v xml:space="preserve">
---------------------------------------</v>
      </c>
      <c r="Q11" t="str">
        <f t="shared" si="1"/>
        <v>nct_id: NCT02152631
phase: Phase 3
sponsor_name: Eli Lilly and Company
sponsor_type: Industry
study_title: JUNIPER: A Randomized Phase 3 Study of Abemaciclib Plus Best Supportive Care Versus Erlotinib Plus Best Supportive Care in Patients With Stage IV NSCLC With a Detectable KRAS Mutation Who Have Progressed After Platinum-Based Chemotherapy
cohort: 1
age_min: 18
age_max: 150
type_lung_nsclc_adeno: include
type_lung_nsclc_large: include
type_lung_nsclc_squamous: include
type_lung_sclc: 
stage_i: 
stage_ii: 
stage_iii: 
stage_iv: include
status_newly_diagnosed: 
status_relapse: 
status_refractory: 
marker_alk_oncogene: 
marker_egfr_mutation: 
marker_kras_mutation: require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Have confirmed diagnosis of stage IV non-small cell lung cancer (NSCLC) according to_x000D_             the American Joint Committee on Cancer Staging Handbook._x000D__x000D_          -  Determined to have detectable mutations in codons 12 or 13 of the kirsten rat sarcoma_x000D_             (KRAS) oncogene by an investigational assay at the study JPBK central laboratory. A_x000D_             KRAS positive mutation result in codons 12 or 13 of the KRAS oncogene from tumor_x000D_             tissue per local laboratory will be permitted in no more than 10% of randomized_x000D_             participants._x000D__x000D_          -  Have progressed after platinum-based chemotherapy (with or without maintenance_x000D_             therapy) AND have received one additional therapy which may include an immune_x000D_             checkpoint inhibitor or other anti-cancer therapy for advanced and/or metastatic_x000D_             disease OR is judged by the physician as ineligible for further standard second-line_x000D_             chemotherapy. Participants who have progressed after platinum-based chemotherapy and_x000D_             an immune checkpoint inhibitor (immunotherapy) e.g. pembrolizumab or nivolumab alone_x000D_             or in combination with other agents are eligible._x000D__x000D_          -  Have measureable disease as defined by the Response Evaluation Criteria in Solid_x000D_             Tumors (RECIST 1.1)._x000D__x000D_          -  Have a performance status (PS) of 0 to 1 on the Eastern Cooperative Oncology Group_x000D_             (ECOG) scale._x000D__x000D_          -  Have discontinued all previous therapies for cancer (including chemotherapy,_x000D_             radiotherapy, immunotherapy, and investigational therapy) for at least 21 days for_x000D_             myelosuppressive agents or 14 days for nonmyelosuppressive agents prior to receiving_x000D_             study drug._x000D__x000D_        Exclusion Criteria:_x000D__x000D_          -  Have received treatment with a drug that has not received regulatory approval for any_x000D_             indication within 14 or 21 days of the initial dose of study drug for a_x000D_             nonmyelosuppressive or myelosuppressive agent, respectively._x000D__x000D_          -  Have a personal history of any of the following conditions: presyncope or syncope of_x000D_             either unexplained or cardiovascular etiology, ventricular arrhythmia (including but_x000D_             not limited to ventricular tachycardia and ventricular fibrillation), or sudden_x000D_             cardiac arrest._x000D__x000D_          -  Have the presence of unstable central nervous system (CNS) metastasis. History of CNS_x000D_             metastasis or stable CNS metastases is allowed (no longer requiring active therapy_x000D_             such as steroid medications). Participants with a history of CNS metastases must have_x000D_             a brain scan (for example, magnetic resonance imaging [MRI]) within 28 days of_x000D_             randomization to document stability, even if there have been no changes in symptoms._x000D_      
---------------------------------------</v>
      </c>
      <c r="S11">
        <f>IF(OR(Database!K14="include",Database!L14="include"), 1, 0)</f>
        <v>0</v>
      </c>
      <c r="T11">
        <f>IF(OR(Database!M14="include",Database!N14="include",Database!O14="include",Database!P14="include"), 1, 0)</f>
        <v>1</v>
      </c>
      <c r="U11">
        <f>IF(OR(Database!M14="include",Database!N14="include",Database!O14="include"), 1, 0)</f>
        <v>1</v>
      </c>
      <c r="V11">
        <f>IF(Database!P14="include", 1, 0)</f>
        <v>0</v>
      </c>
      <c r="W11">
        <f>IF(OR(Database!Q14="include",Database!R14="include",Database!S14="include",Database!T14="include"), 1, 0)</f>
        <v>0</v>
      </c>
      <c r="X11">
        <f>IF(Database!Q14="include", 1, 0)</f>
        <v>0</v>
      </c>
      <c r="Y11">
        <f>IF(Database!T14="include", 1, 0)</f>
        <v>0</v>
      </c>
      <c r="Z11">
        <f>IF(OR(Database!AC14="include",Database!AE14="include",Database!AH14="include",Database!AI14="include",Database!AJ14="include",Database!AK14="include",Database!AM14="include",Database!AN14="include",Database!AO14="include",Database!AP14="include"), 1, 0)</f>
        <v>0</v>
      </c>
      <c r="AA11">
        <f>IF(OR(Database!AQ14&lt;&gt;"",Database!AR14&lt;&gt;"",Database!AS14&lt;&gt;"",Database!AT14&lt;&gt;""), 1, 0)</f>
        <v>1</v>
      </c>
      <c r="AB11">
        <f>IF(Database!AW14&lt;&gt;"", 1, 0)</f>
        <v>0</v>
      </c>
      <c r="AC11">
        <f>IF(OR(Database!AY14&lt;&gt;"",Database!AX14&lt;&gt;""), 1, 0)</f>
        <v>0</v>
      </c>
    </row>
    <row r="12" spans="1:29">
      <c r="A12" t="str">
        <f>Database!$B$6&amp;": "&amp;Database!B15&amp;CHAR(10)&amp;Database!$C$6&amp;": "&amp;Database!C15&amp;CHAR(10)&amp;Database!$E$6&amp;": "&amp;Database!E15&amp;CHAR(10)&amp;Database!$F$6&amp;": "&amp;Database!F15&amp;CHAR(10)&amp;Database!$G$6&amp;": "&amp;Database!G15&amp;CHAR(10)&amp;Database!$H$6&amp;": "&amp;Database!H15&amp;CHAR(10)&amp;Database!$I$6&amp;": "&amp;Database!I15&amp;CHAR(10)&amp;Database!$J$6&amp;": "&amp;Database!J15&amp;CHAR(10)</f>
        <v xml:space="preserve">nct_id: NCT02272413
phase: Phase 3
sponsor_name: Boehringer Ingelheim
sponsor_type: Industry
study_title: A Multicenter, Randomized, Double-blind Phase III Trial to Evaluate Efficacy and Safety of BI 695502 Plus Chemotherapy Versus AvastinÂ® Plus Chemotherapy in Patients With Advanced Nonsquamous Non-Small Cell Lung Cancer
cohort: 1
age_min: 18
age_max: 150
</v>
      </c>
      <c r="B12" t="str">
        <f>IF(S12=1, Database!$K$6&amp;": "&amp;Database!K15&amp;CHAR(10)&amp;Database!$L$6&amp;": "&amp;Database!L15, "")</f>
        <v/>
      </c>
      <c r="C12" t="str">
        <f>IF(T12=1, Database!$M$6&amp;": "&amp;Database!M15&amp;CHAR(10)&amp;Database!$N$6&amp;": "&amp;Database!N15&amp;CHAR(10)&amp;Database!$O$6&amp;": "&amp;Database!O15&amp;CHAR(10)&amp;Database!$P$6&amp;": "&amp;Database!P15&amp;CHAR(10), "")</f>
        <v xml:space="preserve">type_lung_nsclc_adeno: include
type_lung_nsclc_large: include
type_lung_nsclc_squamous: 
type_lung_sclc: 
</v>
      </c>
      <c r="D12" t="str">
        <f>IF(W12=1, Database!$Q$6&amp;": "&amp;Database!Q15&amp;CHAR(10)&amp;Database!$R$6&amp;": "&amp;Database!R15&amp;CHAR(10)&amp;Database!$S$6&amp;": "&amp;Database!S15&amp;CHAR(10)&amp;Database!$T$6&amp;": "&amp;Database!T15&amp;CHAR(10)&amp;Database!$U$6&amp;": "&amp;Database!U15&amp;CHAR(10)&amp;Database!$V$6&amp;": "&amp;Database!V15&amp;CHAR(10)&amp;Database!$W$6&amp;": "&amp;Database!W15&amp;CHAR(10)&amp;Database!$X$6&amp;": "&amp;Database!X15&amp;CHAR(10)&amp;Database!$Y$6&amp;": "&amp;Database!Y15&amp;CHAR(10)&amp;Database!$Z$6&amp;": "&amp;Database!Z15&amp;CHAR(10)&amp;Database!$AA$6&amp;": "&amp;Database!AA15&amp;CHAR(10)&amp;Database!$AB$6&amp;": "&amp;Database!AB15&amp;CHAR(10), "")</f>
        <v/>
      </c>
      <c r="E12" t="str">
        <f>IF(Z12=1, Database!$AC$6&amp;": "&amp;Database!AC15&amp;CHAR(10)&amp;Database!$AD$6&amp;": "&amp;Database!AD15&amp;CHAR(10)&amp;Database!$AE$6&amp;": "&amp;Database!AE15&amp;CHAR(10)&amp;Database!$AF$6&amp;": "&amp;Database!AF15&amp;CHAR(10)&amp;Database!$AG$6&amp;": "&amp;Database!AG15&amp;CHAR(10)&amp;Database!$AH$6&amp;": "&amp;Database!AH15&amp;CHAR(10)&amp;Database!$AI$6&amp;": "&amp;Database!AI15&amp;CHAR(10)&amp;Database!$AJ$6&amp;": "&amp;Database!AJ15&amp;CHAR(10)&amp;Database!$AK$6&amp;": "&amp;Database!AK15&amp;CHAR(10)&amp;Database!$AL$6&amp;": "&amp;Database!AL15&amp;CHAR(10)&amp;Database!$AM$6&amp;": "&amp;Database!AM15&amp;CHAR(10)&amp;Database!$AN$6&amp;": "&amp;Database!AN15&amp;CHAR(10)&amp;Database!$AO$6&amp;": "&amp;Database!AO15&amp;CHAR(10)&amp;Database!$AP$6&amp;": "&amp;Database!AP15&amp;CHAR(10), "")</f>
        <v/>
      </c>
      <c r="F12" t="str">
        <f>IF(AA12=1, Database!$AQ$6&amp;": "&amp;Database!AQ15&amp;CHAR(10)&amp;Database!$AR$6&amp;": "&amp;Database!AR15&amp;CHAR(10)&amp;Database!$AS$6&amp;": "&amp;Database!AS15&amp;CHAR(10)&amp;Database!$AT$6&amp;": "&amp;Database!AT15&amp;CHAR(10), "")</f>
        <v xml:space="preserve">stage_i: 
stage_ii: 
stage_iii: 
stage_iv: include
</v>
      </c>
      <c r="G12" t="str">
        <f>IF(V12=1, Database!$AU$6&amp;": "&amp;Database!AU15&amp;CHAR(10)&amp;Database!$AV$6&amp;": "&amp;Database!AV15&amp;CHAR(10), "")</f>
        <v/>
      </c>
      <c r="H12" t="str">
        <f>IF(AB12=1, Database!$AW$6&amp;": "&amp;Database!AW15&amp;CHAR(10), "")</f>
        <v/>
      </c>
      <c r="I12" t="str">
        <f>IF(AC12=1, Database!$AX$6&amp;": "&amp;Database!AX15&amp;CHAR(10)&amp;Database!$AY$6&amp;": "&amp;Database!AY15&amp;CHAR(10), "")</f>
        <v/>
      </c>
      <c r="J12" t="str">
        <f>IF(Z12=1, Database!$AQ$6&amp;": "&amp;Database!AQ15&amp;CHAR(10)&amp;Database!$AR$6&amp;": "&amp;Database!AR15&amp;CHAR(10)&amp;Database!$AS$6&amp;": "&amp;Database!AS15&amp;CHAR(10)&amp;Database!$AT$6&amp;": "&amp;Database!AT15&amp;CHAR(10), "")</f>
        <v/>
      </c>
      <c r="K12" t="str">
        <f>Database!$AZ$6&amp;": "&amp;Database!AZ15&amp;CHAR(10)&amp;Database!$BA$6&amp;": "&amp;Database!BA15&amp;CHAR(10)&amp;Database!$BB$6&amp;": "&amp;Database!BB15&amp;CHAR(10)</f>
        <v xml:space="preserve">status_newly_diagnosed: 
status_relapse: 
status_refractory: 
</v>
      </c>
      <c r="L12" t="str">
        <f>Database!$BC$6&amp;": "&amp;Database!BC15&amp;CHAR(10)&amp;Database!$BD$6&amp;": "&amp;Database!BD15&amp;CHAR(10)&amp;Database!$BE$6&amp;": "&amp;Database!BE15&amp;CHAR(10)&amp;Database!$BF$6&amp;": "&amp;Database!BF15&amp;CHAR(10)&amp;Database!$BG$6&amp;": "&amp;Database!BG15&amp;CHAR(10)&amp;Database!$BH$6&amp;": "&amp;Database!BH15&amp;CHAR(10)</f>
        <v xml:space="preserve">marker_alk_oncogene: require_alk_or_egfr
marker_egfr_mutation: require_alk_or_egfr
marker_kras_mutation: 
marker_philadelphia_bcrabl_positive: 
marker_flt3_positive: 
marker_cd20pos: 
</v>
      </c>
      <c r="M12" t="str">
        <f>Database!$BI$6&amp;": "&amp;Database!BI15&amp;CHAR(10)&amp;Database!$BJ$6&amp;": "&amp;Database!BJ15&amp;CHAR(10)&amp;Database!$BK$6&amp;": "&amp;Database!BK15&amp;CHAR(10)&amp;Database!$BL$6&amp;": "&amp;Database!BL15&amp;CHAR(10)&amp;Database!$BM$6&amp;": "&amp;Database!BM15&amp;CHAR(10)&amp;Database!$BN$6&amp;": "&amp;Database!BN15&amp;CHAR(10)&amp;Database!$BO$6&amp;": "&amp;Database!BO15&amp;CHAR(10)&amp;Database!$BP$6&amp;": "&amp;Database!BP15&amp;CHAR(10)</f>
        <v xml:space="preserve">treatment_radiation: exclude
treatment_radiation_exclusion_period_mo: 12
treatment_chemo_systemic: exclude
treatment_chemo_systemic_exclusion_period_mo: 12
treatment_chemo_adjuvant: 
treatment_chemo_adjuvant_exclusion_period_mo: 
treatment_tki: 
treatment_tki_exclusion_period_mo: 
</v>
      </c>
      <c r="N12" t="str">
        <f>IF(OR(W12=1, Z12=1), Database!$BQ$6&amp;": "&amp;Database!BQ15&amp;CHAR(10)&amp;Database!$BR$6&amp;": "&amp;Database!BR15&amp;CHAR(10)&amp;Database!$BS$6&amp;": "&amp;Database!BS15&amp;CHAR(10)&amp;Database!$BT$6&amp;": "&amp;Database!BT15&amp;CHAR(10), "")</f>
        <v/>
      </c>
      <c r="O12" t="str">
        <f>"Criteria: "&amp;CHAR(10)&amp;CHAR(10)&amp;Database!BU15</f>
        <v xml:space="preserve">Criteria: 
_x000D_        Inclusion criteria:_x000D__x000D_        Adult patients aged &gt;=18 years with histologically or cytologically confirmed advanced_x000D_        nonsquamous non-small cell lung cancer (nsNSCLC). Mixed tumors should be categorized_x000D_        according to the predominant histology._x000D__x000D_        Note: NSCLC should be predominantly nonsquamous. Recurrent or metastatic disease (Stage_x000D_        IV) with an indication for therapy with paclitaxel + carboplatin + AvastinÂ®._x000D__x000D_        Patients harboring tumors with unknown or without activating epidermal growth factor_x000D_        receptor (EGFR) / anaplastic lymphoma receptor tyrosine kinase (ALK) mutation maybe_x000D_        included provided chemotherapy is standard of care. At least one measurable lesion_x000D_        according to Response Evaluation Criteria in Solid Tumors (RECIST) 1.1 based on_x000D_        independent central review._x000D__x000D_        Eastern Cooperative Oncology Group (ECOG) performance status (PS) 0 or 1._x000D__x000D_        Adequate hepatic, renal, and bone marrow function:_x000D__x000D_        Life expectancy &gt; 6 months based on clinical judgment. Further inclusion criteria apply._x000D__x000D_        Exclusion criteria:_x000D__x000D_        Prior therapy with monoclonal antibodies or small molecule inhibitors against Vascular_x000D_        Endothelial Growth Factor (VEGF) or VEGF receptors, including AvastinÂ®._x000D__x000D_        Prior systemic therapy for metastatic disease. Prior systemic anticancer therapy or_x000D_        radiotherapy for locally advanced nsNSCLC if completed &lt;12 months prior to Screening._x000D__x000D_        Previous malignancy other than NSCLC in the last 5 years except for basal cell cancer of_x000D_        the skin or pre-invasive cancer of the cervix._x000D__x000D_        Symptomatic brain metastasis. Diagnosis of small cell carcinoma of the lung, squamous cell_x000D_        carcinoma of the lung, NSCLC not specified (NS) or NSCLC not otherwise specified(NOS)._x000D__x000D_        Any unresolved toxicity &gt; Common Toxicity Criteria Grade 1 (except alopecia) from previous_x000D_        anticancer therapy (including radiotherapy)._x000D__x000D_        History or evidence of inherited bleeding diathesis or coagulopathy with the risk of_x000D_        bleeding. Thrombotic or hemorrhagic event =&lt; 6 months prior to Screening. Further_x000D_        exclusion criteria apply._x000D_      </v>
      </c>
      <c r="P12" t="str">
        <f t="shared" si="0"/>
        <v xml:space="preserve">
---------------------------------------</v>
      </c>
      <c r="Q12" t="str">
        <f t="shared" si="1"/>
        <v>nct_id: NCT02272413
phase: Phase 3
sponsor_name: Boehringer Ingelheim
sponsor_type: Industry
study_title: A Multicenter, Randomized, Double-blind Phase III Trial to Evaluate Efficacy and Safety of BI 695502 Plus Chemotherapy Versus AvastinÂ® Plus Chemotherapy in Patients With Advanced Nonsquamous Non-Small Cell Lung Cancer
cohort: 1
age_min: 18
age_max: 150
type_lung_nsclc_adeno: include
type_lung_nsclc_large: include
type_lung_nsclc_squamous: 
type_lung_sclc: 
stage_i: 
stage_ii: 
stage_iii: 
stage_iv: include
status_newly_diagnosed: 
status_relapse: 
status_refractory: 
marker_alk_oncogene: require_alk_or_egfr
marker_egfr_mutation: require_alk_or_egfr
marker_kras_mutation: 
marker_philadelphia_bcrabl_positive: 
marker_flt3_positive: 
marker_cd20pos: 
treatment_radiation: exclude
treatment_radiation_exclusion_period_mo: 12
treatment_chemo_systemic: exclude
treatment_chemo_systemic_exclusion_period_mo: 12
treatment_chemo_adjuvant: 
treatment_chemo_adjuvant_exclusion_period_mo: 
treatment_tki: 
treatment_tki_exclusion_period_mo: 
Criteria: 
_x000D_        Inclusion criteria:_x000D__x000D_        Adult patients aged &gt;=18 years with histologically or cytologically confirmed advanced_x000D_        nonsquamous non-small cell lung cancer (nsNSCLC). Mixed tumors should be categorized_x000D_        according to the predominant histology._x000D__x000D_        Note: NSCLC should be predominantly nonsquamous. Recurrent or metastatic disease (Stage_x000D_        IV) with an indication for therapy with paclitaxel + carboplatin + AvastinÂ®._x000D__x000D_        Patients harboring tumors with unknown or without activating epidermal growth factor_x000D_        receptor (EGFR) / anaplastic lymphoma receptor tyrosine kinase (ALK) mutation maybe_x000D_        included provided chemotherapy is standard of care. At least one measurable lesion_x000D_        according to Response Evaluation Criteria in Solid Tumors (RECIST) 1.1 based on_x000D_        independent central review._x000D__x000D_        Eastern Cooperative Oncology Group (ECOG) performance status (PS) 0 or 1._x000D__x000D_        Adequate hepatic, renal, and bone marrow function:_x000D__x000D_        Life expectancy &gt; 6 months based on clinical judgment. Further inclusion criteria apply._x000D__x000D_        Exclusion criteria:_x000D__x000D_        Prior therapy with monoclonal antibodies or small molecule inhibitors against Vascular_x000D_        Endothelial Growth Factor (VEGF) or VEGF receptors, including AvastinÂ®._x000D__x000D_        Prior systemic therapy for metastatic disease. Prior systemic anticancer therapy or_x000D_        radiotherapy for locally advanced nsNSCLC if completed &lt;12 months prior to Screening._x000D__x000D_        Previous malignancy other than NSCLC in the last 5 years except for basal cell cancer of_x000D_        the skin or pre-invasive cancer of the cervix._x000D__x000D_        Symptomatic brain metastasis. Diagnosis of small cell carcinoma of the lung, squamous cell_x000D_        carcinoma of the lung, NSCLC not specified (NS) or NSCLC not otherwise specified(NOS)._x000D__x000D_        Any unresolved toxicity &gt; Common Toxicity Criteria Grade 1 (except alopecia) from previous_x000D_        anticancer therapy (including radiotherapy)._x000D__x000D_        History or evidence of inherited bleeding diathesis or coagulopathy with the risk of_x000D_        bleeding. Thrombotic or hemorrhagic event =&lt; 6 months prior to Screening. Further_x000D_        exclusion criteria apply._x000D_      
---------------------------------------</v>
      </c>
      <c r="S12">
        <f>IF(OR(Database!K15="include",Database!L15="include"), 1, 0)</f>
        <v>0</v>
      </c>
      <c r="T12">
        <f>IF(OR(Database!M15="include",Database!N15="include",Database!O15="include",Database!P15="include"), 1, 0)</f>
        <v>1</v>
      </c>
      <c r="U12">
        <f>IF(OR(Database!M15="include",Database!N15="include",Database!O15="include"), 1, 0)</f>
        <v>1</v>
      </c>
      <c r="V12">
        <f>IF(Database!P15="include", 1, 0)</f>
        <v>0</v>
      </c>
      <c r="W12">
        <f>IF(OR(Database!Q15="include",Database!R15="include",Database!S15="include",Database!T15="include"), 1, 0)</f>
        <v>0</v>
      </c>
      <c r="X12">
        <f>IF(Database!Q15="include", 1, 0)</f>
        <v>0</v>
      </c>
      <c r="Y12">
        <f>IF(Database!T15="include", 1, 0)</f>
        <v>0</v>
      </c>
      <c r="Z12">
        <f>IF(OR(Database!AC15="include",Database!AE15="include",Database!AH15="include",Database!AI15="include",Database!AJ15="include",Database!AK15="include",Database!AM15="include",Database!AN15="include",Database!AO15="include",Database!AP15="include"), 1, 0)</f>
        <v>0</v>
      </c>
      <c r="AA12">
        <f>IF(OR(Database!AQ15&lt;&gt;"",Database!AR15&lt;&gt;"",Database!AS15&lt;&gt;"",Database!AT15&lt;&gt;""), 1, 0)</f>
        <v>1</v>
      </c>
      <c r="AB12">
        <f>IF(Database!AW15&lt;&gt;"", 1, 0)</f>
        <v>0</v>
      </c>
      <c r="AC12">
        <f>IF(OR(Database!AY15&lt;&gt;"",Database!AX15&lt;&gt;""), 1, 0)</f>
        <v>0</v>
      </c>
    </row>
    <row r="13" spans="1:29">
      <c r="A13" t="str">
        <f>Database!$B$6&amp;": "&amp;Database!B16&amp;CHAR(10)&amp;Database!$C$6&amp;": "&amp;Database!C16&amp;CHAR(10)&amp;Database!$E$6&amp;": "&amp;Database!E16&amp;CHAR(10)&amp;Database!$F$6&amp;": "&amp;Database!F16&amp;CHAR(10)&amp;Database!$G$6&amp;": "&amp;Database!G16&amp;CHAR(10)&amp;Database!$H$6&amp;": "&amp;Database!H16&amp;CHAR(10)&amp;Database!$I$6&amp;": "&amp;Database!I16&amp;CHAR(10)&amp;Database!$J$6&amp;": "&amp;Database!J16&amp;CHAR(10)</f>
        <v xml:space="preserve">nct_id: NCT02272413
phase: Phase 3
sponsor_name: Boehringer Ingelheim
sponsor_type: Industry
study_title: A Multicenter, Randomized, Double-blind Phase III Trial to Evaluate Efficacy and Safety of BI 695502 Plus Chemotherapy Versus AvastinÂ® Plus Chemotherapy in Patients With Advanced Nonsquamous Non-Small Cell Lung Cancer
cohort: 2
age_min: 18
age_max: 150
</v>
      </c>
      <c r="B13" t="str">
        <f>IF(S13=1, Database!$K$6&amp;": "&amp;Database!K16&amp;CHAR(10)&amp;Database!$L$6&amp;": "&amp;Database!L16, "")</f>
        <v/>
      </c>
      <c r="C13" t="str">
        <f>IF(T13=1, Database!$M$6&amp;": "&amp;Database!M16&amp;CHAR(10)&amp;Database!$N$6&amp;": "&amp;Database!N16&amp;CHAR(10)&amp;Database!$O$6&amp;": "&amp;Database!O16&amp;CHAR(10)&amp;Database!$P$6&amp;": "&amp;Database!P16&amp;CHAR(10), "")</f>
        <v xml:space="preserve">type_lung_nsclc_adeno: include
type_lung_nsclc_large: include
type_lung_nsclc_squamous: 
type_lung_sclc: 
</v>
      </c>
      <c r="D13" t="str">
        <f>IF(W13=1, Database!$Q$6&amp;": "&amp;Database!Q16&amp;CHAR(10)&amp;Database!$R$6&amp;": "&amp;Database!R16&amp;CHAR(10)&amp;Database!$S$6&amp;": "&amp;Database!S16&amp;CHAR(10)&amp;Database!$T$6&amp;": "&amp;Database!T16&amp;CHAR(10)&amp;Database!$U$6&amp;": "&amp;Database!U16&amp;CHAR(10)&amp;Database!$V$6&amp;": "&amp;Database!V16&amp;CHAR(10)&amp;Database!$W$6&amp;": "&amp;Database!W16&amp;CHAR(10)&amp;Database!$X$6&amp;": "&amp;Database!X16&amp;CHAR(10)&amp;Database!$Y$6&amp;": "&amp;Database!Y16&amp;CHAR(10)&amp;Database!$Z$6&amp;": "&amp;Database!Z16&amp;CHAR(10)&amp;Database!$AA$6&amp;": "&amp;Database!AA16&amp;CHAR(10)&amp;Database!$AB$6&amp;": "&amp;Database!AB16&amp;CHAR(10), "")</f>
        <v/>
      </c>
      <c r="E13" t="str">
        <f>IF(Z13=1, Database!$AC$6&amp;": "&amp;Database!AC16&amp;CHAR(10)&amp;Database!$AD$6&amp;": "&amp;Database!AD16&amp;CHAR(10)&amp;Database!$AE$6&amp;": "&amp;Database!AE16&amp;CHAR(10)&amp;Database!$AF$6&amp;": "&amp;Database!AF16&amp;CHAR(10)&amp;Database!$AG$6&amp;": "&amp;Database!AG16&amp;CHAR(10)&amp;Database!$AH$6&amp;": "&amp;Database!AH16&amp;CHAR(10)&amp;Database!$AI$6&amp;": "&amp;Database!AI16&amp;CHAR(10)&amp;Database!$AJ$6&amp;": "&amp;Database!AJ16&amp;CHAR(10)&amp;Database!$AK$6&amp;": "&amp;Database!AK16&amp;CHAR(10)&amp;Database!$AL$6&amp;": "&amp;Database!AL16&amp;CHAR(10)&amp;Database!$AM$6&amp;": "&amp;Database!AM16&amp;CHAR(10)&amp;Database!$AN$6&amp;": "&amp;Database!AN16&amp;CHAR(10)&amp;Database!$AO$6&amp;": "&amp;Database!AO16&amp;CHAR(10)&amp;Database!$AP$6&amp;": "&amp;Database!AP16&amp;CHAR(10), "")</f>
        <v/>
      </c>
      <c r="F13" t="str">
        <f>IF(AA13=1, Database!$AQ$6&amp;": "&amp;Database!AQ16&amp;CHAR(10)&amp;Database!$AR$6&amp;": "&amp;Database!AR16&amp;CHAR(10)&amp;Database!$AS$6&amp;": "&amp;Database!AS16&amp;CHAR(10)&amp;Database!$AT$6&amp;": "&amp;Database!AT16&amp;CHAR(10), "")</f>
        <v xml:space="preserve">stage_i: 
stage_ii: 
stage_iii: 
stage_iv: include
</v>
      </c>
      <c r="G13" t="str">
        <f>IF(V13=1, Database!$AU$6&amp;": "&amp;Database!AU16&amp;CHAR(10)&amp;Database!$AV$6&amp;": "&amp;Database!AV16&amp;CHAR(10), "")</f>
        <v/>
      </c>
      <c r="H13" t="str">
        <f>IF(AB13=1, Database!$AW$6&amp;": "&amp;Database!AW16&amp;CHAR(10), "")</f>
        <v/>
      </c>
      <c r="I13" t="str">
        <f>IF(AC13=1, Database!$AX$6&amp;": "&amp;Database!AX16&amp;CHAR(10)&amp;Database!$AY$6&amp;": "&amp;Database!AY16&amp;CHAR(10), "")</f>
        <v/>
      </c>
      <c r="J13" t="str">
        <f>IF(Z13=1, Database!$AQ$6&amp;": "&amp;Database!AQ16&amp;CHAR(10)&amp;Database!$AR$6&amp;": "&amp;Database!AR16&amp;CHAR(10)&amp;Database!$AS$6&amp;": "&amp;Database!AS16&amp;CHAR(10)&amp;Database!$AT$6&amp;": "&amp;Database!AT16&amp;CHAR(10), "")</f>
        <v/>
      </c>
      <c r="K13" t="str">
        <f>Database!$AZ$6&amp;": "&amp;Database!AZ16&amp;CHAR(10)&amp;Database!$BA$6&amp;": "&amp;Database!BA16&amp;CHAR(10)&amp;Database!$BB$6&amp;": "&amp;Database!BB16&amp;CHAR(10)</f>
        <v xml:space="preserve">status_newly_diagnosed: 
status_relapse: 
status_refractory: 
</v>
      </c>
      <c r="L13" t="str">
        <f>Database!$BC$6&amp;": "&amp;Database!BC16&amp;CHAR(10)&amp;Database!$BD$6&amp;": "&amp;Database!BD16&amp;CHAR(10)&amp;Database!$BE$6&amp;": "&amp;Database!BE16&amp;CHAR(10)&amp;Database!$BF$6&amp;": "&amp;Database!BF16&amp;CHAR(10)&amp;Database!$BG$6&amp;": "&amp;Database!BG16&amp;CHAR(10)&amp;Database!$BH$6&amp;": "&amp;Database!BH16&amp;CHAR(10)</f>
        <v xml:space="preserve">marker_alk_oncogene: 
marker_egfr_mutation: 
marker_kras_mutation: 
marker_philadelphia_bcrabl_positive: 
marker_flt3_positive: 
marker_cd20pos: 
</v>
      </c>
      <c r="M13" t="str">
        <f>Database!$BI$6&amp;": "&amp;Database!BI16&amp;CHAR(10)&amp;Database!$BJ$6&amp;": "&amp;Database!BJ16&amp;CHAR(10)&amp;Database!$BK$6&amp;": "&amp;Database!BK16&amp;CHAR(10)&amp;Database!$BL$6&amp;": "&amp;Database!BL16&amp;CHAR(10)&amp;Database!$BM$6&amp;": "&amp;Database!BM16&amp;CHAR(10)&amp;Database!$BN$6&amp;": "&amp;Database!BN16&amp;CHAR(10)&amp;Database!$BO$6&amp;": "&amp;Database!BO16&amp;CHAR(10)&amp;Database!$BP$6&amp;": "&amp;Database!BP16&amp;CHAR(10)</f>
        <v xml:space="preserve">treatment_radiation: exclude
treatment_radiation_exclusion_period_mo: 12
treatment_chemo_systemic: require
treatment_chemo_systemic_exclusion_period_mo: 
treatment_chemo_adjuvant: 
treatment_chemo_adjuvant_exclusion_period_mo: 
treatment_tki: 
treatment_tki_exclusion_period_mo: 
</v>
      </c>
      <c r="N13" t="str">
        <f>IF(OR(W13=1, Z13=1), Database!$BQ$6&amp;": "&amp;Database!BQ16&amp;CHAR(10)&amp;Database!$BR$6&amp;": "&amp;Database!BR16&amp;CHAR(10)&amp;Database!$BS$6&amp;": "&amp;Database!BS16&amp;CHAR(10)&amp;Database!$BT$6&amp;": "&amp;Database!BT16&amp;CHAR(10), "")</f>
        <v/>
      </c>
      <c r="O13" t="str">
        <f>"Criteria: "&amp;CHAR(10)&amp;CHAR(10)&amp;Database!BU16</f>
        <v xml:space="preserve">Criteria: 
_x000D_        Inclusion criteria:_x000D__x000D_        Adult patients aged &gt;=18 years with histologically or cytologically confirmed advanced_x000D_        nonsquamous non-small cell lung cancer (nsNSCLC). Mixed tumors should be categorized_x000D_        according to the predominant histology._x000D__x000D_        Note: NSCLC should be predominantly nonsquamous. Recurrent or metastatic disease (Stage_x000D_        IV) with an indication for therapy with paclitaxel + carboplatin + AvastinÂ®._x000D__x000D_        Patients harboring tumors with unknown or without activating epidermal growth factor_x000D_        receptor (EGFR) / anaplastic lymphoma receptor tyrosine kinase (ALK) mutation maybe_x000D_        included provided chemotherapy is standard of care. At least one measurable lesion_x000D_        according to Response Evaluation Criteria in Solid Tumors (RECIST) 1.1 based on_x000D_        independent central review._x000D__x000D_        Eastern Cooperative Oncology Group (ECOG) performance status (PS) 0 or 1._x000D__x000D_        Adequate hepatic, renal, and bone marrow function:_x000D__x000D_        Life expectancy &gt; 6 months based on clinical judgment. Further inclusion criteria apply._x000D__x000D_        Exclusion criteria:_x000D__x000D_        Prior therapy with monoclonal antibodies or small molecule inhibitors against Vascular_x000D_        Endothelial Growth Factor (VEGF) or VEGF receptors, including AvastinÂ®._x000D__x000D_        Prior systemic therapy for metastatic disease. Prior systemic anticancer therapy or_x000D_        radiotherapy for locally advanced nsNSCLC if completed &lt;12 months prior to Screening._x000D__x000D_        Previous malignancy other than NSCLC in the last 5 years except for basal cell cancer of_x000D_        the skin or pre-invasive cancer of the cervix._x000D__x000D_        Symptomatic brain metastasis. Diagnosis of small cell carcinoma of the lung, squamous cell_x000D_        carcinoma of the lung, NSCLC not specified (NS) or NSCLC not otherwise specified(NOS)._x000D__x000D_        Any unresolved toxicity &gt; Common Toxicity Criteria Grade 1 (except alopecia) from previous_x000D_        anticancer therapy (including radiotherapy)._x000D__x000D_        History or evidence of inherited bleeding diathesis or coagulopathy with the risk of_x000D_        bleeding. Thrombotic or hemorrhagic event =&lt; 6 months prior to Screening. Further_x000D_        exclusion criteria apply._x000D_      </v>
      </c>
      <c r="P13" t="str">
        <f t="shared" si="0"/>
        <v xml:space="preserve">
---------------------------------------</v>
      </c>
      <c r="Q13" t="str">
        <f t="shared" si="1"/>
        <v>nct_id: NCT02272413
phase: Phase 3
sponsor_name: Boehringer Ingelheim
sponsor_type: Industry
study_title: A Multicenter, Randomized, Double-blind Phase III Trial to Evaluate Efficacy and Safety of BI 695502 Plus Chemotherapy Versus AvastinÂ® Plus Chemotherapy in Patients With Advanced Nonsquamous Non-Small Cell Lung Cancer
cohort: 2
age_min: 18
age_max: 150
type_lung_nsclc_adeno: include
type_lung_nsclc_large: include
type_lung_nsclc_squamous: 
type_lung_sclc: 
stage_i: 
stage_ii: 
stage_iii: 
stage_iv: include
status_newly_diagnosed: 
status_relapse: 
status_refractory: 
marker_alk_oncogene: 
marker_egfr_mutation: 
marker_kras_mutation: 
marker_philadelphia_bcrabl_positive: 
marker_flt3_positive: 
marker_cd20pos: 
treatment_radiation: exclude
treatment_radiation_exclusion_period_mo: 12
treatment_chemo_systemic: require
treatment_chemo_systemic_exclusion_period_mo: 
treatment_chemo_adjuvant: 
treatment_chemo_adjuvant_exclusion_period_mo: 
treatment_tki: 
treatment_tki_exclusion_period_mo: 
Criteria: 
_x000D_        Inclusion criteria:_x000D__x000D_        Adult patients aged &gt;=18 years with histologically or cytologically confirmed advanced_x000D_        nonsquamous non-small cell lung cancer (nsNSCLC). Mixed tumors should be categorized_x000D_        according to the predominant histology._x000D__x000D_        Note: NSCLC should be predominantly nonsquamous. Recurrent or metastatic disease (Stage_x000D_        IV) with an indication for therapy with paclitaxel + carboplatin + AvastinÂ®._x000D__x000D_        Patients harboring tumors with unknown or without activating epidermal growth factor_x000D_        receptor (EGFR) / anaplastic lymphoma receptor tyrosine kinase (ALK) mutation maybe_x000D_        included provided chemotherapy is standard of care. At least one measurable lesion_x000D_        according to Response Evaluation Criteria in Solid Tumors (RECIST) 1.1 based on_x000D_        independent central review._x000D__x000D_        Eastern Cooperative Oncology Group (ECOG) performance status (PS) 0 or 1._x000D__x000D_        Adequate hepatic, renal, and bone marrow function:_x000D__x000D_        Life expectancy &gt; 6 months based on clinical judgment. Further inclusion criteria apply._x000D__x000D_        Exclusion criteria:_x000D__x000D_        Prior therapy with monoclonal antibodies or small molecule inhibitors against Vascular_x000D_        Endothelial Growth Factor (VEGF) or VEGF receptors, including AvastinÂ®._x000D__x000D_        Prior systemic therapy for metastatic disease. Prior systemic anticancer therapy or_x000D_        radiotherapy for locally advanced nsNSCLC if completed &lt;12 months prior to Screening._x000D__x000D_        Previous malignancy other than NSCLC in the last 5 years except for basal cell cancer of_x000D_        the skin or pre-invasive cancer of the cervix._x000D__x000D_        Symptomatic brain metastasis. Diagnosis of small cell carcinoma of the lung, squamous cell_x000D_        carcinoma of the lung, NSCLC not specified (NS) or NSCLC not otherwise specified(NOS)._x000D__x000D_        Any unresolved toxicity &gt; Common Toxicity Criteria Grade 1 (except alopecia) from previous_x000D_        anticancer therapy (including radiotherapy)._x000D__x000D_        History or evidence of inherited bleeding diathesis or coagulopathy with the risk of_x000D_        bleeding. Thrombotic or hemorrhagic event =&lt; 6 months prior to Screening. Further_x000D_        exclusion criteria apply._x000D_      
---------------------------------------</v>
      </c>
      <c r="S13">
        <f>IF(OR(Database!K16="include",Database!L16="include"), 1, 0)</f>
        <v>0</v>
      </c>
      <c r="T13">
        <f>IF(OR(Database!M16="include",Database!N16="include",Database!O16="include",Database!P16="include"), 1, 0)</f>
        <v>1</v>
      </c>
      <c r="U13">
        <f>IF(OR(Database!M16="include",Database!N16="include",Database!O16="include"), 1, 0)</f>
        <v>1</v>
      </c>
      <c r="V13">
        <f>IF(Database!P16="include", 1, 0)</f>
        <v>0</v>
      </c>
      <c r="W13">
        <f>IF(OR(Database!Q16="include",Database!R16="include",Database!S16="include",Database!T16="include"), 1, 0)</f>
        <v>0</v>
      </c>
      <c r="X13">
        <f>IF(Database!Q16="include", 1, 0)</f>
        <v>0</v>
      </c>
      <c r="Y13">
        <f>IF(Database!T16="include", 1, 0)</f>
        <v>0</v>
      </c>
      <c r="Z13">
        <f>IF(OR(Database!AC16="include",Database!AE16="include",Database!AH16="include",Database!AI16="include",Database!AJ16="include",Database!AK16="include",Database!AM16="include",Database!AN16="include",Database!AO16="include",Database!AP16="include"), 1, 0)</f>
        <v>0</v>
      </c>
      <c r="AA13">
        <f>IF(OR(Database!AQ16&lt;&gt;"",Database!AR16&lt;&gt;"",Database!AS16&lt;&gt;"",Database!AT16&lt;&gt;""), 1, 0)</f>
        <v>1</v>
      </c>
      <c r="AB13">
        <f>IF(Database!AW16&lt;&gt;"", 1, 0)</f>
        <v>0</v>
      </c>
      <c r="AC13">
        <f>IF(OR(Database!AY16&lt;&gt;"",Database!AX16&lt;&gt;""), 1, 0)</f>
        <v>0</v>
      </c>
    </row>
    <row r="14" spans="1:29">
      <c r="A14" t="str">
        <f>Database!$B$6&amp;": "&amp;Database!B17&amp;CHAR(10)&amp;Database!$C$6&amp;": "&amp;Database!C17&amp;CHAR(10)&amp;Database!$E$6&amp;": "&amp;Database!E17&amp;CHAR(10)&amp;Database!$F$6&amp;": "&amp;Database!F17&amp;CHAR(10)&amp;Database!$G$6&amp;": "&amp;Database!G17&amp;CHAR(10)&amp;Database!$H$6&amp;": "&amp;Database!H17&amp;CHAR(10)&amp;Database!$I$6&amp;": "&amp;Database!I17&amp;CHAR(10)&amp;Database!$J$6&amp;": "&amp;Database!J17&amp;CHAR(10)</f>
        <v xml:space="preserve">nct_id: NCT02272413
phase: Phase 3
sponsor_name: Boehringer Ingelheim
sponsor_type: Industry
study_title: A Multicenter, Randomized, Double-blind Phase III Trial to Evaluate Efficacy and Safety of BI 695502 Plus Chemotherapy Versus AvastinÂ® Plus Chemotherapy in Patients With Advanced Nonsquamous Non-Small Cell Lung Cancer
cohort: 3
age_min: 18
age_max: 150
</v>
      </c>
      <c r="B14" t="str">
        <f>IF(S14=1, Database!$K$6&amp;": "&amp;Database!K17&amp;CHAR(10)&amp;Database!$L$6&amp;": "&amp;Database!L17, "")</f>
        <v/>
      </c>
      <c r="C14" t="str">
        <f>IF(T14=1, Database!$M$6&amp;": "&amp;Database!M17&amp;CHAR(10)&amp;Database!$N$6&amp;": "&amp;Database!N17&amp;CHAR(10)&amp;Database!$O$6&amp;": "&amp;Database!O17&amp;CHAR(10)&amp;Database!$P$6&amp;": "&amp;Database!P17&amp;CHAR(10), "")</f>
        <v xml:space="preserve">type_lung_nsclc_adeno: include
type_lung_nsclc_large: include
type_lung_nsclc_squamous: 
type_lung_sclc: 
</v>
      </c>
      <c r="D14" t="str">
        <f>IF(W14=1, Database!$Q$6&amp;": "&amp;Database!Q17&amp;CHAR(10)&amp;Database!$R$6&amp;": "&amp;Database!R17&amp;CHAR(10)&amp;Database!$S$6&amp;": "&amp;Database!S17&amp;CHAR(10)&amp;Database!$T$6&amp;": "&amp;Database!T17&amp;CHAR(10)&amp;Database!$U$6&amp;": "&amp;Database!U17&amp;CHAR(10)&amp;Database!$V$6&amp;": "&amp;Database!V17&amp;CHAR(10)&amp;Database!$W$6&amp;": "&amp;Database!W17&amp;CHAR(10)&amp;Database!$X$6&amp;": "&amp;Database!X17&amp;CHAR(10)&amp;Database!$Y$6&amp;": "&amp;Database!Y17&amp;CHAR(10)&amp;Database!$Z$6&amp;": "&amp;Database!Z17&amp;CHAR(10)&amp;Database!$AA$6&amp;": "&amp;Database!AA17&amp;CHAR(10)&amp;Database!$AB$6&amp;": "&amp;Database!AB17&amp;CHAR(10), "")</f>
        <v/>
      </c>
      <c r="E14" t="str">
        <f>IF(Z14=1, Database!$AC$6&amp;": "&amp;Database!AC17&amp;CHAR(10)&amp;Database!$AD$6&amp;": "&amp;Database!AD17&amp;CHAR(10)&amp;Database!$AE$6&amp;": "&amp;Database!AE17&amp;CHAR(10)&amp;Database!$AF$6&amp;": "&amp;Database!AF17&amp;CHAR(10)&amp;Database!$AG$6&amp;": "&amp;Database!AG17&amp;CHAR(10)&amp;Database!$AH$6&amp;": "&amp;Database!AH17&amp;CHAR(10)&amp;Database!$AI$6&amp;": "&amp;Database!AI17&amp;CHAR(10)&amp;Database!$AJ$6&amp;": "&amp;Database!AJ17&amp;CHAR(10)&amp;Database!$AK$6&amp;": "&amp;Database!AK17&amp;CHAR(10)&amp;Database!$AL$6&amp;": "&amp;Database!AL17&amp;CHAR(10)&amp;Database!$AM$6&amp;": "&amp;Database!AM17&amp;CHAR(10)&amp;Database!$AN$6&amp;": "&amp;Database!AN17&amp;CHAR(10)&amp;Database!$AO$6&amp;": "&amp;Database!AO17&amp;CHAR(10)&amp;Database!$AP$6&amp;": "&amp;Database!AP17&amp;CHAR(10), "")</f>
        <v/>
      </c>
      <c r="F14" t="str">
        <f>IF(AA14=1, Database!$AQ$6&amp;": "&amp;Database!AQ17&amp;CHAR(10)&amp;Database!$AR$6&amp;": "&amp;Database!AR17&amp;CHAR(10)&amp;Database!$AS$6&amp;": "&amp;Database!AS17&amp;CHAR(10)&amp;Database!$AT$6&amp;": "&amp;Database!AT17&amp;CHAR(10), "")</f>
        <v xml:space="preserve">stage_i: include
stage_ii: include
stage_iii: include
stage_iv: 
</v>
      </c>
      <c r="G14" t="str">
        <f>IF(V14=1, Database!$AU$6&amp;": "&amp;Database!AU17&amp;CHAR(10)&amp;Database!$AV$6&amp;": "&amp;Database!AV17&amp;CHAR(10), "")</f>
        <v/>
      </c>
      <c r="H14" t="str">
        <f>IF(AB14=1, Database!$AW$6&amp;": "&amp;Database!AW17&amp;CHAR(10), "")</f>
        <v/>
      </c>
      <c r="I14" t="str">
        <f>IF(AC14=1, Database!$AX$6&amp;": "&amp;Database!AX17&amp;CHAR(10)&amp;Database!$AY$6&amp;": "&amp;Database!AY17&amp;CHAR(10), "")</f>
        <v/>
      </c>
      <c r="J14" t="str">
        <f>IF(Z14=1, Database!$AQ$6&amp;": "&amp;Database!AQ17&amp;CHAR(10)&amp;Database!$AR$6&amp;": "&amp;Database!AR17&amp;CHAR(10)&amp;Database!$AS$6&amp;": "&amp;Database!AS17&amp;CHAR(10)&amp;Database!$AT$6&amp;": "&amp;Database!AT17&amp;CHAR(10), "")</f>
        <v/>
      </c>
      <c r="K14" t="str">
        <f>Database!$AZ$6&amp;": "&amp;Database!AZ17&amp;CHAR(10)&amp;Database!$BA$6&amp;": "&amp;Database!BA17&amp;CHAR(10)&amp;Database!$BB$6&amp;": "&amp;Database!BB17&amp;CHAR(10)</f>
        <v xml:space="preserve">status_newly_diagnosed: 
status_relapse: require
status_refractory: 
</v>
      </c>
      <c r="L14" t="str">
        <f>Database!$BC$6&amp;": "&amp;Database!BC17&amp;CHAR(10)&amp;Database!$BD$6&amp;": "&amp;Database!BD17&amp;CHAR(10)&amp;Database!$BE$6&amp;": "&amp;Database!BE17&amp;CHAR(10)&amp;Database!$BF$6&amp;": "&amp;Database!BF17&amp;CHAR(10)&amp;Database!$BG$6&amp;": "&amp;Database!BG17&amp;CHAR(10)&amp;Database!$BH$6&amp;": "&amp;Database!BH17&amp;CHAR(10)</f>
        <v xml:space="preserve">marker_alk_oncogene: require_alk_or_egfr
marker_egfr_mutation: require_alk_or_egfr
marker_kras_mutation: 
marker_philadelphia_bcrabl_positive: 
marker_flt3_positive: 
marker_cd20pos: 
</v>
      </c>
      <c r="M14" t="str">
        <f>Database!$BI$6&amp;": "&amp;Database!BI17&amp;CHAR(10)&amp;Database!$BJ$6&amp;": "&amp;Database!BJ17&amp;CHAR(10)&amp;Database!$BK$6&amp;": "&amp;Database!BK17&amp;CHAR(10)&amp;Database!$BL$6&amp;": "&amp;Database!BL17&amp;CHAR(10)&amp;Database!$BM$6&amp;": "&amp;Database!BM17&amp;CHAR(10)&amp;Database!$BN$6&amp;": "&amp;Database!BN17&amp;CHAR(10)&amp;Database!$BO$6&amp;": "&amp;Database!BO17&amp;CHAR(10)&amp;Database!$BP$6&amp;": "&amp;Database!BP17&amp;CHAR(10)</f>
        <v xml:space="preserve">treatment_radiation: exclude
treatment_radiation_exclusion_period_mo: 12
treatment_chemo_systemic: exclude
treatment_chemo_systemic_exclusion_period_mo: 12
treatment_chemo_adjuvant: 
treatment_chemo_adjuvant_exclusion_period_mo: 
treatment_tki: 
treatment_tki_exclusion_period_mo: 
</v>
      </c>
      <c r="N14" t="str">
        <f>IF(OR(W14=1, Z14=1), Database!$BQ$6&amp;": "&amp;Database!BQ17&amp;CHAR(10)&amp;Database!$BR$6&amp;": "&amp;Database!BR17&amp;CHAR(10)&amp;Database!$BS$6&amp;": "&amp;Database!BS17&amp;CHAR(10)&amp;Database!$BT$6&amp;": "&amp;Database!BT17&amp;CHAR(10), "")</f>
        <v/>
      </c>
      <c r="O14" t="str">
        <f>"Criteria: "&amp;CHAR(10)&amp;CHAR(10)&amp;Database!BU17</f>
        <v xml:space="preserve">Criteria: 
_x000D_        Inclusion criteria:_x000D__x000D_        Adult patients aged &gt;=18 years with histologically or cytologically confirmed advanced_x000D_        nonsquamous non-small cell lung cancer (nsNSCLC). Mixed tumors should be categorized_x000D_        according to the predominant histology._x000D__x000D_        Note: NSCLC should be predominantly nonsquamous. Recurrent or metastatic disease (Stage_x000D_        IV) with an indication for therapy with paclitaxel + carboplatin + AvastinÂ®._x000D__x000D_        Patients harboring tumors with unknown or without activating epidermal growth factor_x000D_        receptor (EGFR) / anaplastic lymphoma receptor tyrosine kinase (ALK) mutation maybe_x000D_        included provided chemotherapy is standard of care. At least one measurable lesion_x000D_        according to Response Evaluation Criteria in Solid Tumors (RECIST) 1.1 based on_x000D_        independent central review._x000D__x000D_        Eastern Cooperative Oncology Group (ECOG) performance status (PS) 0 or 1._x000D__x000D_        Adequate hepatic, renal, and bone marrow function:_x000D__x000D_        Life expectancy &gt; 6 months based on clinical judgment. Further inclusion criteria apply._x000D__x000D_        Exclusion criteria:_x000D__x000D_        Prior therapy with monoclonal antibodies or small molecule inhibitors against Vascular_x000D_        Endothelial Growth Factor (VEGF) or VEGF receptors, including AvastinÂ®._x000D__x000D_        Prior systemic therapy for metastatic disease. Prior systemic anticancer therapy or_x000D_        radiotherapy for locally advanced nsNSCLC if completed &lt;12 months prior to Screening._x000D__x000D_        Previous malignancy other than NSCLC in the last 5 years except for basal cell cancer of_x000D_        the skin or pre-invasive cancer of the cervix._x000D__x000D_        Symptomatic brain metastasis. Diagnosis of small cell carcinoma of the lung, squamous cell_x000D_        carcinoma of the lung, NSCLC not specified (NS) or NSCLC not otherwise specified(NOS)._x000D__x000D_        Any unresolved toxicity &gt; Common Toxicity Criteria Grade 1 (except alopecia) from previous_x000D_        anticancer therapy (including radiotherapy)._x000D__x000D_        History or evidence of inherited bleeding diathesis or coagulopathy with the risk of_x000D_        bleeding. Thrombotic or hemorrhagic event =&lt; 6 months prior to Screening. Further_x000D_        exclusion criteria apply._x000D_      </v>
      </c>
      <c r="P14" t="str">
        <f t="shared" si="0"/>
        <v xml:space="preserve">
---------------------------------------</v>
      </c>
      <c r="Q14" t="str">
        <f t="shared" si="1"/>
        <v>nct_id: NCT02272413
phase: Phase 3
sponsor_name: Boehringer Ingelheim
sponsor_type: Industry
study_title: A Multicenter, Randomized, Double-blind Phase III Trial to Evaluate Efficacy and Safety of BI 695502 Plus Chemotherapy Versus AvastinÂ® Plus Chemotherapy in Patients With Advanced Nonsquamous Non-Small Cell Lung Cancer
cohort: 3
age_min: 18
age_max: 150
type_lung_nsclc_adeno: include
type_lung_nsclc_large: include
type_lung_nsclc_squamous: 
type_lung_sclc: 
stage_i: include
stage_ii: include
stage_iii: include
stage_iv: 
status_newly_diagnosed: 
status_relapse: require
status_refractory: 
marker_alk_oncogene: require_alk_or_egfr
marker_egfr_mutation: require_alk_or_egfr
marker_kras_mutation: 
marker_philadelphia_bcrabl_positive: 
marker_flt3_positive: 
marker_cd20pos: 
treatment_radiation: exclude
treatment_radiation_exclusion_period_mo: 12
treatment_chemo_systemic: exclude
treatment_chemo_systemic_exclusion_period_mo: 12
treatment_chemo_adjuvant: 
treatment_chemo_adjuvant_exclusion_period_mo: 
treatment_tki: 
treatment_tki_exclusion_period_mo: 
Criteria: 
_x000D_        Inclusion criteria:_x000D__x000D_        Adult patients aged &gt;=18 years with histologically or cytologically confirmed advanced_x000D_        nonsquamous non-small cell lung cancer (nsNSCLC). Mixed tumors should be categorized_x000D_        according to the predominant histology._x000D__x000D_        Note: NSCLC should be predominantly nonsquamous. Recurrent or metastatic disease (Stage_x000D_        IV) with an indication for therapy with paclitaxel + carboplatin + AvastinÂ®._x000D__x000D_        Patients harboring tumors with unknown or without activating epidermal growth factor_x000D_        receptor (EGFR) / anaplastic lymphoma receptor tyrosine kinase (ALK) mutation maybe_x000D_        included provided chemotherapy is standard of care. At least one measurable lesion_x000D_        according to Response Evaluation Criteria in Solid Tumors (RECIST) 1.1 based on_x000D_        independent central review._x000D__x000D_        Eastern Cooperative Oncology Group (ECOG) performance status (PS) 0 or 1._x000D__x000D_        Adequate hepatic, renal, and bone marrow function:_x000D__x000D_        Life expectancy &gt; 6 months based on clinical judgment. Further inclusion criteria apply._x000D__x000D_        Exclusion criteria:_x000D__x000D_        Prior therapy with monoclonal antibodies or small molecule inhibitors against Vascular_x000D_        Endothelial Growth Factor (VEGF) or VEGF receptors, including AvastinÂ®._x000D__x000D_        Prior systemic therapy for metastatic disease. Prior systemic anticancer therapy or_x000D_        radiotherapy for locally advanced nsNSCLC if completed &lt;12 months prior to Screening._x000D__x000D_        Previous malignancy other than NSCLC in the last 5 years except for basal cell cancer of_x000D_        the skin or pre-invasive cancer of the cervix._x000D__x000D_        Symptomatic brain metastasis. Diagnosis of small cell carcinoma of the lung, squamous cell_x000D_        carcinoma of the lung, NSCLC not specified (NS) or NSCLC not otherwise specified(NOS)._x000D__x000D_        Any unresolved toxicity &gt; Common Toxicity Criteria Grade 1 (except alopecia) from previous_x000D_        anticancer therapy (including radiotherapy)._x000D__x000D_        History or evidence of inherited bleeding diathesis or coagulopathy with the risk of_x000D_        bleeding. Thrombotic or hemorrhagic event =&lt; 6 months prior to Screening. Further_x000D_        exclusion criteria apply._x000D_      
---------------------------------------</v>
      </c>
      <c r="S14">
        <f>IF(OR(Database!K17="include",Database!L17="include"), 1, 0)</f>
        <v>0</v>
      </c>
      <c r="T14">
        <f>IF(OR(Database!M17="include",Database!N17="include",Database!O17="include",Database!P17="include"), 1, 0)</f>
        <v>1</v>
      </c>
      <c r="U14">
        <f>IF(OR(Database!M17="include",Database!N17="include",Database!O17="include"), 1, 0)</f>
        <v>1</v>
      </c>
      <c r="V14">
        <f>IF(Database!P17="include", 1, 0)</f>
        <v>0</v>
      </c>
      <c r="W14">
        <f>IF(OR(Database!Q17="include",Database!R17="include",Database!S17="include",Database!T17="include"), 1, 0)</f>
        <v>0</v>
      </c>
      <c r="X14">
        <f>IF(Database!Q17="include", 1, 0)</f>
        <v>0</v>
      </c>
      <c r="Y14">
        <f>IF(Database!T17="include", 1, 0)</f>
        <v>0</v>
      </c>
      <c r="Z14">
        <f>IF(OR(Database!AC17="include",Database!AE17="include",Database!AH17="include",Database!AI17="include",Database!AJ17="include",Database!AK17="include",Database!AM17="include",Database!AN17="include",Database!AO17="include",Database!AP17="include"), 1, 0)</f>
        <v>0</v>
      </c>
      <c r="AA14">
        <f>IF(OR(Database!AQ17&lt;&gt;"",Database!AR17&lt;&gt;"",Database!AS17&lt;&gt;"",Database!AT17&lt;&gt;""), 1, 0)</f>
        <v>1</v>
      </c>
      <c r="AB14">
        <f>IF(Database!AW17&lt;&gt;"", 1, 0)</f>
        <v>0</v>
      </c>
      <c r="AC14">
        <f>IF(OR(Database!AY17&lt;&gt;"",Database!AX17&lt;&gt;""), 1, 0)</f>
        <v>0</v>
      </c>
    </row>
    <row r="15" spans="1:29">
      <c r="A15" t="str">
        <f>Database!$B$6&amp;": "&amp;Database!B18&amp;CHAR(10)&amp;Database!$C$6&amp;": "&amp;Database!C18&amp;CHAR(10)&amp;Database!$E$6&amp;": "&amp;Database!E18&amp;CHAR(10)&amp;Database!$F$6&amp;": "&amp;Database!F18&amp;CHAR(10)&amp;Database!$G$6&amp;": "&amp;Database!G18&amp;CHAR(10)&amp;Database!$H$6&amp;": "&amp;Database!H18&amp;CHAR(10)&amp;Database!$I$6&amp;": "&amp;Database!I18&amp;CHAR(10)&amp;Database!$J$6&amp;": "&amp;Database!J18&amp;CHAR(10)</f>
        <v xml:space="preserve">nct_id: NCT02272413
phase: Phase 3
sponsor_name: Boehringer Ingelheim
sponsor_type: Industry
study_title: A Multicenter, Randomized, Double-blind Phase III Trial to Evaluate Efficacy and Safety of BI 695502 Plus Chemotherapy Versus AvastinÂ® Plus Chemotherapy in Patients With Advanced Nonsquamous Non-Small Cell Lung Cancer
cohort: 4
age_min: 18
age_max: 150
</v>
      </c>
      <c r="B15" t="str">
        <f>IF(S15=1, Database!$K$6&amp;": "&amp;Database!K18&amp;CHAR(10)&amp;Database!$L$6&amp;": "&amp;Database!L18, "")</f>
        <v/>
      </c>
      <c r="C15" t="str">
        <f>IF(T15=1, Database!$M$6&amp;": "&amp;Database!M18&amp;CHAR(10)&amp;Database!$N$6&amp;": "&amp;Database!N18&amp;CHAR(10)&amp;Database!$O$6&amp;": "&amp;Database!O18&amp;CHAR(10)&amp;Database!$P$6&amp;": "&amp;Database!P18&amp;CHAR(10), "")</f>
        <v xml:space="preserve">type_lung_nsclc_adeno: include
type_lung_nsclc_large: include
type_lung_nsclc_squamous: 
type_lung_sclc: 
</v>
      </c>
      <c r="D15" t="str">
        <f>IF(W15=1, Database!$Q$6&amp;": "&amp;Database!Q18&amp;CHAR(10)&amp;Database!$R$6&amp;": "&amp;Database!R18&amp;CHAR(10)&amp;Database!$S$6&amp;": "&amp;Database!S18&amp;CHAR(10)&amp;Database!$T$6&amp;": "&amp;Database!T18&amp;CHAR(10)&amp;Database!$U$6&amp;": "&amp;Database!U18&amp;CHAR(10)&amp;Database!$V$6&amp;": "&amp;Database!V18&amp;CHAR(10)&amp;Database!$W$6&amp;": "&amp;Database!W18&amp;CHAR(10)&amp;Database!$X$6&amp;": "&amp;Database!X18&amp;CHAR(10)&amp;Database!$Y$6&amp;": "&amp;Database!Y18&amp;CHAR(10)&amp;Database!$Z$6&amp;": "&amp;Database!Z18&amp;CHAR(10)&amp;Database!$AA$6&amp;": "&amp;Database!AA18&amp;CHAR(10)&amp;Database!$AB$6&amp;": "&amp;Database!AB18&amp;CHAR(10), "")</f>
        <v/>
      </c>
      <c r="E15" t="str">
        <f>IF(Z15=1, Database!$AC$6&amp;": "&amp;Database!AC18&amp;CHAR(10)&amp;Database!$AD$6&amp;": "&amp;Database!AD18&amp;CHAR(10)&amp;Database!$AE$6&amp;": "&amp;Database!AE18&amp;CHAR(10)&amp;Database!$AF$6&amp;": "&amp;Database!AF18&amp;CHAR(10)&amp;Database!$AG$6&amp;": "&amp;Database!AG18&amp;CHAR(10)&amp;Database!$AH$6&amp;": "&amp;Database!AH18&amp;CHAR(10)&amp;Database!$AI$6&amp;": "&amp;Database!AI18&amp;CHAR(10)&amp;Database!$AJ$6&amp;": "&amp;Database!AJ18&amp;CHAR(10)&amp;Database!$AK$6&amp;": "&amp;Database!AK18&amp;CHAR(10)&amp;Database!$AL$6&amp;": "&amp;Database!AL18&amp;CHAR(10)&amp;Database!$AM$6&amp;": "&amp;Database!AM18&amp;CHAR(10)&amp;Database!$AN$6&amp;": "&amp;Database!AN18&amp;CHAR(10)&amp;Database!$AO$6&amp;": "&amp;Database!AO18&amp;CHAR(10)&amp;Database!$AP$6&amp;": "&amp;Database!AP18&amp;CHAR(10), "")</f>
        <v/>
      </c>
      <c r="F15" t="str">
        <f>IF(AA15=1, Database!$AQ$6&amp;": "&amp;Database!AQ18&amp;CHAR(10)&amp;Database!$AR$6&amp;": "&amp;Database!AR18&amp;CHAR(10)&amp;Database!$AS$6&amp;": "&amp;Database!AS18&amp;CHAR(10)&amp;Database!$AT$6&amp;": "&amp;Database!AT18&amp;CHAR(10), "")</f>
        <v xml:space="preserve">stage_i: include
stage_ii: include
stage_iii: include
stage_iv: 
</v>
      </c>
      <c r="G15" t="str">
        <f>IF(V15=1, Database!$AU$6&amp;": "&amp;Database!AU18&amp;CHAR(10)&amp;Database!$AV$6&amp;": "&amp;Database!AV18&amp;CHAR(10), "")</f>
        <v/>
      </c>
      <c r="H15" t="str">
        <f>IF(AB15=1, Database!$AW$6&amp;": "&amp;Database!AW18&amp;CHAR(10), "")</f>
        <v/>
      </c>
      <c r="I15" t="str">
        <f>IF(AC15=1, Database!$AX$6&amp;": "&amp;Database!AX18&amp;CHAR(10)&amp;Database!$AY$6&amp;": "&amp;Database!AY18&amp;CHAR(10), "")</f>
        <v/>
      </c>
      <c r="J15" t="str">
        <f>IF(Z15=1, Database!$AQ$6&amp;": "&amp;Database!AQ18&amp;CHAR(10)&amp;Database!$AR$6&amp;": "&amp;Database!AR18&amp;CHAR(10)&amp;Database!$AS$6&amp;": "&amp;Database!AS18&amp;CHAR(10)&amp;Database!$AT$6&amp;": "&amp;Database!AT18&amp;CHAR(10), "")</f>
        <v/>
      </c>
      <c r="K15" t="str">
        <f>Database!$AZ$6&amp;": "&amp;Database!AZ18&amp;CHAR(10)&amp;Database!$BA$6&amp;": "&amp;Database!BA18&amp;CHAR(10)&amp;Database!$BB$6&amp;": "&amp;Database!BB18&amp;CHAR(10)</f>
        <v xml:space="preserve">status_newly_diagnosed: 
status_relapse: require
status_refractory: 
</v>
      </c>
      <c r="L15" t="str">
        <f>Database!$BC$6&amp;": "&amp;Database!BC18&amp;CHAR(10)&amp;Database!$BD$6&amp;": "&amp;Database!BD18&amp;CHAR(10)&amp;Database!$BE$6&amp;": "&amp;Database!BE18&amp;CHAR(10)&amp;Database!$BF$6&amp;": "&amp;Database!BF18&amp;CHAR(10)&amp;Database!$BG$6&amp;": "&amp;Database!BG18&amp;CHAR(10)&amp;Database!$BH$6&amp;": "&amp;Database!BH18&amp;CHAR(10)</f>
        <v xml:space="preserve">marker_alk_oncogene: 
marker_egfr_mutation: 
marker_kras_mutation: 
marker_philadelphia_bcrabl_positive: 
marker_flt3_positive: 
marker_cd20pos: 
</v>
      </c>
      <c r="M15" t="str">
        <f>Database!$BI$6&amp;": "&amp;Database!BI18&amp;CHAR(10)&amp;Database!$BJ$6&amp;": "&amp;Database!BJ18&amp;CHAR(10)&amp;Database!$BK$6&amp;": "&amp;Database!BK18&amp;CHAR(10)&amp;Database!$BL$6&amp;": "&amp;Database!BL18&amp;CHAR(10)&amp;Database!$BM$6&amp;": "&amp;Database!BM18&amp;CHAR(10)&amp;Database!$BN$6&amp;": "&amp;Database!BN18&amp;CHAR(10)&amp;Database!$BO$6&amp;": "&amp;Database!BO18&amp;CHAR(10)&amp;Database!$BP$6&amp;": "&amp;Database!BP18&amp;CHAR(10)</f>
        <v xml:space="preserve">treatment_radiation: exclude
treatment_radiation_exclusion_period_mo: 12
treatment_chemo_systemic: require
treatment_chemo_systemic_exclusion_period_mo: 
treatment_chemo_adjuvant: 
treatment_chemo_adjuvant_exclusion_period_mo: 
treatment_tki: 
treatment_tki_exclusion_period_mo: 
</v>
      </c>
      <c r="N15" t="str">
        <f>IF(OR(W15=1, Z15=1), Database!$BQ$6&amp;": "&amp;Database!BQ18&amp;CHAR(10)&amp;Database!$BR$6&amp;": "&amp;Database!BR18&amp;CHAR(10)&amp;Database!$BS$6&amp;": "&amp;Database!BS18&amp;CHAR(10)&amp;Database!$BT$6&amp;": "&amp;Database!BT18&amp;CHAR(10), "")</f>
        <v/>
      </c>
      <c r="O15" t="str">
        <f>"Criteria: "&amp;CHAR(10)&amp;CHAR(10)&amp;Database!BU18</f>
        <v xml:space="preserve">Criteria: 
_x000D_        Inclusion criteria:_x000D__x000D_        Adult patients aged &gt;=18 years with histologically or cytologically confirmed advanced_x000D_        nonsquamous non-small cell lung cancer (nsNSCLC). Mixed tumors should be categorized_x000D_        according to the predominant histology._x000D__x000D_        Note: NSCLC should be predominantly nonsquamous. Recurrent or metastatic disease (Stage_x000D_        IV) with an indication for therapy with paclitaxel + carboplatin + AvastinÂ®._x000D__x000D_        Patients harboring tumors with unknown or without activating epidermal growth factor_x000D_        receptor (EGFR) / anaplastic lymphoma receptor tyrosine kinase (ALK) mutation maybe_x000D_        included provided chemotherapy is standard of care. At least one measurable lesion_x000D_        according to Response Evaluation Criteria in Solid Tumors (RECIST) 1.1 based on_x000D_        independent central review._x000D__x000D_        Eastern Cooperative Oncology Group (ECOG) performance status (PS) 0 or 1._x000D__x000D_        Adequate hepatic, renal, and bone marrow function:_x000D__x000D_        Life expectancy &gt; 6 months based on clinical judgment. Further inclusion criteria apply._x000D__x000D_        Exclusion criteria:_x000D__x000D_        Prior therapy with monoclonal antibodies or small molecule inhibitors against Vascular_x000D_        Endothelial Growth Factor (VEGF) or VEGF receptors, including AvastinÂ®._x000D__x000D_        Prior systemic therapy for metastatic disease. Prior systemic anticancer therapy or_x000D_        radiotherapy for locally advanced nsNSCLC if completed &lt;12 months prior to Screening._x000D__x000D_        Previous malignancy other than NSCLC in the last 5 years except for basal cell cancer of_x000D_        the skin or pre-invasive cancer of the cervix._x000D__x000D_        Symptomatic brain metastasis. Diagnosis of small cell carcinoma of the lung, squamous cell_x000D_        carcinoma of the lung, NSCLC not specified (NS) or NSCLC not otherwise specified(NOS)._x000D__x000D_        Any unresolved toxicity &gt; Common Toxicity Criteria Grade 1 (except alopecia) from previous_x000D_        anticancer therapy (including radiotherapy)._x000D__x000D_        History or evidence of inherited bleeding diathesis or coagulopathy with the risk of_x000D_        bleeding. Thrombotic or hemorrhagic event =&lt; 6 months prior to Screening. Further_x000D_        exclusion criteria apply._x000D_      </v>
      </c>
      <c r="P15" t="str">
        <f t="shared" si="0"/>
        <v xml:space="preserve">
---------------------------------------</v>
      </c>
      <c r="Q15" t="str">
        <f t="shared" si="1"/>
        <v>nct_id: NCT02272413
phase: Phase 3
sponsor_name: Boehringer Ingelheim
sponsor_type: Industry
study_title: A Multicenter, Randomized, Double-blind Phase III Trial to Evaluate Efficacy and Safety of BI 695502 Plus Chemotherapy Versus AvastinÂ® Plus Chemotherapy in Patients With Advanced Nonsquamous Non-Small Cell Lung Cancer
cohort: 4
age_min: 18
age_max: 150
type_lung_nsclc_adeno: include
type_lung_nsclc_large: include
type_lung_nsclc_squamous: 
type_lung_sclc: 
stage_i: include
stage_ii: include
stage_iii: include
stage_iv: 
status_newly_diagnosed: 
status_relapse: require
status_refractory: 
marker_alk_oncogene: 
marker_egfr_mutation: 
marker_kras_mutation: 
marker_philadelphia_bcrabl_positive: 
marker_flt3_positive: 
marker_cd20pos: 
treatment_radiation: exclude
treatment_radiation_exclusion_period_mo: 12
treatment_chemo_systemic: require
treatment_chemo_systemic_exclusion_period_mo: 
treatment_chemo_adjuvant: 
treatment_chemo_adjuvant_exclusion_period_mo: 
treatment_tki: 
treatment_tki_exclusion_period_mo: 
Criteria: 
_x000D_        Inclusion criteria:_x000D__x000D_        Adult patients aged &gt;=18 years with histologically or cytologically confirmed advanced_x000D_        nonsquamous non-small cell lung cancer (nsNSCLC). Mixed tumors should be categorized_x000D_        according to the predominant histology._x000D__x000D_        Note: NSCLC should be predominantly nonsquamous. Recurrent or metastatic disease (Stage_x000D_        IV) with an indication for therapy with paclitaxel + carboplatin + AvastinÂ®._x000D__x000D_        Patients harboring tumors with unknown or without activating epidermal growth factor_x000D_        receptor (EGFR) / anaplastic lymphoma receptor tyrosine kinase (ALK) mutation maybe_x000D_        included provided chemotherapy is standard of care. At least one measurable lesion_x000D_        according to Response Evaluation Criteria in Solid Tumors (RECIST) 1.1 based on_x000D_        independent central review._x000D__x000D_        Eastern Cooperative Oncology Group (ECOG) performance status (PS) 0 or 1._x000D__x000D_        Adequate hepatic, renal, and bone marrow function:_x000D__x000D_        Life expectancy &gt; 6 months based on clinical judgment. Further inclusion criteria apply._x000D__x000D_        Exclusion criteria:_x000D__x000D_        Prior therapy with monoclonal antibodies or small molecule inhibitors against Vascular_x000D_        Endothelial Growth Factor (VEGF) or VEGF receptors, including AvastinÂ®._x000D__x000D_        Prior systemic therapy for metastatic disease. Prior systemic anticancer therapy or_x000D_        radiotherapy for locally advanced nsNSCLC if completed &lt;12 months prior to Screening._x000D__x000D_        Previous malignancy other than NSCLC in the last 5 years except for basal cell cancer of_x000D_        the skin or pre-invasive cancer of the cervix._x000D__x000D_        Symptomatic brain metastasis. Diagnosis of small cell carcinoma of the lung, squamous cell_x000D_        carcinoma of the lung, NSCLC not specified (NS) or NSCLC not otherwise specified(NOS)._x000D__x000D_        Any unresolved toxicity &gt; Common Toxicity Criteria Grade 1 (except alopecia) from previous_x000D_        anticancer therapy (including radiotherapy)._x000D__x000D_        History or evidence of inherited bleeding diathesis or coagulopathy with the risk of_x000D_        bleeding. Thrombotic or hemorrhagic event =&lt; 6 months prior to Screening. Further_x000D_        exclusion criteria apply._x000D_      
---------------------------------------</v>
      </c>
      <c r="S15">
        <f>IF(OR(Database!K18="include",Database!L18="include"), 1, 0)</f>
        <v>0</v>
      </c>
      <c r="T15">
        <f>IF(OR(Database!M18="include",Database!N18="include",Database!O18="include",Database!P18="include"), 1, 0)</f>
        <v>1</v>
      </c>
      <c r="U15">
        <f>IF(OR(Database!M18="include",Database!N18="include",Database!O18="include"), 1, 0)</f>
        <v>1</v>
      </c>
      <c r="V15">
        <f>IF(Database!P18="include", 1, 0)</f>
        <v>0</v>
      </c>
      <c r="W15">
        <f>IF(OR(Database!Q18="include",Database!R18="include",Database!S18="include",Database!T18="include"), 1, 0)</f>
        <v>0</v>
      </c>
      <c r="X15">
        <f>IF(Database!Q18="include", 1, 0)</f>
        <v>0</v>
      </c>
      <c r="Y15">
        <f>IF(Database!T18="include", 1, 0)</f>
        <v>0</v>
      </c>
      <c r="Z15">
        <f>IF(OR(Database!AC18="include",Database!AE18="include",Database!AH18="include",Database!AI18="include",Database!AJ18="include",Database!AK18="include",Database!AM18="include",Database!AN18="include",Database!AO18="include",Database!AP18="include"), 1, 0)</f>
        <v>0</v>
      </c>
      <c r="AA15">
        <f>IF(OR(Database!AQ18&lt;&gt;"",Database!AR18&lt;&gt;"",Database!AS18&lt;&gt;"",Database!AT18&lt;&gt;""), 1, 0)</f>
        <v>1</v>
      </c>
      <c r="AB15">
        <f>IF(Database!AW18&lt;&gt;"", 1, 0)</f>
        <v>0</v>
      </c>
      <c r="AC15">
        <f>IF(OR(Database!AY18&lt;&gt;"",Database!AX18&lt;&gt;""), 1, 0)</f>
        <v>0</v>
      </c>
    </row>
    <row r="16" spans="1:29">
      <c r="A16" t="str">
        <f>Database!$B$6&amp;": "&amp;Database!B19&amp;CHAR(10)&amp;Database!$C$6&amp;": "&amp;Database!C19&amp;CHAR(10)&amp;Database!$E$6&amp;": "&amp;Database!E19&amp;CHAR(10)&amp;Database!$F$6&amp;": "&amp;Database!F19&amp;CHAR(10)&amp;Database!$G$6&amp;": "&amp;Database!G19&amp;CHAR(10)&amp;Database!$H$6&amp;": "&amp;Database!H19&amp;CHAR(10)&amp;Database!$I$6&amp;": "&amp;Database!I19&amp;CHAR(10)&amp;Database!$J$6&amp;": "&amp;Database!J19&amp;CHAR(10)</f>
        <v xml:space="preserve">nct_id: NCT02538666
phase: Phase 3
sponsor_name: Bristol-Myers Squibb
sponsor_type: Industry
study_title: A Randomized, Multicenter, Double-Blind, Phase 3 Study of Nivolumab, Nivolumab in Combination With Ipilimumab, or Placebo as Maintenance Therapy in Subjects With Extensive-Stage Disease Small Cell Lung Cancer (ED-SCLC) After Completion of Platinum-based First Line Chemotherapy (CheckMate 451: CHECKpoint Pathway and nivoluMAb Clinical Trial Evaluation 451)
cohort: 1
age_min: 18
age_max: 150
</v>
      </c>
      <c r="B16" t="str">
        <f>IF(S16=1, Database!$K$6&amp;": "&amp;Database!K19&amp;CHAR(10)&amp;Database!$L$6&amp;": "&amp;Database!L19, "")</f>
        <v/>
      </c>
      <c r="C16" t="str">
        <f>IF(T16=1, Database!$M$6&amp;": "&amp;Database!M19&amp;CHAR(10)&amp;Database!$N$6&amp;": "&amp;Database!N19&amp;CHAR(10)&amp;Database!$O$6&amp;": "&amp;Database!O19&amp;CHAR(10)&amp;Database!$P$6&amp;": "&amp;Database!P19&amp;CHAR(10), "")</f>
        <v xml:space="preserve">type_lung_nsclc_adeno: 
type_lung_nsclc_large: 
type_lung_nsclc_squamous: 
type_lung_sclc: include
</v>
      </c>
      <c r="D16" t="str">
        <f>IF(W16=1, Database!$Q$6&amp;": "&amp;Database!Q19&amp;CHAR(10)&amp;Database!$R$6&amp;": "&amp;Database!R19&amp;CHAR(10)&amp;Database!$S$6&amp;": "&amp;Database!S19&amp;CHAR(10)&amp;Database!$T$6&amp;": "&amp;Database!T19&amp;CHAR(10)&amp;Database!$U$6&amp;": "&amp;Database!U19&amp;CHAR(10)&amp;Database!$V$6&amp;": "&amp;Database!V19&amp;CHAR(10)&amp;Database!$W$6&amp;": "&amp;Database!W19&amp;CHAR(10)&amp;Database!$X$6&amp;": "&amp;Database!X19&amp;CHAR(10)&amp;Database!$Y$6&amp;": "&amp;Database!Y19&amp;CHAR(10)&amp;Database!$Z$6&amp;": "&amp;Database!Z19&amp;CHAR(10)&amp;Database!$AA$6&amp;": "&amp;Database!AA19&amp;CHAR(10)&amp;Database!$AB$6&amp;": "&amp;Database!AB19&amp;CHAR(10), "")</f>
        <v/>
      </c>
      <c r="E16" t="str">
        <f>IF(Z16=1, Database!$AC$6&amp;": "&amp;Database!AC19&amp;CHAR(10)&amp;Database!$AD$6&amp;": "&amp;Database!AD19&amp;CHAR(10)&amp;Database!$AE$6&amp;": "&amp;Database!AE19&amp;CHAR(10)&amp;Database!$AF$6&amp;": "&amp;Database!AF19&amp;CHAR(10)&amp;Database!$AG$6&amp;": "&amp;Database!AG19&amp;CHAR(10)&amp;Database!$AH$6&amp;": "&amp;Database!AH19&amp;CHAR(10)&amp;Database!$AI$6&amp;": "&amp;Database!AI19&amp;CHAR(10)&amp;Database!$AJ$6&amp;": "&amp;Database!AJ19&amp;CHAR(10)&amp;Database!$AK$6&amp;": "&amp;Database!AK19&amp;CHAR(10)&amp;Database!$AL$6&amp;": "&amp;Database!AL19&amp;CHAR(10)&amp;Database!$AM$6&amp;": "&amp;Database!AM19&amp;CHAR(10)&amp;Database!$AN$6&amp;": "&amp;Database!AN19&amp;CHAR(10)&amp;Database!$AO$6&amp;": "&amp;Database!AO19&amp;CHAR(10)&amp;Database!$AP$6&amp;": "&amp;Database!AP19&amp;CHAR(10), "")</f>
        <v/>
      </c>
      <c r="F16" t="str">
        <f>IF(AA16=1, Database!$AQ$6&amp;": "&amp;Database!AQ19&amp;CHAR(10)&amp;Database!$AR$6&amp;": "&amp;Database!AR19&amp;CHAR(10)&amp;Database!$AS$6&amp;": "&amp;Database!AS19&amp;CHAR(10)&amp;Database!$AT$6&amp;": "&amp;Database!AT19&amp;CHAR(10), "")</f>
        <v/>
      </c>
      <c r="G16" t="str">
        <f>IF(V16=1, Database!$AU$6&amp;": "&amp;Database!AU19&amp;CHAR(10)&amp;Database!$AV$6&amp;": "&amp;Database!AV19&amp;CHAR(10), "")</f>
        <v xml:space="preserve">stage_sclc_ls: 
stage_sclc_es: include
</v>
      </c>
      <c r="H16" t="str">
        <f>IF(AB16=1, Database!$AW$6&amp;": "&amp;Database!AW19&amp;CHAR(10), "")</f>
        <v/>
      </c>
      <c r="I16" t="str">
        <f>IF(AC16=1, Database!$AX$6&amp;": "&amp;Database!AX19&amp;CHAR(10)&amp;Database!$AY$6&amp;": "&amp;Database!AY19&amp;CHAR(10), "")</f>
        <v/>
      </c>
      <c r="J16" t="str">
        <f>IF(Z16=1, Database!$AQ$6&amp;": "&amp;Database!AQ19&amp;CHAR(10)&amp;Database!$AR$6&amp;": "&amp;Database!AR19&amp;CHAR(10)&amp;Database!$AS$6&amp;": "&amp;Database!AS19&amp;CHAR(10)&amp;Database!$AT$6&amp;": "&amp;Database!AT19&amp;CHAR(10), "")</f>
        <v/>
      </c>
      <c r="K16" t="str">
        <f>Database!$AZ$6&amp;": "&amp;Database!AZ19&amp;CHAR(10)&amp;Database!$BA$6&amp;": "&amp;Database!BA19&amp;CHAR(10)&amp;Database!$BB$6&amp;": "&amp;Database!BB19&amp;CHAR(10)</f>
        <v xml:space="preserve">status_newly_diagnosed: 
status_relapse: 
status_refractory: 
</v>
      </c>
      <c r="L16" t="str">
        <f>Database!$BC$6&amp;": "&amp;Database!BC19&amp;CHAR(10)&amp;Database!$BD$6&amp;": "&amp;Database!BD19&amp;CHAR(10)&amp;Database!$BE$6&amp;": "&amp;Database!BE19&amp;CHAR(10)&amp;Database!$BF$6&amp;": "&amp;Database!BF19&amp;CHAR(10)&amp;Database!$BG$6&amp;": "&amp;Database!BG19&amp;CHAR(10)&amp;Database!$BH$6&amp;": "&amp;Database!BH19&amp;CHAR(10)</f>
        <v xml:space="preserve">marker_alk_oncogene: 
marker_egfr_mutation: 
marker_kras_mutation: 
marker_philadelphia_bcrabl_positive: 
marker_flt3_positive: 
marker_cd20pos: 
</v>
      </c>
      <c r="M16" t="str">
        <f>Database!$BI$6&amp;": "&amp;Database!BI19&amp;CHAR(10)&amp;Database!$BJ$6&amp;": "&amp;Database!BJ19&amp;CHAR(10)&amp;Database!$BK$6&amp;": "&amp;Database!BK19&amp;CHAR(10)&amp;Database!$BL$6&amp;": "&amp;Database!BL19&amp;CHAR(10)&amp;Database!$BM$6&amp;": "&amp;Database!BM19&amp;CHAR(10)&amp;Database!$BN$6&amp;": "&amp;Database!BN19&amp;CHAR(10)&amp;Database!$BO$6&amp;": "&amp;Database!BO19&amp;CHAR(10)&amp;Database!$BP$6&amp;": "&amp;Database!BP19&amp;CHAR(10)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6" t="str">
        <f>IF(OR(W16=1, Z16=1), Database!$BQ$6&amp;": "&amp;Database!BQ19&amp;CHAR(10)&amp;Database!$BR$6&amp;": "&amp;Database!BR19&amp;CHAR(10)&amp;Database!$BS$6&amp;": "&amp;Database!BS19&amp;CHAR(10)&amp;Database!$BT$6&amp;": "&amp;Database!BT19&amp;CHAR(10), "")</f>
        <v/>
      </c>
      <c r="O16" t="str">
        <f>"Criteria: "&amp;CHAR(10)&amp;CHAR(10)&amp;Database!BU19</f>
        <v xml:space="preserve">Criteria: 
_x000D_        For more information regarding BMS clinical trial participation, please visit_x000D_        www.BMSStudyConnect.com_x000D__x000D_        Inclusion Criteria:_x000D__x000D_          -  Subjects with histologically or cytologically confirmed extensive stage disease SCLC_x000D__x000D_          -  Ongoing response of stable disease or better following 4 cycles of platinum-based_x000D_             first line chemotherapy_x000D__x000D_          -  Eastern Cooperative Oncology Group (ECOG) performance status of 0 or 1_x000D__x000D_        Exclusion Criteria:_x000D__x000D_          -  Subjects with symptomatic Central Nervous System (CNS) metastases_x000D__x000D_          -  Subjects receiving consolidative chest radiation_x000D__x000D_          -  Subjects with active, known, or suspected autoimmune disease are excluded_x000D__x000D_          -  All side effects attributed to prior anti-cancer therapy must have resolved to Grade_x000D_             1 or baseline_x000D_      </v>
      </c>
      <c r="P16" t="str">
        <f t="shared" si="0"/>
        <v xml:space="preserve">
---------------------------------------</v>
      </c>
      <c r="Q16" t="str">
        <f t="shared" si="1"/>
        <v>nct_id: NCT02538666
phase: Phase 3
sponsor_name: Bristol-Myers Squibb
sponsor_type: Industry
study_title: A Randomized, Multicenter, Double-Blind, Phase 3 Study of Nivolumab, Nivolumab in Combination With Ipilimumab, or Placebo as Maintenance Therapy in Subjects With Extensive-Stage Disease Small Cell Lung Cancer (ED-SCLC) After Completion of Platinum-based First Line Chemotherapy (CheckMate 451: CHECKpoint Pathway and nivoluMAb Clinical Trial Evaluation 451)
cohort: 1
age_min: 18
age_max: 150
type_lung_nsclc_adeno: 
type_lung_nsclc_large: 
type_lung_nsclc_squamous: 
type_lung_sclc: include
stage_sclc_ls: 
stage_sclc_es: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For more information regarding BMS clinical trial participation, please visit_x000D_        www.BMSStudyConnect.com_x000D__x000D_        Inclusion Criteria:_x000D__x000D_          -  Subjects with histologically or cytologically confirmed extensive stage disease SCLC_x000D__x000D_          -  Ongoing response of stable disease or better following 4 cycles of platinum-based_x000D_             first line chemotherapy_x000D__x000D_          -  Eastern Cooperative Oncology Group (ECOG) performance status of 0 or 1_x000D__x000D_        Exclusion Criteria:_x000D__x000D_          -  Subjects with symptomatic Central Nervous System (CNS) metastases_x000D__x000D_          -  Subjects receiving consolidative chest radiation_x000D__x000D_          -  Subjects with active, known, or suspected autoimmune disease are excluded_x000D__x000D_          -  All side effects attributed to prior anti-cancer therapy must have resolved to Grade_x000D_             1 or baseline_x000D_      
---------------------------------------</v>
      </c>
      <c r="S16">
        <f>IF(OR(Database!K19="include",Database!L19="include"), 1, 0)</f>
        <v>0</v>
      </c>
      <c r="T16">
        <f>IF(OR(Database!M19="include",Database!N19="include",Database!O19="include",Database!P19="include"), 1, 0)</f>
        <v>1</v>
      </c>
      <c r="U16">
        <f>IF(OR(Database!M19="include",Database!N19="include",Database!O19="include"), 1, 0)</f>
        <v>0</v>
      </c>
      <c r="V16">
        <f>IF(Database!P19="include", 1, 0)</f>
        <v>1</v>
      </c>
      <c r="W16">
        <f>IF(OR(Database!Q19="include",Database!R19="include",Database!S19="include",Database!T19="include"), 1, 0)</f>
        <v>0</v>
      </c>
      <c r="X16">
        <f>IF(Database!Q19="include", 1, 0)</f>
        <v>0</v>
      </c>
      <c r="Y16">
        <f>IF(Database!T19="include", 1, 0)</f>
        <v>0</v>
      </c>
      <c r="Z16">
        <f>IF(OR(Database!AC19="include",Database!AE19="include",Database!AH19="include",Database!AI19="include",Database!AJ19="include",Database!AK19="include",Database!AM19="include",Database!AN19="include",Database!AO19="include",Database!AP19="include"), 1, 0)</f>
        <v>0</v>
      </c>
      <c r="AA16">
        <f>IF(OR(Database!AQ19&lt;&gt;"",Database!AR19&lt;&gt;"",Database!AS19&lt;&gt;"",Database!AT19&lt;&gt;""), 1, 0)</f>
        <v>0</v>
      </c>
      <c r="AB16">
        <f>IF(Database!AW19&lt;&gt;"", 1, 0)</f>
        <v>0</v>
      </c>
      <c r="AC16">
        <f>IF(OR(Database!AY19&lt;&gt;"",Database!AX19&lt;&gt;""), 1, 0)</f>
        <v>0</v>
      </c>
    </row>
    <row r="17" spans="1:29">
      <c r="A17" t="str">
        <f>Database!$B$6&amp;": "&amp;Database!B20&amp;CHAR(10)&amp;Database!$C$6&amp;": "&amp;Database!C20&amp;CHAR(10)&amp;Database!$E$6&amp;": "&amp;Database!E20&amp;CHAR(10)&amp;Database!$F$6&amp;": "&amp;Database!F20&amp;CHAR(10)&amp;Database!$G$6&amp;": "&amp;Database!G20&amp;CHAR(10)&amp;Database!$H$6&amp;": "&amp;Database!H20&amp;CHAR(10)&amp;Database!$I$6&amp;": "&amp;Database!I20&amp;CHAR(10)&amp;Database!$J$6&amp;": "&amp;Database!J20&amp;CHAR(10)</f>
        <v xml:space="preserve">nct_id: NCT02367781
phase: Phase 3
sponsor_name: Hoffmann-La Roche
sponsor_type: Industry
study_title: A Phase III Multicenter, Randomized, Open-Label Study Evaluating the Efficacy and Safety of MPDL3280A (Anti-PD-L1 Antibody) in Combination With Carboplatin + Nab-Paclitaxel for Chemotherapy-Naive Patients With Stage IV Non-Squamous Non-Small Cell Lung Cancer
cohort: 1
age_min: 18
age_max: 150
</v>
      </c>
      <c r="B17" t="str">
        <f>IF(S17=1, Database!$K$6&amp;": "&amp;Database!K20&amp;CHAR(10)&amp;Database!$L$6&amp;": "&amp;Database!L20, "")</f>
        <v/>
      </c>
      <c r="C17" t="str">
        <f>IF(T17=1, Database!$M$6&amp;": "&amp;Database!M20&amp;CHAR(10)&amp;Database!$N$6&amp;": "&amp;Database!N20&amp;CHAR(10)&amp;Database!$O$6&amp;": "&amp;Database!O20&amp;CHAR(10)&amp;Database!$P$6&amp;": "&amp;Database!P20&amp;CHAR(10), "")</f>
        <v xml:space="preserve">type_lung_nsclc_adeno: include
type_lung_nsclc_large: include
type_lung_nsclc_squamous: 
type_lung_sclc: 
</v>
      </c>
      <c r="D17" t="str">
        <f>IF(W17=1, Database!$Q$6&amp;": "&amp;Database!Q20&amp;CHAR(10)&amp;Database!$R$6&amp;": "&amp;Database!R20&amp;CHAR(10)&amp;Database!$S$6&amp;": "&amp;Database!S20&amp;CHAR(10)&amp;Database!$T$6&amp;": "&amp;Database!T20&amp;CHAR(10)&amp;Database!$U$6&amp;": "&amp;Database!U20&amp;CHAR(10)&amp;Database!$V$6&amp;": "&amp;Database!V20&amp;CHAR(10)&amp;Database!$W$6&amp;": "&amp;Database!W20&amp;CHAR(10)&amp;Database!$X$6&amp;": "&amp;Database!X20&amp;CHAR(10)&amp;Database!$Y$6&amp;": "&amp;Database!Y20&amp;CHAR(10)&amp;Database!$Z$6&amp;": "&amp;Database!Z20&amp;CHAR(10)&amp;Database!$AA$6&amp;": "&amp;Database!AA20&amp;CHAR(10)&amp;Database!$AB$6&amp;": "&amp;Database!AB20&amp;CHAR(10), "")</f>
        <v/>
      </c>
      <c r="E17" t="str">
        <f>IF(Z17=1, Database!$AC$6&amp;": "&amp;Database!AC20&amp;CHAR(10)&amp;Database!$AD$6&amp;": "&amp;Database!AD20&amp;CHAR(10)&amp;Database!$AE$6&amp;": "&amp;Database!AE20&amp;CHAR(10)&amp;Database!$AF$6&amp;": "&amp;Database!AF20&amp;CHAR(10)&amp;Database!$AG$6&amp;": "&amp;Database!AG20&amp;CHAR(10)&amp;Database!$AH$6&amp;": "&amp;Database!AH20&amp;CHAR(10)&amp;Database!$AI$6&amp;": "&amp;Database!AI20&amp;CHAR(10)&amp;Database!$AJ$6&amp;": "&amp;Database!AJ20&amp;CHAR(10)&amp;Database!$AK$6&amp;": "&amp;Database!AK20&amp;CHAR(10)&amp;Database!$AL$6&amp;": "&amp;Database!AL20&amp;CHAR(10)&amp;Database!$AM$6&amp;": "&amp;Database!AM20&amp;CHAR(10)&amp;Database!$AN$6&amp;": "&amp;Database!AN20&amp;CHAR(10)&amp;Database!$AO$6&amp;": "&amp;Database!AO20&amp;CHAR(10)&amp;Database!$AP$6&amp;": "&amp;Database!AP20&amp;CHAR(10), "")</f>
        <v/>
      </c>
      <c r="F17" t="str">
        <f>IF(AA17=1, Database!$AQ$6&amp;": "&amp;Database!AQ20&amp;CHAR(10)&amp;Database!$AR$6&amp;": "&amp;Database!AR20&amp;CHAR(10)&amp;Database!$AS$6&amp;": "&amp;Database!AS20&amp;CHAR(10)&amp;Database!$AT$6&amp;": "&amp;Database!AT20&amp;CHAR(10), "")</f>
        <v xml:space="preserve">stage_i: 
stage_ii: 
stage_iii: 
stage_iv: include
</v>
      </c>
      <c r="G17" t="str">
        <f>IF(V17=1, Database!$AU$6&amp;": "&amp;Database!AU20&amp;CHAR(10)&amp;Database!$AV$6&amp;": "&amp;Database!AV20&amp;CHAR(10), "")</f>
        <v/>
      </c>
      <c r="H17" t="str">
        <f>IF(AB17=1, Database!$AW$6&amp;": "&amp;Database!AW20&amp;CHAR(10), "")</f>
        <v/>
      </c>
      <c r="I17" t="str">
        <f>IF(AC17=1, Database!$AX$6&amp;": "&amp;Database!AX20&amp;CHAR(10)&amp;Database!$AY$6&amp;": "&amp;Database!AY20&amp;CHAR(10), "")</f>
        <v/>
      </c>
      <c r="J17" t="str">
        <f>IF(Z17=1, Database!$AQ$6&amp;": "&amp;Database!AQ20&amp;CHAR(10)&amp;Database!$AR$6&amp;": "&amp;Database!AR20&amp;CHAR(10)&amp;Database!$AS$6&amp;": "&amp;Database!AS20&amp;CHAR(10)&amp;Database!$AT$6&amp;": "&amp;Database!AT20&amp;CHAR(10), "")</f>
        <v/>
      </c>
      <c r="K17" t="str">
        <f>Database!$AZ$6&amp;": "&amp;Database!AZ20&amp;CHAR(10)&amp;Database!$BA$6&amp;": "&amp;Database!BA20&amp;CHAR(10)&amp;Database!$BB$6&amp;": "&amp;Database!BB20&amp;CHAR(10)</f>
        <v xml:space="preserve">status_newly_diagnosed: 
status_relapse: 
status_refractory: 
</v>
      </c>
      <c r="L17" t="str">
        <f>Database!$BC$6&amp;": "&amp;Database!BC20&amp;CHAR(10)&amp;Database!$BD$6&amp;": "&amp;Database!BD20&amp;CHAR(10)&amp;Database!$BE$6&amp;": "&amp;Database!BE20&amp;CHAR(10)&amp;Database!$BF$6&amp;": "&amp;Database!BF20&amp;CHAR(10)&amp;Database!$BG$6&amp;": "&amp;Database!BG20&amp;CHAR(10)&amp;Database!$BH$6&amp;": "&amp;Database!BH20&amp;CHAR(10)</f>
        <v xml:space="preserve">marker_alk_oncogene: 
marker_egfr_mutation: 
marker_kras_mutation: 
marker_philadelphia_bcrabl_positive: 
marker_flt3_positive: 
marker_cd20pos: 
</v>
      </c>
      <c r="M17" t="str">
        <f>Database!$BI$6&amp;": "&amp;Database!BI20&amp;CHAR(10)&amp;Database!$BJ$6&amp;": "&amp;Database!BJ20&amp;CHAR(10)&amp;Database!$BK$6&amp;": "&amp;Database!BK20&amp;CHAR(10)&amp;Database!$BL$6&amp;": "&amp;Database!BL20&amp;CHAR(10)&amp;Database!$BM$6&amp;": "&amp;Database!BM20&amp;CHAR(10)&amp;Database!$BN$6&amp;": "&amp;Database!BN20&amp;CHAR(10)&amp;Database!$BO$6&amp;": "&amp;Database!BO20&amp;CHAR(10)&amp;Database!$BP$6&amp;": "&amp;Database!BP20&amp;CHAR(10)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7" t="str">
        <f>IF(OR(W17=1, Z17=1), Database!$BQ$6&amp;": "&amp;Database!BQ20&amp;CHAR(10)&amp;Database!$BR$6&amp;": "&amp;Database!BR20&amp;CHAR(10)&amp;Database!$BS$6&amp;": "&amp;Database!BS20&amp;CHAR(10)&amp;Database!$BT$6&amp;": "&amp;Database!BT20&amp;CHAR(10), "")</f>
        <v/>
      </c>
      <c r="O17" t="str">
        <f>"Criteria: "&amp;CHAR(10)&amp;CHAR(10)&amp;Database!BU20</f>
        <v xml:space="preserve">Criteria: 
_x000D_        Inclusion Criteria:_x000D__x000D_          -  18 years of age or older_x000D__x000D_          -  Eastern Cooperative Oncology Group (ECOG) performance status of 0 or 1_x000D__x000D_          -  Histologically or cytologically confirmed, treatment-naive Stage IV non-squamous_x000D_             NSCLC_x000D__x000D_          -  Measurable disease, as defined by RECIST v1.1_x000D__x000D_          -  Previously obtained archival tumor or tissue obtained from a biopsy at screening_x000D__x000D_          -  Adequate hematologic and end organ function_x000D__x000D_        Exclusion Criteria:_x000D__x000D_          -  Active or untreated central nervous system (CNS) metastases_x000D__x000D_          -  Malignancies other than NSCLC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drug-induced_x000D_             pneumonitis, idiopathic pneumonitis, or evidence of active pneumonitis on screening_x000D_             chest computed tomography (CT) scan; history of radiation pneumonitis in the_x000D_             radiation field (fibrosis) is permitted_x000D__x000D_          -  Positive test for Human Immunodeficiency Virus (HIV)_x000D__x000D_          -  Active hepatitis B or hepatitis C_x000D__x000D_          -  Prior treatment with CD137 agonists or immune checkpoint blockade therapies,_x000D_             anti-PD-1, and anti-PD-L1 therapeutic antibody_x000D__x000D_          -  Severe infection within 4 weeks prior to randomization_x000D__x000D_          -  Significant history of cardiovascular disease_x000D_      </v>
      </c>
      <c r="P17" t="str">
        <f t="shared" si="0"/>
        <v xml:space="preserve">
---------------------------------------</v>
      </c>
      <c r="Q17" t="str">
        <f t="shared" si="1"/>
        <v>nct_id: NCT02367781
phase: Phase 3
sponsor_name: Hoffmann-La Roche
sponsor_type: Industry
study_title: A Phase III Multicenter, Randomized, Open-Label Study Evaluating the Efficacy and Safety of MPDL3280A (Anti-PD-L1 Antibody) in Combination With Carboplatin + Nab-Paclitaxel for Chemotherapy-Naive Patients With Stage IV Non-Squamous Non-Small Cell Lung Cancer
cohort: 1
age_min: 18
age_max: 150
type_lung_nsclc_adeno: include
type_lung_nsclc_large: include
type_lung_nsclc_squamous: 
type_lung_sclc: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18 years of age or older_x000D__x000D_          -  Eastern Cooperative Oncology Group (ECOG) performance status of 0 or 1_x000D__x000D_          -  Histologically or cytologically confirmed, treatment-naive Stage IV non-squamous_x000D_             NSCLC_x000D__x000D_          -  Measurable disease, as defined by RECIST v1.1_x000D__x000D_          -  Previously obtained archival tumor or tissue obtained from a biopsy at screening_x000D__x000D_          -  Adequate hematologic and end organ function_x000D__x000D_        Exclusion Criteria:_x000D__x000D_          -  Active or untreated central nervous system (CNS) metastases_x000D__x000D_          -  Malignancies other than NSCLC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drug-induced_x000D_             pneumonitis, idiopathic pneumonitis, or evidence of active pneumonitis on screening_x000D_             chest computed tomography (CT) scan; history of radiation pneumonitis in the_x000D_             radiation field (fibrosis) is permitted_x000D__x000D_          -  Positive test for Human Immunodeficiency Virus (HIV)_x000D__x000D_          -  Active hepatitis B or hepatitis C_x000D__x000D_          -  Prior treatment with CD137 agonists or immune checkpoint blockade therapies,_x000D_             anti-PD-1, and anti-PD-L1 therapeutic antibody_x000D__x000D_          -  Severe infection within 4 weeks prior to randomization_x000D__x000D_          -  Significant history of cardiovascular disease_x000D_      
---------------------------------------</v>
      </c>
      <c r="S17">
        <f>IF(OR(Database!K20="include",Database!L20="include"), 1, 0)</f>
        <v>0</v>
      </c>
      <c r="T17">
        <f>IF(OR(Database!M20="include",Database!N20="include",Database!O20="include",Database!P20="include"), 1, 0)</f>
        <v>1</v>
      </c>
      <c r="U17">
        <f>IF(OR(Database!M20="include",Database!N20="include",Database!O20="include"), 1, 0)</f>
        <v>1</v>
      </c>
      <c r="V17">
        <f>IF(Database!P20="include", 1, 0)</f>
        <v>0</v>
      </c>
      <c r="W17">
        <f>IF(OR(Database!Q20="include",Database!R20="include",Database!S20="include",Database!T20="include"), 1, 0)</f>
        <v>0</v>
      </c>
      <c r="X17">
        <f>IF(Database!Q20="include", 1, 0)</f>
        <v>0</v>
      </c>
      <c r="Y17">
        <f>IF(Database!T20="include", 1, 0)</f>
        <v>0</v>
      </c>
      <c r="Z17">
        <f>IF(OR(Database!AC20="include",Database!AE20="include",Database!AH20="include",Database!AI20="include",Database!AJ20="include",Database!AK20="include",Database!AM20="include",Database!AN20="include",Database!AO20="include",Database!AP20="include"), 1, 0)</f>
        <v>0</v>
      </c>
      <c r="AA17">
        <f>IF(OR(Database!AQ20&lt;&gt;"",Database!AR20&lt;&gt;"",Database!AS20&lt;&gt;"",Database!AT20&lt;&gt;""), 1, 0)</f>
        <v>1</v>
      </c>
      <c r="AB17">
        <f>IF(Database!AW20&lt;&gt;"", 1, 0)</f>
        <v>0</v>
      </c>
      <c r="AC17">
        <f>IF(OR(Database!AY20&lt;&gt;"",Database!AX20&lt;&gt;""), 1, 0)</f>
        <v>0</v>
      </c>
    </row>
    <row r="18" spans="1:29">
      <c r="A18" t="str">
        <f>Database!$B$6&amp;": "&amp;Database!B21&amp;CHAR(10)&amp;Database!$C$6&amp;": "&amp;Database!C21&amp;CHAR(10)&amp;Database!$E$6&amp;": "&amp;Database!E21&amp;CHAR(10)&amp;Database!$F$6&amp;": "&amp;Database!F21&amp;CHAR(10)&amp;Database!$G$6&amp;": "&amp;Database!G21&amp;CHAR(10)&amp;Database!$H$6&amp;": "&amp;Database!H21&amp;CHAR(10)&amp;Database!$I$6&amp;": "&amp;Database!I21&amp;CHAR(10)&amp;Database!$J$6&amp;": "&amp;Database!J21&amp;CHAR(10)</f>
        <v xml:space="preserve">nct_id: NCT02542293
phase: Phase 3
sponsor_name: AstraZeneca
sponsor_type: Industry
study_title: A Phase III Randomized, Open-Label, Multi-Center, Global Study of MEDI4736 in Combination With Tremelimumab Therapy Versus Standard of Care Platinum-Based Chemotherapy in First-Line Treatment of Patients With Advanced or Metastatic Non Small-Cell Lung Cancer (NSCLC)
cohort: 1
age_min: 18
age_max: 130
</v>
      </c>
      <c r="B18" t="str">
        <f>IF(S18=1, Database!$K$6&amp;": "&amp;Database!K21&amp;CHAR(10)&amp;Database!$L$6&amp;": "&amp;Database!L21, "")</f>
        <v/>
      </c>
      <c r="C18" t="str">
        <f>IF(T18=1, Database!$M$6&amp;": "&amp;Database!M21&amp;CHAR(10)&amp;Database!$N$6&amp;": "&amp;Database!N21&amp;CHAR(10)&amp;Database!$O$6&amp;": "&amp;Database!O21&amp;CHAR(10)&amp;Database!$P$6&amp;": "&amp;Database!P21&amp;CHAR(10), "")</f>
        <v xml:space="preserve">type_lung_nsclc_adeno: include
type_lung_nsclc_large: include
type_lung_nsclc_squamous: include
type_lung_sclc: 
</v>
      </c>
      <c r="D18" t="str">
        <f>IF(W18=1, Database!$Q$6&amp;": "&amp;Database!Q21&amp;CHAR(10)&amp;Database!$R$6&amp;": "&amp;Database!R21&amp;CHAR(10)&amp;Database!$S$6&amp;": "&amp;Database!S21&amp;CHAR(10)&amp;Database!$T$6&amp;": "&amp;Database!T21&amp;CHAR(10)&amp;Database!$U$6&amp;": "&amp;Database!U21&amp;CHAR(10)&amp;Database!$V$6&amp;": "&amp;Database!V21&amp;CHAR(10)&amp;Database!$W$6&amp;": "&amp;Database!W21&amp;CHAR(10)&amp;Database!$X$6&amp;": "&amp;Database!X21&amp;CHAR(10)&amp;Database!$Y$6&amp;": "&amp;Database!Y21&amp;CHAR(10)&amp;Database!$Z$6&amp;": "&amp;Database!Z21&amp;CHAR(10)&amp;Database!$AA$6&amp;": "&amp;Database!AA21&amp;CHAR(10)&amp;Database!$AB$6&amp;": "&amp;Database!AB21&amp;CHAR(10), "")</f>
        <v/>
      </c>
      <c r="E18" t="str">
        <f>IF(Z18=1, Database!$AC$6&amp;": "&amp;Database!AC21&amp;CHAR(10)&amp;Database!$AD$6&amp;": "&amp;Database!AD21&amp;CHAR(10)&amp;Database!$AE$6&amp;": "&amp;Database!AE21&amp;CHAR(10)&amp;Database!$AF$6&amp;": "&amp;Database!AF21&amp;CHAR(10)&amp;Database!$AG$6&amp;": "&amp;Database!AG21&amp;CHAR(10)&amp;Database!$AH$6&amp;": "&amp;Database!AH21&amp;CHAR(10)&amp;Database!$AI$6&amp;": "&amp;Database!AI21&amp;CHAR(10)&amp;Database!$AJ$6&amp;": "&amp;Database!AJ21&amp;CHAR(10)&amp;Database!$AK$6&amp;": "&amp;Database!AK21&amp;CHAR(10)&amp;Database!$AL$6&amp;": "&amp;Database!AL21&amp;CHAR(10)&amp;Database!$AM$6&amp;": "&amp;Database!AM21&amp;CHAR(10)&amp;Database!$AN$6&amp;": "&amp;Database!AN21&amp;CHAR(10)&amp;Database!$AO$6&amp;": "&amp;Database!AO21&amp;CHAR(10)&amp;Database!$AP$6&amp;": "&amp;Database!AP21&amp;CHAR(10), "")</f>
        <v/>
      </c>
      <c r="F18" t="str">
        <f>IF(AA18=1, Database!$AQ$6&amp;": "&amp;Database!AQ21&amp;CHAR(10)&amp;Database!$AR$6&amp;": "&amp;Database!AR21&amp;CHAR(10)&amp;Database!$AS$6&amp;": "&amp;Database!AS21&amp;CHAR(10)&amp;Database!$AT$6&amp;": "&amp;Database!AT21&amp;CHAR(10), "")</f>
        <v xml:space="preserve">stage_i: 
stage_ii: 
stage_iii: 
stage_iv: include
</v>
      </c>
      <c r="G18" t="str">
        <f>IF(V18=1, Database!$AU$6&amp;": "&amp;Database!AU21&amp;CHAR(10)&amp;Database!$AV$6&amp;": "&amp;Database!AV21&amp;CHAR(10), "")</f>
        <v/>
      </c>
      <c r="H18" t="str">
        <f>IF(AB18=1, Database!$AW$6&amp;": "&amp;Database!AW21&amp;CHAR(10), "")</f>
        <v/>
      </c>
      <c r="I18" t="str">
        <f>IF(AC18=1, Database!$AX$6&amp;": "&amp;Database!AX21&amp;CHAR(10)&amp;Database!$AY$6&amp;": "&amp;Database!AY21&amp;CHAR(10), "")</f>
        <v/>
      </c>
      <c r="J18" t="str">
        <f>IF(Z18=1, Database!$AQ$6&amp;": "&amp;Database!AQ21&amp;CHAR(10)&amp;Database!$AR$6&amp;": "&amp;Database!AR21&amp;CHAR(10)&amp;Database!$AS$6&amp;": "&amp;Database!AS21&amp;CHAR(10)&amp;Database!$AT$6&amp;": "&amp;Database!AT21&amp;CHAR(10), "")</f>
        <v/>
      </c>
      <c r="K18" t="str">
        <f>Database!$AZ$6&amp;": "&amp;Database!AZ21&amp;CHAR(10)&amp;Database!$BA$6&amp;": "&amp;Database!BA21&amp;CHAR(10)&amp;Database!$BB$6&amp;": "&amp;Database!BB21&amp;CHAR(10)</f>
        <v xml:space="preserve">status_newly_diagnosed: 
status_relapse: 
status_refractory: 
</v>
      </c>
      <c r="L18" t="str">
        <f>Database!$BC$6&amp;": "&amp;Database!BC21&amp;CHAR(10)&amp;Database!$BD$6&amp;": "&amp;Database!BD21&amp;CHAR(10)&amp;Database!$BE$6&amp;": "&amp;Database!BE21&amp;CHAR(10)&amp;Database!$BF$6&amp;": "&amp;Database!BF21&amp;CHAR(10)&amp;Database!$BG$6&amp;": "&amp;Database!BG21&amp;CHAR(10)&amp;Database!$BH$6&amp;": "&amp;Database!BH21&amp;CHAR(10)</f>
        <v xml:space="preserve">marker_alk_oncogene: exclude
marker_egfr_mutation: exclude
marker_kras_mutation: 
marker_philadelphia_bcrabl_positive: 
marker_flt3_positive: 
marker_cd20pos: 
</v>
      </c>
      <c r="M18" t="str">
        <f>Database!$BI$6&amp;": "&amp;Database!BI21&amp;CHAR(10)&amp;Database!$BJ$6&amp;": "&amp;Database!BJ21&amp;CHAR(10)&amp;Database!$BK$6&amp;": "&amp;Database!BK21&amp;CHAR(10)&amp;Database!$BL$6&amp;": "&amp;Database!BL21&amp;CHAR(10)&amp;Database!$BM$6&amp;": "&amp;Database!BM21&amp;CHAR(10)&amp;Database!$BN$6&amp;": "&amp;Database!BN21&amp;CHAR(10)&amp;Database!$BO$6&amp;": "&amp;Database!BO21&amp;CHAR(10)&amp;Database!$BP$6&amp;": "&amp;Database!BP21&amp;CHAR(10)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18" t="str">
        <f>IF(OR(W18=1, Z18=1), Database!$BQ$6&amp;": "&amp;Database!BQ21&amp;CHAR(10)&amp;Database!$BR$6&amp;": "&amp;Database!BR21&amp;CHAR(10)&amp;Database!$BS$6&amp;": "&amp;Database!BS21&amp;CHAR(10)&amp;Database!$BT$6&amp;": "&amp;Database!BT21&amp;CHAR(10), "")</f>
        <v/>
      </c>
      <c r="O18" t="str">
        <f>"Criteria: "&amp;CHAR(10)&amp;CHAR(10)&amp;Database!BU21</f>
        <v xml:space="preserve">Criteria: 
_x000D_        Inclusion Criteria:_x000D__x000D_        For inclusion in the study, patients should fulfill the following criteria:_x000D__x000D_          -  Aged at least 18 years_x000D__x000D_          -  Documented evidence of Stage IV NSCLC_x000D__x000D_          -  No activating EGFR mutation or ALK rearrangement_x000D__x000D_          -  No prior chemotherapy or any other systemic therapy for recurrent/metastatic NSCLC_x000D__x000D_          -  World Health Organization (WHO) Performance Status of 0 or 1_x000D__x000D_        Exclusion Criteria:_x000D__x000D_        Patients should not enter the study if any of the following exclusion criteria are_x000D_        fulfilled:_x000D__x000D_          -  Mixed small cell lung cancer and NSCLC histology_x000D__x000D_          -  Brain metastases or spinal cord compression unless asymptomatic, treated and stable_x000D_             (not requiring steroids)_x000D__x000D_          -  Prior exposure to IMT, including, but not limited to, other antiCTLA4, antiPD1, anti_x000D_             PDL1,or antiPDL2 antibodies, excluding therapeutic anticancer vaccines_x000D__x000D_          -  Active or prior documented inflammatory bowel disease (eg, Crohn's disease,_x000D_             ulcerative colitis)_x000D_      </v>
      </c>
      <c r="P18" t="str">
        <f t="shared" si="0"/>
        <v xml:space="preserve">
---------------------------------------</v>
      </c>
      <c r="Q18" t="str">
        <f t="shared" si="1"/>
        <v>nct_id: NCT02542293
phase: Phase 3
sponsor_name: AstraZeneca
sponsor_type: Industry
study_title: A Phase III Randomized, Open-Label, Multi-Center, Global Study of MEDI4736 in Combination With Tremelimumab Therapy Versus Standard of Care Platinum-Based Chemotherapy in First-Line Treatment of Patients With Advanced or Metastatic Non Small-Cell Lung Cancer (NSCLC)
cohort: 1
age_min: 18
age_max: 130
type_lung_nsclc_adeno: include
type_lung_nsclc_large: include
type_lung_nsclc_squamous: include
type_lung_sclc: 
stage_i: 
stage_ii: 
stage_iii: 
stage_iv: include
status_newly_diagnosed: 
status_relapse: 
status_refractory: 
marker_alk_oncogene: exclude
marker_egfr_mutation: exclude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For inclusion in the study, patients should fulfill the following criteria:_x000D__x000D_          -  Aged at least 18 years_x000D__x000D_          -  Documented evidence of Stage IV NSCLC_x000D__x000D_          -  No activating EGFR mutation or ALK rearrangement_x000D__x000D_          -  No prior chemotherapy or any other systemic therapy for recurrent/metastatic NSCLC_x000D__x000D_          -  World Health Organization (WHO) Performance Status of 0 or 1_x000D__x000D_        Exclusion Criteria:_x000D__x000D_        Patients should not enter the study if any of the following exclusion criteria are_x000D_        fulfilled:_x000D__x000D_          -  Mixed small cell lung cancer and NSCLC histology_x000D__x000D_          -  Brain metastases or spinal cord compression unless asymptomatic, treated and stable_x000D_             (not requiring steroids)_x000D__x000D_          -  Prior exposure to IMT, including, but not limited to, other antiCTLA4, antiPD1, anti_x000D_             PDL1,or antiPDL2 antibodies, excluding therapeutic anticancer vaccines_x000D__x000D_          -  Active or prior documented inflammatory bowel disease (eg, Crohn's disease,_x000D_             ulcerative colitis)_x000D_      
---------------------------------------</v>
      </c>
      <c r="S18">
        <f>IF(OR(Database!K21="include",Database!L21="include"), 1, 0)</f>
        <v>0</v>
      </c>
      <c r="T18">
        <f>IF(OR(Database!M21="include",Database!N21="include",Database!O21="include",Database!P21="include"), 1, 0)</f>
        <v>1</v>
      </c>
      <c r="U18">
        <f>IF(OR(Database!M21="include",Database!N21="include",Database!O21="include"), 1, 0)</f>
        <v>1</v>
      </c>
      <c r="V18">
        <f>IF(Database!P21="include", 1, 0)</f>
        <v>0</v>
      </c>
      <c r="W18">
        <f>IF(OR(Database!Q21="include",Database!R21="include",Database!S21="include",Database!T21="include"), 1, 0)</f>
        <v>0</v>
      </c>
      <c r="X18">
        <f>IF(Database!Q21="include", 1, 0)</f>
        <v>0</v>
      </c>
      <c r="Y18">
        <f>IF(Database!T21="include", 1, 0)</f>
        <v>0</v>
      </c>
      <c r="Z18">
        <f>IF(OR(Database!AC21="include",Database!AE21="include",Database!AH21="include",Database!AI21="include",Database!AJ21="include",Database!AK21="include",Database!AM21="include",Database!AN21="include",Database!AO21="include",Database!AP21="include"), 1, 0)</f>
        <v>0</v>
      </c>
      <c r="AA18">
        <f>IF(OR(Database!AQ21&lt;&gt;"",Database!AR21&lt;&gt;"",Database!AS21&lt;&gt;"",Database!AT21&lt;&gt;""), 1, 0)</f>
        <v>1</v>
      </c>
      <c r="AB18">
        <f>IF(Database!AW21&lt;&gt;"", 1, 0)</f>
        <v>0</v>
      </c>
      <c r="AC18">
        <f>IF(OR(Database!AY21&lt;&gt;"",Database!AX21&lt;&gt;""), 1, 0)</f>
        <v>0</v>
      </c>
    </row>
    <row r="19" spans="1:29">
      <c r="A19" t="str">
        <f>Database!$B$6&amp;": "&amp;Database!B22&amp;CHAR(10)&amp;Database!$C$6&amp;": "&amp;Database!C22&amp;CHAR(10)&amp;Database!$E$6&amp;": "&amp;Database!E22&amp;CHAR(10)&amp;Database!$F$6&amp;": "&amp;Database!F22&amp;CHAR(10)&amp;Database!$G$6&amp;": "&amp;Database!G22&amp;CHAR(10)&amp;Database!$H$6&amp;": "&amp;Database!H22&amp;CHAR(10)&amp;Database!$I$6&amp;": "&amp;Database!I22&amp;CHAR(10)&amp;Database!$J$6&amp;": "&amp;Database!J22&amp;CHAR(10)</f>
        <v xml:space="preserve">nct_id: NCT02576574
phase: Phase 3
sponsor_name: EMD Serono
sponsor_type: Industry
study_title: A Phase III, Open-label, Multicenter Trial of Avelumab (MSB0010718C) Versus Platinum-based Doublet as a First-line Treatment of Recurrent or Stage IV PD-L1+ Non-small Cell Lung Cancer
cohort: 1
age_min: 18
age_max: 150
</v>
      </c>
      <c r="B19" t="str">
        <f>IF(S19=1, Database!$K$6&amp;": "&amp;Database!K22&amp;CHAR(10)&amp;Database!$L$6&amp;": "&amp;Database!L22, "")</f>
        <v/>
      </c>
      <c r="C19" t="str">
        <f>IF(T19=1, Database!$M$6&amp;": "&amp;Database!M22&amp;CHAR(10)&amp;Database!$N$6&amp;": "&amp;Database!N22&amp;CHAR(10)&amp;Database!$O$6&amp;": "&amp;Database!O22&amp;CHAR(10)&amp;Database!$P$6&amp;": "&amp;Database!P22&amp;CHAR(10), "")</f>
        <v xml:space="preserve">type_lung_nsclc_adeno: include
type_lung_nsclc_large: include
type_lung_nsclc_squamous: include
type_lung_sclc: 
</v>
      </c>
      <c r="D19" t="str">
        <f>IF(W19=1, Database!$Q$6&amp;": "&amp;Database!Q22&amp;CHAR(10)&amp;Database!$R$6&amp;": "&amp;Database!R22&amp;CHAR(10)&amp;Database!$S$6&amp;": "&amp;Database!S22&amp;CHAR(10)&amp;Database!$T$6&amp;": "&amp;Database!T22&amp;CHAR(10)&amp;Database!$U$6&amp;": "&amp;Database!U22&amp;CHAR(10)&amp;Database!$V$6&amp;": "&amp;Database!V22&amp;CHAR(10)&amp;Database!$W$6&amp;": "&amp;Database!W22&amp;CHAR(10)&amp;Database!$X$6&amp;": "&amp;Database!X22&amp;CHAR(10)&amp;Database!$Y$6&amp;": "&amp;Database!Y22&amp;CHAR(10)&amp;Database!$Z$6&amp;": "&amp;Database!Z22&amp;CHAR(10)&amp;Database!$AA$6&amp;": "&amp;Database!AA22&amp;CHAR(10)&amp;Database!$AB$6&amp;": "&amp;Database!AB22&amp;CHAR(10), "")</f>
        <v/>
      </c>
      <c r="E19" t="str">
        <f>IF(Z19=1, Database!$AC$6&amp;": "&amp;Database!AC22&amp;CHAR(10)&amp;Database!$AD$6&amp;": "&amp;Database!AD22&amp;CHAR(10)&amp;Database!$AE$6&amp;": "&amp;Database!AE22&amp;CHAR(10)&amp;Database!$AF$6&amp;": "&amp;Database!AF22&amp;CHAR(10)&amp;Database!$AG$6&amp;": "&amp;Database!AG22&amp;CHAR(10)&amp;Database!$AH$6&amp;": "&amp;Database!AH22&amp;CHAR(10)&amp;Database!$AI$6&amp;": "&amp;Database!AI22&amp;CHAR(10)&amp;Database!$AJ$6&amp;": "&amp;Database!AJ22&amp;CHAR(10)&amp;Database!$AK$6&amp;": "&amp;Database!AK22&amp;CHAR(10)&amp;Database!$AL$6&amp;": "&amp;Database!AL22&amp;CHAR(10)&amp;Database!$AM$6&amp;": "&amp;Database!AM22&amp;CHAR(10)&amp;Database!$AN$6&amp;": "&amp;Database!AN22&amp;CHAR(10)&amp;Database!$AO$6&amp;": "&amp;Database!AO22&amp;CHAR(10)&amp;Database!$AP$6&amp;": "&amp;Database!AP22&amp;CHAR(10), "")</f>
        <v/>
      </c>
      <c r="F19" t="str">
        <f>IF(AA19=1, Database!$AQ$6&amp;": "&amp;Database!AQ22&amp;CHAR(10)&amp;Database!$AR$6&amp;": "&amp;Database!AR22&amp;CHAR(10)&amp;Database!$AS$6&amp;": "&amp;Database!AS22&amp;CHAR(10)&amp;Database!$AT$6&amp;": "&amp;Database!AT22&amp;CHAR(10), "")</f>
        <v xml:space="preserve">stage_i: 
stage_ii: 
stage_iii: 
stage_iv: include
</v>
      </c>
      <c r="G19" t="str">
        <f>IF(V19=1, Database!$AU$6&amp;": "&amp;Database!AU22&amp;CHAR(10)&amp;Database!$AV$6&amp;": "&amp;Database!AV22&amp;CHAR(10), "")</f>
        <v/>
      </c>
      <c r="H19" t="str">
        <f>IF(AB19=1, Database!$AW$6&amp;": "&amp;Database!AW22&amp;CHAR(10), "")</f>
        <v/>
      </c>
      <c r="I19" t="str">
        <f>IF(AC19=1, Database!$AX$6&amp;": "&amp;Database!AX22&amp;CHAR(10)&amp;Database!$AY$6&amp;": "&amp;Database!AY22&amp;CHAR(10), "")</f>
        <v/>
      </c>
      <c r="J19" t="str">
        <f>IF(Z19=1, Database!$AQ$6&amp;": "&amp;Database!AQ22&amp;CHAR(10)&amp;Database!$AR$6&amp;": "&amp;Database!AR22&amp;CHAR(10)&amp;Database!$AS$6&amp;": "&amp;Database!AS22&amp;CHAR(10)&amp;Database!$AT$6&amp;": "&amp;Database!AT22&amp;CHAR(10), "")</f>
        <v/>
      </c>
      <c r="K19" t="str">
        <f>Database!$AZ$6&amp;": "&amp;Database!AZ22&amp;CHAR(10)&amp;Database!$BA$6&amp;": "&amp;Database!BA22&amp;CHAR(10)&amp;Database!$BB$6&amp;": "&amp;Database!BB22&amp;CHAR(10)</f>
        <v xml:space="preserve">status_newly_diagnosed: 
status_relapse: 
status_refractory: 
</v>
      </c>
      <c r="L19" t="str">
        <f>Database!$BC$6&amp;": "&amp;Database!BC22&amp;CHAR(10)&amp;Database!$BD$6&amp;": "&amp;Database!BD22&amp;CHAR(10)&amp;Database!$BE$6&amp;": "&amp;Database!BE22&amp;CHAR(10)&amp;Database!$BF$6&amp;": "&amp;Database!BF22&amp;CHAR(10)&amp;Database!$BG$6&amp;": "&amp;Database!BG22&amp;CHAR(10)&amp;Database!$BH$6&amp;": "&amp;Database!BH22&amp;CHAR(10)</f>
        <v xml:space="preserve">marker_alk_oncogene: exclude
marker_egfr_mutation: exclude
marker_kras_mutation: 
marker_philadelphia_bcrabl_positive: 
marker_flt3_positive: 
marker_cd20pos: 
</v>
      </c>
      <c r="M19" t="str">
        <f>Database!$BI$6&amp;": "&amp;Database!BI22&amp;CHAR(10)&amp;Database!$BJ$6&amp;": "&amp;Database!BJ22&amp;CHAR(10)&amp;Database!$BK$6&amp;": "&amp;Database!BK22&amp;CHAR(10)&amp;Database!$BL$6&amp;": "&amp;Database!BL22&amp;CHAR(10)&amp;Database!$BM$6&amp;": "&amp;Database!BM22&amp;CHAR(10)&amp;Database!$BN$6&amp;": "&amp;Database!BN22&amp;CHAR(10)&amp;Database!$BO$6&amp;": "&amp;Database!BO22&amp;CHAR(10)&amp;Database!$BP$6&amp;": "&amp;Database!BP22&amp;CHAR(10)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19" t="str">
        <f>IF(OR(W19=1, Z19=1), Database!$BQ$6&amp;": "&amp;Database!BQ22&amp;CHAR(10)&amp;Database!$BR$6&amp;": "&amp;Database!BR22&amp;CHAR(10)&amp;Database!$BS$6&amp;": "&amp;Database!BS22&amp;CHAR(10)&amp;Database!$BT$6&amp;": "&amp;Database!BT22&amp;CHAR(10), "")</f>
        <v/>
      </c>
      <c r="O19" t="str">
        <f>"Criteria: "&amp;CHAR(10)&amp;CHAR(10)&amp;Database!BU22</f>
        <v xml:space="preserve">Criteria: 
_x000D_        Inclusion Criteria:_x000D__x000D_          -  Male or female subjects aged greater than or equal to (&gt;=) 18 years_x000D__x000D_          -  Tumor determined to be positive for PD-L1 expression per the evaluation of a central_x000D_             laboratory_x000D__x000D_          -  Eastern Cooperative Oncology Group Performance Status (ECOG PS) of 0 to 1_x000D__x000D_          -  At least 1 lesion that can be measured._x000D__x000D_          -  Subjects with histologically confirmed metastatic or recurrent non-small cell lung_x000D_             cancer (NSCLC)_x000D__x000D_          -  Subjects must not have received any treatment for systemic lung cancer, and have an_x000D_             estimated life expectancy of more than 12 weeks_x000D__x000D_          -  Other protocol defined criteria could apply_x000D__x000D_        Exclusion Criteria:_x000D__x000D_          -  Subjects whose disease harbors an activating epidermal growth factor receptor (EGFR)_x000D_             mutation, or an anaplastic lymphoma kinase (ALK) rearrangement_x000D__x000D_          -  Prior therapy with any antibody or drug targeting T cell coregulatory proteins,_x000D_             concurrent anticancer treatment, or immunosuppressive agents_x000D__x000D_          -  Subjects with known severe hypersensitivity reactions to monoclonal antibodies,_x000D_             history of anaphylaxis, or uncontrolled asthma, and persisting toxicity related to_x000D_             prior therapy of Grade greater than (&gt;) 1_x000D__x000D_          -  Subjects with brain metastases are excluded, except those meeting the following_x000D_             criteria: brain metastases that have been treated locally and are clinically stable_x000D_             for at least 2 weeks prior to enrollment, subjects must be either off steroids or on_x000D_             a stable or decreasing dose of less than (&lt;) 10 mg daily prednisone (or equivalent),_x000D_             and do not have ongoing neurological symptoms that are related to the brain_x000D_             localization of the disease_x000D__x000D_          -  Other protocol defined criteria could apply_x000D_      </v>
      </c>
      <c r="P19" t="str">
        <f t="shared" si="0"/>
        <v xml:space="preserve">
---------------------------------------</v>
      </c>
      <c r="Q19" t="str">
        <f t="shared" si="1"/>
        <v>nct_id: NCT02576574
phase: Phase 3
sponsor_name: EMD Serono
sponsor_type: Industry
study_title: A Phase III, Open-label, Multicenter Trial of Avelumab (MSB0010718C) Versus Platinum-based Doublet as a First-line Treatment of Recurrent or Stage IV PD-L1+ Non-small Cell Lung Cancer
cohort: 1
age_min: 18
age_max: 150
type_lung_nsclc_adeno: include
type_lung_nsclc_large: include
type_lung_nsclc_squamous: include
type_lung_sclc: 
stage_i: 
stage_ii: 
stage_iii: 
stage_iv: include
status_newly_diagnosed: 
status_relapse: 
status_refractory: 
marker_alk_oncogene: exclude
marker_egfr_mutation: exclude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Male or female subjects aged greater than or equal to (&gt;=) 18 years_x000D__x000D_          -  Tumor determined to be positive for PD-L1 expression per the evaluation of a central_x000D_             laboratory_x000D__x000D_          -  Eastern Cooperative Oncology Group Performance Status (ECOG PS) of 0 to 1_x000D__x000D_          -  At least 1 lesion that can be measured._x000D__x000D_          -  Subjects with histologically confirmed metastatic or recurrent non-small cell lung_x000D_             cancer (NSCLC)_x000D__x000D_          -  Subjects must not have received any treatment for systemic lung cancer, and have an_x000D_             estimated life expectancy of more than 12 weeks_x000D__x000D_          -  Other protocol defined criteria could apply_x000D__x000D_        Exclusion Criteria:_x000D__x000D_          -  Subjects whose disease harbors an activating epidermal growth factor receptor (EGFR)_x000D_             mutation, or an anaplastic lymphoma kinase (ALK) rearrangement_x000D__x000D_          -  Prior therapy with any antibody or drug targeting T cell coregulatory proteins,_x000D_             concurrent anticancer treatment, or immunosuppressive agents_x000D__x000D_          -  Subjects with known severe hypersensitivity reactions to monoclonal antibodies,_x000D_             history of anaphylaxis, or uncontrolled asthma, and persisting toxicity related to_x000D_             prior therapy of Grade greater than (&gt;) 1_x000D__x000D_          -  Subjects with brain metastases are excluded, except those meeting the following_x000D_             criteria: brain metastases that have been treated locally and are clinically stable_x000D_             for at least 2 weeks prior to enrollment, subjects must be either off steroids or on_x000D_             a stable or decreasing dose of less than (&lt;) 10 mg daily prednisone (or equivalent),_x000D_             and do not have ongoing neurological symptoms that are related to the brain_x000D_             localization of the disease_x000D__x000D_          -  Other protocol defined criteria could apply_x000D_      
---------------------------------------</v>
      </c>
      <c r="S19">
        <f>IF(OR(Database!K22="include",Database!L22="include"), 1, 0)</f>
        <v>0</v>
      </c>
      <c r="T19">
        <f>IF(OR(Database!M22="include",Database!N22="include",Database!O22="include",Database!P22="include"), 1, 0)</f>
        <v>1</v>
      </c>
      <c r="U19">
        <f>IF(OR(Database!M22="include",Database!N22="include",Database!O22="include"), 1, 0)</f>
        <v>1</v>
      </c>
      <c r="V19">
        <f>IF(Database!P22="include", 1, 0)</f>
        <v>0</v>
      </c>
      <c r="W19">
        <f>IF(OR(Database!Q22="include",Database!R22="include",Database!S22="include",Database!T22="include"), 1, 0)</f>
        <v>0</v>
      </c>
      <c r="X19">
        <f>IF(Database!Q22="include", 1, 0)</f>
        <v>0</v>
      </c>
      <c r="Y19">
        <f>IF(Database!T22="include", 1, 0)</f>
        <v>0</v>
      </c>
      <c r="Z19">
        <f>IF(OR(Database!AC22="include",Database!AE22="include",Database!AH22="include",Database!AI22="include",Database!AJ22="include",Database!AK22="include",Database!AM22="include",Database!AN22="include",Database!AO22="include",Database!AP22="include"), 1, 0)</f>
        <v>0</v>
      </c>
      <c r="AA19">
        <f>IF(OR(Database!AQ22&lt;&gt;"",Database!AR22&lt;&gt;"",Database!AS22&lt;&gt;"",Database!AT22&lt;&gt;""), 1, 0)</f>
        <v>1</v>
      </c>
      <c r="AB19">
        <f>IF(Database!AW22&lt;&gt;"", 1, 0)</f>
        <v>0</v>
      </c>
      <c r="AC19">
        <f>IF(OR(Database!AY22&lt;&gt;"",Database!AX22&lt;&gt;""), 1, 0)</f>
        <v>0</v>
      </c>
    </row>
    <row r="20" spans="1:29">
      <c r="A20" t="str">
        <f>Database!$B$6&amp;": "&amp;Database!B23&amp;CHAR(10)&amp;Database!$C$6&amp;": "&amp;Database!C23&amp;CHAR(10)&amp;Database!$E$6&amp;": "&amp;Database!E23&amp;CHAR(10)&amp;Database!$F$6&amp;": "&amp;Database!F23&amp;CHAR(10)&amp;Database!$G$6&amp;": "&amp;Database!G23&amp;CHAR(10)&amp;Database!$H$6&amp;": "&amp;Database!H23&amp;CHAR(10)&amp;Database!$I$6&amp;": "&amp;Database!I23&amp;CHAR(10)&amp;Database!$J$6&amp;": "&amp;Database!J23&amp;CHAR(10)</f>
        <v xml:space="preserve">nct_id: NCT02576574
phase: Phase 3
sponsor_name: EMD Serono
sponsor_type: Industry
study_title: A Phase III, Open-label, Multicenter Trial of Avelumab (MSB0010718C) Versus Platinum-based Doublet as a First-line Treatment of Recurrent or Stage IV PD-L1+ Non-small Cell Lung Cancer
cohort: 2
age_min: 18
age_max: 150
</v>
      </c>
      <c r="B20" t="str">
        <f>IF(S20=1, Database!$K$6&amp;": "&amp;Database!K23&amp;CHAR(10)&amp;Database!$L$6&amp;": "&amp;Database!L23, "")</f>
        <v/>
      </c>
      <c r="C20" t="str">
        <f>IF(T20=1, Database!$M$6&amp;": "&amp;Database!M23&amp;CHAR(10)&amp;Database!$N$6&amp;": "&amp;Database!N23&amp;CHAR(10)&amp;Database!$O$6&amp;": "&amp;Database!O23&amp;CHAR(10)&amp;Database!$P$6&amp;": "&amp;Database!P23&amp;CHAR(10), "")</f>
        <v xml:space="preserve">type_lung_nsclc_adeno: include
type_lung_nsclc_large: include
type_lung_nsclc_squamous: include
type_lung_sclc: 
</v>
      </c>
      <c r="D20" t="str">
        <f>IF(W20=1, Database!$Q$6&amp;": "&amp;Database!Q23&amp;CHAR(10)&amp;Database!$R$6&amp;": "&amp;Database!R23&amp;CHAR(10)&amp;Database!$S$6&amp;": "&amp;Database!S23&amp;CHAR(10)&amp;Database!$T$6&amp;": "&amp;Database!T23&amp;CHAR(10)&amp;Database!$U$6&amp;": "&amp;Database!U23&amp;CHAR(10)&amp;Database!$V$6&amp;": "&amp;Database!V23&amp;CHAR(10)&amp;Database!$W$6&amp;": "&amp;Database!W23&amp;CHAR(10)&amp;Database!$X$6&amp;": "&amp;Database!X23&amp;CHAR(10)&amp;Database!$Y$6&amp;": "&amp;Database!Y23&amp;CHAR(10)&amp;Database!$Z$6&amp;": "&amp;Database!Z23&amp;CHAR(10)&amp;Database!$AA$6&amp;": "&amp;Database!AA23&amp;CHAR(10)&amp;Database!$AB$6&amp;": "&amp;Database!AB23&amp;CHAR(10), "")</f>
        <v/>
      </c>
      <c r="E20" t="str">
        <f>IF(Z20=1, Database!$AC$6&amp;": "&amp;Database!AC23&amp;CHAR(10)&amp;Database!$AD$6&amp;": "&amp;Database!AD23&amp;CHAR(10)&amp;Database!$AE$6&amp;": "&amp;Database!AE23&amp;CHAR(10)&amp;Database!$AF$6&amp;": "&amp;Database!AF23&amp;CHAR(10)&amp;Database!$AG$6&amp;": "&amp;Database!AG23&amp;CHAR(10)&amp;Database!$AH$6&amp;": "&amp;Database!AH23&amp;CHAR(10)&amp;Database!$AI$6&amp;": "&amp;Database!AI23&amp;CHAR(10)&amp;Database!$AJ$6&amp;": "&amp;Database!AJ23&amp;CHAR(10)&amp;Database!$AK$6&amp;": "&amp;Database!AK23&amp;CHAR(10)&amp;Database!$AL$6&amp;": "&amp;Database!AL23&amp;CHAR(10)&amp;Database!$AM$6&amp;": "&amp;Database!AM23&amp;CHAR(10)&amp;Database!$AN$6&amp;": "&amp;Database!AN23&amp;CHAR(10)&amp;Database!$AO$6&amp;": "&amp;Database!AO23&amp;CHAR(10)&amp;Database!$AP$6&amp;": "&amp;Database!AP23&amp;CHAR(10), "")</f>
        <v/>
      </c>
      <c r="F20" t="str">
        <f>IF(AA20=1, Database!$AQ$6&amp;": "&amp;Database!AQ23&amp;CHAR(10)&amp;Database!$AR$6&amp;": "&amp;Database!AR23&amp;CHAR(10)&amp;Database!$AS$6&amp;": "&amp;Database!AS23&amp;CHAR(10)&amp;Database!$AT$6&amp;": "&amp;Database!AT23&amp;CHAR(10), "")</f>
        <v xml:space="preserve">stage_i: include
stage_ii: include
stage_iii: include
stage_iv: 
</v>
      </c>
      <c r="G20" t="str">
        <f>IF(V20=1, Database!$AU$6&amp;": "&amp;Database!AU23&amp;CHAR(10)&amp;Database!$AV$6&amp;": "&amp;Database!AV23&amp;CHAR(10), "")</f>
        <v/>
      </c>
      <c r="H20" t="str">
        <f>IF(AB20=1, Database!$AW$6&amp;": "&amp;Database!AW23&amp;CHAR(10), "")</f>
        <v/>
      </c>
      <c r="I20" t="str">
        <f>IF(AC20=1, Database!$AX$6&amp;": "&amp;Database!AX23&amp;CHAR(10)&amp;Database!$AY$6&amp;": "&amp;Database!AY23&amp;CHAR(10), "")</f>
        <v/>
      </c>
      <c r="J20" t="str">
        <f>IF(Z20=1, Database!$AQ$6&amp;": "&amp;Database!AQ23&amp;CHAR(10)&amp;Database!$AR$6&amp;": "&amp;Database!AR23&amp;CHAR(10)&amp;Database!$AS$6&amp;": "&amp;Database!AS23&amp;CHAR(10)&amp;Database!$AT$6&amp;": "&amp;Database!AT23&amp;CHAR(10), "")</f>
        <v/>
      </c>
      <c r="K20" t="str">
        <f>Database!$AZ$6&amp;": "&amp;Database!AZ23&amp;CHAR(10)&amp;Database!$BA$6&amp;": "&amp;Database!BA23&amp;CHAR(10)&amp;Database!$BB$6&amp;": "&amp;Database!BB23&amp;CHAR(10)</f>
        <v xml:space="preserve">status_newly_diagnosed: 
status_relapse: require
status_refractory: 
</v>
      </c>
      <c r="L20" t="str">
        <f>Database!$BC$6&amp;": "&amp;Database!BC23&amp;CHAR(10)&amp;Database!$BD$6&amp;": "&amp;Database!BD23&amp;CHAR(10)&amp;Database!$BE$6&amp;": "&amp;Database!BE23&amp;CHAR(10)&amp;Database!$BF$6&amp;": "&amp;Database!BF23&amp;CHAR(10)&amp;Database!$BG$6&amp;": "&amp;Database!BG23&amp;CHAR(10)&amp;Database!$BH$6&amp;": "&amp;Database!BH23&amp;CHAR(10)</f>
        <v xml:space="preserve">marker_alk_oncogene: exclude
marker_egfr_mutation: exclude
marker_kras_mutation: 
marker_philadelphia_bcrabl_positive: 
marker_flt3_positive: 
marker_cd20pos: 
</v>
      </c>
      <c r="M20" t="str">
        <f>Database!$BI$6&amp;": "&amp;Database!BI23&amp;CHAR(10)&amp;Database!$BJ$6&amp;": "&amp;Database!BJ23&amp;CHAR(10)&amp;Database!$BK$6&amp;": "&amp;Database!BK23&amp;CHAR(10)&amp;Database!$BL$6&amp;": "&amp;Database!BL23&amp;CHAR(10)&amp;Database!$BM$6&amp;": "&amp;Database!BM23&amp;CHAR(10)&amp;Database!$BN$6&amp;": "&amp;Database!BN23&amp;CHAR(10)&amp;Database!$BO$6&amp;": "&amp;Database!BO23&amp;CHAR(10)&amp;Database!$BP$6&amp;": "&amp;Database!BP23&amp;CHAR(10)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20" t="str">
        <f>IF(OR(W20=1, Z20=1), Database!$BQ$6&amp;": "&amp;Database!BQ23&amp;CHAR(10)&amp;Database!$BR$6&amp;": "&amp;Database!BR23&amp;CHAR(10)&amp;Database!$BS$6&amp;": "&amp;Database!BS23&amp;CHAR(10)&amp;Database!$BT$6&amp;": "&amp;Database!BT23&amp;CHAR(10), "")</f>
        <v/>
      </c>
      <c r="O20" t="str">
        <f>"Criteria: "&amp;CHAR(10)&amp;CHAR(10)&amp;Database!BU23</f>
        <v xml:space="preserve">Criteria: 
_x000D_        Inclusion Criteria:_x000D__x000D_          -  Male or female subjects aged greater than or equal to (&gt;=) 18 years_x000D__x000D_          -  Tumor determined to be positive for PD-L1 expression per the evaluation of a central_x000D_             laboratory_x000D__x000D_          -  Eastern Cooperative Oncology Group Performance Status (ECOG PS) of 0 to 1_x000D__x000D_          -  At least 1 lesion that can be measured._x000D__x000D_          -  Subjects with histologically confirmed metastatic or recurrent non-small cell lung_x000D_             cancer (NSCLC)_x000D__x000D_          -  Subjects must not have received any treatment for systemic lung cancer, and have an_x000D_             estimated life expectancy of more than 12 weeks_x000D__x000D_          -  Other protocol defined criteria could apply_x000D__x000D_        Exclusion Criteria:_x000D__x000D_          -  Subjects whose disease harbors an activating epidermal growth factor receptor (EGFR)_x000D_             mutation, or an anaplastic lymphoma kinase (ALK) rearrangement_x000D__x000D_          -  Prior therapy with any antibody or drug targeting T cell coregulatory proteins,_x000D_             concurrent anticancer treatment, or immunosuppressive agents_x000D__x000D_          -  Subjects with known severe hypersensitivity reactions to monoclonal antibodies,_x000D_             history of anaphylaxis, or uncontrolled asthma, and persisting toxicity related to_x000D_             prior therapy of Grade greater than (&gt;) 1_x000D__x000D_          -  Subjects with brain metastases are excluded, except those meeting the following_x000D_             criteria: brain metastases that have been treated locally and are clinically stable_x000D_             for at least 2 weeks prior to enrollment, subjects must be either off steroids or on_x000D_             a stable or decreasing dose of less than (&lt;) 10 mg daily prednisone (or equivalent),_x000D_             and do not have ongoing neurological symptoms that are related to the brain_x000D_             localization of the disease_x000D__x000D_          -  Other protocol defined criteria could apply_x000D_      </v>
      </c>
      <c r="P20" t="str">
        <f t="shared" si="0"/>
        <v xml:space="preserve">
---------------------------------------</v>
      </c>
      <c r="Q20" t="str">
        <f t="shared" si="1"/>
        <v>nct_id: NCT02576574
phase: Phase 3
sponsor_name: EMD Serono
sponsor_type: Industry
study_title: A Phase III, Open-label, Multicenter Trial of Avelumab (MSB0010718C) Versus Platinum-based Doublet as a First-line Treatment of Recurrent or Stage IV PD-L1+ Non-small Cell Lung Cancer
cohort: 2
age_min: 18
age_max: 150
type_lung_nsclc_adeno: include
type_lung_nsclc_large: include
type_lung_nsclc_squamous: include
type_lung_sclc: 
stage_i: include
stage_ii: include
stage_iii: include
stage_iv: 
status_newly_diagnosed: 
status_relapse: require
status_refractory: 
marker_alk_oncogene: exclude
marker_egfr_mutation: exclude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Male or female subjects aged greater than or equal to (&gt;=) 18 years_x000D__x000D_          -  Tumor determined to be positive for PD-L1 expression per the evaluation of a central_x000D_             laboratory_x000D__x000D_          -  Eastern Cooperative Oncology Group Performance Status (ECOG PS) of 0 to 1_x000D__x000D_          -  At least 1 lesion that can be measured._x000D__x000D_          -  Subjects with histologically confirmed metastatic or recurrent non-small cell lung_x000D_             cancer (NSCLC)_x000D__x000D_          -  Subjects must not have received any treatment for systemic lung cancer, and have an_x000D_             estimated life expectancy of more than 12 weeks_x000D__x000D_          -  Other protocol defined criteria could apply_x000D__x000D_        Exclusion Criteria:_x000D__x000D_          -  Subjects whose disease harbors an activating epidermal growth factor receptor (EGFR)_x000D_             mutation, or an anaplastic lymphoma kinase (ALK) rearrangement_x000D__x000D_          -  Prior therapy with any antibody or drug targeting T cell coregulatory proteins,_x000D_             concurrent anticancer treatment, or immunosuppressive agents_x000D__x000D_          -  Subjects with known severe hypersensitivity reactions to monoclonal antibodies,_x000D_             history of anaphylaxis, or uncontrolled asthma, and persisting toxicity related to_x000D_             prior therapy of Grade greater than (&gt;) 1_x000D__x000D_          -  Subjects with brain metastases are excluded, except those meeting the following_x000D_             criteria: brain metastases that have been treated locally and are clinically stable_x000D_             for at least 2 weeks prior to enrollment, subjects must be either off steroids or on_x000D_             a stable or decreasing dose of less than (&lt;) 10 mg daily prednisone (or equivalent),_x000D_             and do not have ongoing neurological symptoms that are related to the brain_x000D_             localization of the disease_x000D__x000D_          -  Other protocol defined criteria could apply_x000D_      
---------------------------------------</v>
      </c>
      <c r="S20">
        <f>IF(OR(Database!K23="include",Database!L23="include"), 1, 0)</f>
        <v>0</v>
      </c>
      <c r="T20">
        <f>IF(OR(Database!M23="include",Database!N23="include",Database!O23="include",Database!P23="include"), 1, 0)</f>
        <v>1</v>
      </c>
      <c r="U20">
        <f>IF(OR(Database!M23="include",Database!N23="include",Database!O23="include"), 1, 0)</f>
        <v>1</v>
      </c>
      <c r="V20">
        <f>IF(Database!P23="include", 1, 0)</f>
        <v>0</v>
      </c>
      <c r="W20">
        <f>IF(OR(Database!Q23="include",Database!R23="include",Database!S23="include",Database!T23="include"), 1, 0)</f>
        <v>0</v>
      </c>
      <c r="X20">
        <f>IF(Database!Q23="include", 1, 0)</f>
        <v>0</v>
      </c>
      <c r="Y20">
        <f>IF(Database!T23="include", 1, 0)</f>
        <v>0</v>
      </c>
      <c r="Z20">
        <f>IF(OR(Database!AC23="include",Database!AE23="include",Database!AH23="include",Database!AI23="include",Database!AJ23="include",Database!AK23="include",Database!AM23="include",Database!AN23="include",Database!AO23="include",Database!AP23="include"), 1, 0)</f>
        <v>0</v>
      </c>
      <c r="AA20">
        <f>IF(OR(Database!AQ23&lt;&gt;"",Database!AR23&lt;&gt;"",Database!AS23&lt;&gt;"",Database!AT23&lt;&gt;""), 1, 0)</f>
        <v>1</v>
      </c>
      <c r="AB20">
        <f>IF(Database!AW23&lt;&gt;"", 1, 0)</f>
        <v>0</v>
      </c>
      <c r="AC20">
        <f>IF(OR(Database!AY23&lt;&gt;"",Database!AX23&lt;&gt;""), 1, 0)</f>
        <v>0</v>
      </c>
    </row>
    <row r="21" spans="1:29">
      <c r="A21" t="str">
        <f>Database!$B$6&amp;": "&amp;Database!B24&amp;CHAR(10)&amp;Database!$C$6&amp;": "&amp;Database!C24&amp;CHAR(10)&amp;Database!$E$6&amp;": "&amp;Database!E24&amp;CHAR(10)&amp;Database!$F$6&amp;": "&amp;Database!F24&amp;CHAR(10)&amp;Database!$G$6&amp;": "&amp;Database!G24&amp;CHAR(10)&amp;Database!$H$6&amp;": "&amp;Database!H24&amp;CHAR(10)&amp;Database!$I$6&amp;": "&amp;Database!I24&amp;CHAR(10)&amp;Database!$J$6&amp;": "&amp;Database!J24&amp;CHAR(10)</f>
        <v xml:space="preserve">nct_id: NCT02588261
phase: Phase 3
sponsor_name: Astellas Pharma Global Development, Inc.
sponsor_type: Industry
study_title: An Open-label, Randomized Phase 3 Efficacy Study of ASP8273 vs Erlotinib or Gefitinib in First-line Treatment of Patients With Stage IIIB/IV Non-small Cell Lung Cancer Tumors With EGFR Activating Mutations
cohort: 1
age_min: 18
age_max: 150
</v>
      </c>
      <c r="B21" t="str">
        <f>IF(S21=1, Database!$K$6&amp;": "&amp;Database!K24&amp;CHAR(10)&amp;Database!$L$6&amp;": "&amp;Database!L24, "")</f>
        <v/>
      </c>
      <c r="C21" t="str">
        <f>IF(T21=1, Database!$M$6&amp;": "&amp;Database!M24&amp;CHAR(10)&amp;Database!$N$6&amp;": "&amp;Database!N24&amp;CHAR(10)&amp;Database!$O$6&amp;": "&amp;Database!O24&amp;CHAR(10)&amp;Database!$P$6&amp;": "&amp;Database!P24&amp;CHAR(10), "")</f>
        <v xml:space="preserve">type_lung_nsclc_adeno: include
type_lung_nsclc_large: 
type_lung_nsclc_squamous: 
type_lung_sclc: 
</v>
      </c>
      <c r="D21" t="str">
        <f>IF(W21=1, Database!$Q$6&amp;": "&amp;Database!Q24&amp;CHAR(10)&amp;Database!$R$6&amp;": "&amp;Database!R24&amp;CHAR(10)&amp;Database!$S$6&amp;": "&amp;Database!S24&amp;CHAR(10)&amp;Database!$T$6&amp;": "&amp;Database!T24&amp;CHAR(10)&amp;Database!$U$6&amp;": "&amp;Database!U24&amp;CHAR(10)&amp;Database!$V$6&amp;": "&amp;Database!V24&amp;CHAR(10)&amp;Database!$W$6&amp;": "&amp;Database!W24&amp;CHAR(10)&amp;Database!$X$6&amp;": "&amp;Database!X24&amp;CHAR(10)&amp;Database!$Y$6&amp;": "&amp;Database!Y24&amp;CHAR(10)&amp;Database!$Z$6&amp;": "&amp;Database!Z24&amp;CHAR(10)&amp;Database!$AA$6&amp;": "&amp;Database!AA24&amp;CHAR(10)&amp;Database!$AB$6&amp;": "&amp;Database!AB24&amp;CHAR(10), "")</f>
        <v/>
      </c>
      <c r="E21" t="str">
        <f>IF(Z21=1, Database!$AC$6&amp;": "&amp;Database!AC24&amp;CHAR(10)&amp;Database!$AD$6&amp;": "&amp;Database!AD24&amp;CHAR(10)&amp;Database!$AE$6&amp;": "&amp;Database!AE24&amp;CHAR(10)&amp;Database!$AF$6&amp;": "&amp;Database!AF24&amp;CHAR(10)&amp;Database!$AG$6&amp;": "&amp;Database!AG24&amp;CHAR(10)&amp;Database!$AH$6&amp;": "&amp;Database!AH24&amp;CHAR(10)&amp;Database!$AI$6&amp;": "&amp;Database!AI24&amp;CHAR(10)&amp;Database!$AJ$6&amp;": "&amp;Database!AJ24&amp;CHAR(10)&amp;Database!$AK$6&amp;": "&amp;Database!AK24&amp;CHAR(10)&amp;Database!$AL$6&amp;": "&amp;Database!AL24&amp;CHAR(10)&amp;Database!$AM$6&amp;": "&amp;Database!AM24&amp;CHAR(10)&amp;Database!$AN$6&amp;": "&amp;Database!AN24&amp;CHAR(10)&amp;Database!$AO$6&amp;": "&amp;Database!AO24&amp;CHAR(10)&amp;Database!$AP$6&amp;": "&amp;Database!AP24&amp;CHAR(10), "")</f>
        <v/>
      </c>
      <c r="F21" t="str">
        <f>IF(AA21=1, Database!$AQ$6&amp;": "&amp;Database!AQ24&amp;CHAR(10)&amp;Database!$AR$6&amp;": "&amp;Database!AR24&amp;CHAR(10)&amp;Database!$AS$6&amp;": "&amp;Database!AS24&amp;CHAR(10)&amp;Database!$AT$6&amp;": "&amp;Database!AT24&amp;CHAR(10), "")</f>
        <v xml:space="preserve">stage_i: 
stage_ii: 
stage_iii: include
stage_iv: include
</v>
      </c>
      <c r="G21" t="str">
        <f>IF(V21=1, Database!$AU$6&amp;": "&amp;Database!AU24&amp;CHAR(10)&amp;Database!$AV$6&amp;": "&amp;Database!AV24&amp;CHAR(10), "")</f>
        <v/>
      </c>
      <c r="H21" t="str">
        <f>IF(AB21=1, Database!$AW$6&amp;": "&amp;Database!AW24&amp;CHAR(10), "")</f>
        <v/>
      </c>
      <c r="I21" t="str">
        <f>IF(AC21=1, Database!$AX$6&amp;": "&amp;Database!AX24&amp;CHAR(10)&amp;Database!$AY$6&amp;": "&amp;Database!AY24&amp;CHAR(10), "")</f>
        <v/>
      </c>
      <c r="J21" t="str">
        <f>IF(Z21=1, Database!$AQ$6&amp;": "&amp;Database!AQ24&amp;CHAR(10)&amp;Database!$AR$6&amp;": "&amp;Database!AR24&amp;CHAR(10)&amp;Database!$AS$6&amp;": "&amp;Database!AS24&amp;CHAR(10)&amp;Database!$AT$6&amp;": "&amp;Database!AT24&amp;CHAR(10), "")</f>
        <v/>
      </c>
      <c r="K21" t="str">
        <f>Database!$AZ$6&amp;": "&amp;Database!AZ24&amp;CHAR(10)&amp;Database!$BA$6&amp;": "&amp;Database!BA24&amp;CHAR(10)&amp;Database!$BB$6&amp;": "&amp;Database!BB24&amp;CHAR(10)</f>
        <v xml:space="preserve">status_newly_diagnosed: require
status_relapse: 
status_refractory: 
</v>
      </c>
      <c r="L21" t="str">
        <f>Database!$BC$6&amp;": "&amp;Database!BC24&amp;CHAR(10)&amp;Database!$BD$6&amp;": "&amp;Database!BD24&amp;CHAR(10)&amp;Database!$BE$6&amp;": "&amp;Database!BE24&amp;CHAR(10)&amp;Database!$BF$6&amp;": "&amp;Database!BF24&amp;CHAR(10)&amp;Database!$BG$6&amp;": "&amp;Database!BG24&amp;CHAR(10)&amp;Database!$BH$6&amp;": "&amp;Database!BH24&amp;CHAR(10)</f>
        <v xml:space="preserve">marker_alk_oncogene: 
marker_egfr_mutation: 
marker_kras_mutation: 
marker_philadelphia_bcrabl_positive: 
marker_flt3_positive: 
marker_cd20pos: 
</v>
      </c>
      <c r="M21" t="str">
        <f>Database!$BI$6&amp;": "&amp;Database!BI24&amp;CHAR(10)&amp;Database!$BJ$6&amp;": "&amp;Database!BJ24&amp;CHAR(10)&amp;Database!$BK$6&amp;": "&amp;Database!BK24&amp;CHAR(10)&amp;Database!$BL$6&amp;": "&amp;Database!BL24&amp;CHAR(10)&amp;Database!$BM$6&amp;": "&amp;Database!BM24&amp;CHAR(10)&amp;Database!$BN$6&amp;": "&amp;Database!BN24&amp;CHAR(10)&amp;Database!$BO$6&amp;": "&amp;Database!BO24&amp;CHAR(10)&amp;Database!$BP$6&amp;": "&amp;Database!BP24&amp;CHAR(10)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1" t="str">
        <f>IF(OR(W21=1, Z21=1), Database!$BQ$6&amp;": "&amp;Database!BQ24&amp;CHAR(10)&amp;Database!$BR$6&amp;": "&amp;Database!BR24&amp;CHAR(10)&amp;Database!$BS$6&amp;": "&amp;Database!BS24&amp;CHAR(10)&amp;Database!$BT$6&amp;": "&amp;Database!BT24&amp;CHAR(10), "")</f>
        <v/>
      </c>
      <c r="O21" t="str">
        <f>"Criteria: "&amp;CHAR(10)&amp;CHAR(10)&amp;Database!BU24</f>
        <v xml:space="preserve">Criteria: 
_x000D_        Inclusion Criteria:_x000D__x000D_          -  Subject agrees not to participate in another interventional study while on treatment._x000D__x000D_          -  Female subject must either:_x000D__x000D_               -  Be of nonchildbearing potential: postmenopausal (defined as at least 1 year_x000D_                  without any menses) prior to Screening, or documented surgically sterile_x000D__x000D_               -  Or, if of childbearing potential: Agree not to try to become pregnant during the_x000D_                  study and for 28 days after the final study drug administration; And have a_x000D_                  negative serum pregnancy test at Screening; And, if heterosexually active, agree_x000D_                  to consistently use 2 forms of highly effective birth control (at least 1 of_x000D_                  which must be a highly effective method and one must be a barrier method)_x000D_                  starting at Screening and throughout the study period and for 28 days after the_x000D_                  final study drug administration._x000D__x000D_          -  Female subject must not be breastfeeding at Screening or during the study period, and_x000D_             for 28 days after the final study drug administration._x000D__x000D_          -  Female subject must not donate ova starting at Screening and throughout the study_x000D_             period, and for 28 days after the final study drug administration._x000D__x000D_          -  Male subject and their female spouse/partners who are of childbearing potential must_x000D_             be using highly effective contraception consisting of 2 forms of birth control (1 of_x000D_             which must be a barrier method) starting at Screening and continue throughout the_x000D_             study period and for 90 days after the final study drug administration._x000D__x000D_          -  Male subject must not donate sperm starting at Screening and throughout the study_x000D_             period and for 90 days after the final study drug administration._x000D__x000D_          -  Subject has Eastern Cooperative Oncology Group (ECOG) performance status â‰¤ 2._x000D__x000D_          -  Subject has histologically confirmed locally advanced, metastatic or unresectable_x000D_             Stage IIIB/IV adenocarcinoma NSCLC (newly diagnosed or recurrent). Subjects with_x000D_             mixed histology are eligible if adenocarcinoma is the predominant histology._x000D__x000D_          -  Subject has predicted life expectancy â‰¥ 12 weeks in the opinion of the investigator._x000D__x000D_          -  Subject must meet all of the following criteria on the laboratory tests that will be_x000D_             analyzed centrally within 7 days prior to the first dose of study drug. In case of_x000D_             multiple laboratory data within this period, the most recent data should be used._x000D__x000D_               -  Neutrophil count &gt; 1,000/mm3_x000D__x000D_               -  Platelet count â‰¥ 7.5 x 104 /mm3_x000D__x000D_               -  Hemoglobin &gt; 8.0 g/dL_x000D__x000D_               -  Serum creatinine Ë‚ 2.0 x upper limit of normal (ULN) or an estimated glomerular_x000D_                  filtration rate (eGFR) of &gt; 50 mL/min as calculated by the Cockcroft Gault_x000D_                  Method_x000D__x000D_               -  Total bilirubin Ë‚1.5 x ULN (except for subjects with documented Gilbert's_x000D_                  syndrome)_x000D__x000D_               -  AST and ALT Ë‚ 3.0 x ULN or â‰¤ 5 x ULN if subject has documented liver metastases_x000D__x000D_               -  Serum sodium level is â‰¥ 130 mmol/L_x000D__x000D_          -  Subject has an EGFR activating mutation (exon 19 deletion or exon 21 L858R), with or_x000D_             without T790M mutation, by local or central testing on examination of a NSCLC FFPE_x000D_             specimen (archival or fresh biopsy). Subjects harboring both exon 19 deletion and_x000D_             exon 21 L858R mutations are not eligible. A tissue sample from the same block used to_x000D_             determine eligibility by local testing should be available to send to the central lab_x000D_             for confirmatory testing. Subjects randomized based on local results indicating_x000D_             presence of EGFR mutation may remain on study if central results are discordant._x000D__x000D_          -  Subject must have at least 1 measureable lesion based on RECIST V1.1. Previously_x000D_             irradiated lesions will not be considered as measurable lesions._x000D__x000D_        Exclusion Criteria:_x000D__x000D_          -  Subject has received intervening anticancer treatment or previous treatment with_x000D_             chemotherapy for metastatic disease other than palliative local radiation to painful_x000D_             bone metastases completed at least 1 week prior to the first dose of study drug. The_x000D_             administration of neoadjuvant or adjuvant chemotherapy is allowed as long as it has_x000D_             finalized â‰¥ 6 months before the first dose of study drug._x000D__x000D_          -  Subject has received a prior treatment with a therapeutic agent targeting EGFR (e.g.,_x000D_             afatinib, dacomitinib, ASP8273, etc)._x000D__x000D_          -  Subject has received investigational therapy within 28 days or 5 half-lives prior to_x000D_             the first dose of study drug._x000D__x000D_          -  Subject has received radiotherapy within 1 week prior to the first dose of study_x000D_             drug. If the subject received radiotherapy &gt; 1 week prior to study treatment, the_x000D_             irradiated lesion cannot be the only lesion used for evaluating response._x000D__x000D_          -  Subject has symptomatic central nervous system (CNS) metastasis. Subject with_x000D_             previously treated brain or CNS metastases are eligible provided that the subject has_x000D_             recovered from any acute effects of radiotherapy, does not have brain metastasis_x000D_             related symptoms, is not requiring systemic steroids for at least 2 weeks prior to_x000D_             study drug administration, and any whole brain radiation therapy was completed at_x000D_             least 4 weeks prior to study drug administration, or any stereotactic radiosurgery_x000D_             (SRS) was completed at least 2 weeks prior to study drug administration. Steroid_x000D_             inhaler use or ointment treatment for other concomitant medical disease is permitted._x000D__x000D_          -  Subject has received blood transfusions or hematopoietic factor therapy within 14_x000D_             days prior to the first dose of study drug._x000D__x000D_          -  Subject has had a major surgical procedure (other than a biopsy) within 14 days prior_x000D_             to the first dose of study drug, or one is planned during the course of the study._x000D__x000D_          -  Subject has a known history of a positive test for human immunodeficiency virus (HIV)_x000D_             infection._x000D__x000D_          -  Subject has known history of serious hypersensitivity reaction to a known ingredient_x000D_             of ASP8273, erlotinib or gefitinib._x000D__x000D_          -  Subject has evidence of an active infection requiring systemic therapy within 14 days_x000D_             prior to the planned first dose of study drug._x000D__x000D_          -  Subject has severe or uncontrolled systemic diseases including uncontrolled_x000D_             hypertension (blood pressure &gt; 150/100 mmHg) or active bleeding diatheses._x000D__x000D_          -  Subject has history of drug-induced interstitial lung disease (ILD) or any evidence_x000D_             of active ILD._x000D__x000D_          -  Subject has ongoing cardiac arrhythmia that is Grade â‰¥ 2 or uncontrolled atrial_x000D_             fibrillation of any grade._x000D__x000D_          -  Subject currently has Class 3 or 4 New York Heart Association congestive heart_x000D_             failure._x000D__x000D_          -  Subject has history of severe/unstable angina, myocardial infarction or_x000D_             cerebrovascular accident within 6 months prior to the planned first dose of study_x000D_             drug._x000D__x000D_          -  Subject has history of gastrointestinal ulcer or gastrointestinal bleeding within 3_x000D_             months prior to the planned first dose of study drug._x000D__x000D_          -  Subject has concurrent corneal disorder or any ophthalmologic condition which, in the_x000D_             investigator's opinion, makes the subject unsuitable for study participation (i.e.,_x000D_             advanced cataracts, glaucoma)._x000D__x000D_          -  Subject has difficulty taking oral medication or any digestive tract dysfunction or_x000D_             inflammatory bowel disease that would interfere with the intestinal absorption of_x000D_             drug._x000D__x000D_          -  Subject has another past or active malignancy which requires treatment. Prior_x000D_             carcinoma in situ or non-melanoma skin cancer after curative resection are permitted._x000D__x000D_          -  Subject has any condition which, in the investigator's opinion, makes the subject_x000D_             unsuitable for study participation._x000D__x000D_          -  Subject has received potent CYP 3A4 inhibitors within 7 days prior to first dose of_x000D_             study drug or proton pump inhibitors such as omeprazole within 14 days prior to first_x000D_             dose of study drug._x000D_      </v>
      </c>
      <c r="P21" t="str">
        <f t="shared" si="0"/>
        <v xml:space="preserve">
---------------------------------------</v>
      </c>
      <c r="Q21" t="str">
        <f t="shared" si="1"/>
        <v>nct_id: NCT02588261
phase: Phase 3
sponsor_name: Astellas Pharma Global Development, Inc.
sponsor_type: Industry
study_title: An Open-label, Randomized Phase 3 Efficacy Study of ASP8273 vs Erlotinib or Gefitinib in First-line Treatment of Patients With Stage IIIB/IV Non-small Cell Lung Cancer Tumors With EGFR Activating Mutations
cohort: 1
age_min: 18
age_max: 150
type_lung_nsclc_adeno: include
type_lung_nsclc_large: 
type_lung_nsclc_squamous: 
type_lung_sclc: 
stage_i: 
stage_ii: 
stage_iii: include
stage_iv: include
status_newly_diagnosed: require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Subject agrees not to participate in another interventional study while on treatment._x000D__x000D_          -  Female subject must either:_x000D__x000D_               -  Be of nonchildbearing potential: postmenopausal (defined as at least 1 year_x000D_                  without any menses) prior to Screening, or documented surgically sterile_x000D__x000D_               -  Or, if of childbearing potential: Agree not to try to become pregnant during the_x000D_                  study and for 28 days after the final study drug administration; And have a_x000D_                  negative serum pregnancy test at Screening; And, if heterosexually active, agree_x000D_                  to consistently use 2 forms of highly effective birth control (at least 1 of_x000D_                  which must be a highly effective method and one must be a barrier method)_x000D_                  starting at Screening and throughout the study period and for 28 days after the_x000D_                  final study drug administration._x000D__x000D_          -  Female subject must not be breastfeeding at Screening or during the study period, and_x000D_             for 28 days after the final study drug administration._x000D__x000D_          -  Female subject must not donate ova starting at Screening and throughout the study_x000D_             period, and for 28 days after the final study drug administration._x000D__x000D_          -  Male subject and their female spouse/partners who are of childbearing potential must_x000D_             be using highly effective contraception consisting of 2 forms of birth control (1 of_x000D_             which must be a barrier method) starting at Screening and continue throughout the_x000D_             study period and for 90 days after the final study drug administration._x000D__x000D_          -  Male subject must not donate sperm starting at Screening and throughout the study_x000D_             period and for 90 days after the final study drug administration._x000D__x000D_          -  Subject has Eastern Cooperative Oncology Group (ECOG) performance status â‰¤ 2._x000D__x000D_          -  Subject has histologically confirmed locally advanced, metastatic or unresectable_x000D_             Stage IIIB/IV adenocarcinoma NSCLC (newly diagnosed or recurrent). Subjects with_x000D_             mixed histology are eligible if adenocarcinoma is the predominant histology._x000D__x000D_          -  Subject has predicted life expectancy â‰¥ 12 weeks in the opinion of the investigator._x000D__x000D_          -  Subject must meet all of the following criteria on the laboratory tests that will be_x000D_             analyzed centrally within 7 days prior to the first dose of study drug. In case of_x000D_             multiple laboratory data within this period, the most recent data should be used._x000D__x000D_               -  Neutrophil count &gt; 1,000/mm3_x000D__x000D_               -  Platelet count â‰¥ 7.5 x 104 /mm3_x000D__x000D_               -  Hemoglobin &gt; 8.0 g/dL_x000D__x000D_               -  Serum creatinine Ë‚ 2.0 x upper limit of normal (ULN) or an estimated glomerular_x000D_                  filtration rate (eGFR) of &gt; 50 mL/min as calculated by the Cockcroft Gault_x000D_                  Method_x000D__x000D_               -  Total bilirubin Ë‚1.5 x ULN (except for subjects with documented Gilbert's_x000D_                  syndrome)_x000D__x000D_               -  AST and ALT Ë‚ 3.0 x ULN or â‰¤ 5 x ULN if subject has documented liver metastases_x000D__x000D_               -  Serum sodium level is â‰¥ 130 mmol/L_x000D__x000D_          -  Subject has an EGFR activating mutation (exon 19 deletion or exon 21 L858R), with or_x000D_             without T790M mutation, by local or central testing on examination of a NSCLC FFPE_x000D_             specimen (archival or fresh biopsy). Subjects harboring both exon 19 deletion and_x000D_             exon 21 L858R mutations are not eligible. A tissue sample from the same block used to_x000D_             determine eligibility by local testing should be available to send to the central lab_x000D_             for confirmatory testing. Subjects randomized based on local results indicating_x000D_             presence of EGFR mutation may remain on study if central results are discordant._x000D__x000D_          -  Subject must have at least 1 measureable lesion based on RECIST V1.1. Previously_x000D_             irradiated lesions will not be considered as measurable lesions._x000D__x000D_        Exclusion Criteria:_x000D__x000D_          -  Subject has received intervening anticancer treatment or previous treatment with_x000D_             chemotherapy for metastatic disease other than palliative local radiation to painful_x000D_             bone metastases completed at least 1 week prior to the first dose of study drug. The_x000D_             administration of neoadjuvant or adjuvant chemotherapy is allowed as long as it has_x000D_             finalized â‰¥ 6 months before the first dose of study drug._x000D__x000D_          -  Subject has received a prior treatment with a therapeutic agent targeting EGFR (e.g.,_x000D_             afatinib, dacomitinib, ASP8273, etc)._x000D__x000D_          -  Subject has received investigational therapy within 28 days or 5 half-lives prior to_x000D_             the first dose of study drug._x000D__x000D_          -  Subject has received radiotherapy within 1 week prior to the first dose of study_x000D_             drug. If the subject received radiotherapy &gt; 1 week prior to study treatment, the_x000D_             irradiated lesion cannot be the only lesion used for evaluating response._x000D__x000D_          -  Subject has symptomatic central nervous system (CNS) metastasis. Subject with_x000D_             previously treated brain or CNS metastases are eligible provided that the subject has_x000D_             recovered from any acute effects of radiotherapy, does not have brain metastasis_x000D_             related symptoms, is not requiring systemic steroids for at least 2 weeks prior to_x000D_             study drug administration, and any whole brain radiation therapy was completed at_x000D_             least 4 weeks prior to study drug administration, or any stereotactic radiosurgery_x000D_             (SRS) was completed at least 2 weeks prior to study drug administration. Steroid_x000D_             inhaler use or ointment treatment for other concomitant medical disease is permitted._x000D__x000D_          -  Subject has received blood transfusions or hematopoietic factor therapy within 14_x000D_             days prior to the first dose of study drug._x000D__x000D_          -  Subject has had a major surgical procedure (other than a biopsy) within 14 days prior_x000D_             to the first dose of study drug, or one is planned during the course of the study._x000D__x000D_          -  Subject has a known history of a positive test for human immunodeficiency virus (HIV)_x000D_             infection._x000D__x000D_          -  Subject has known history of serious hypersensitivity reaction to a known ingredient_x000D_             of ASP8273, erlotinib or gefitinib._x000D__x000D_          -  Subject has evidence of an active infection requiring systemic therapy within 14 days_x000D_             prior to the planned first dose of study drug._x000D__x000D_          -  Subject has severe or uncontrolled systemic diseases including uncontrolled_x000D_             hypertension (blood pressure &gt; 150/100 mmHg) or active bleeding diatheses._x000D__x000D_          -  Subject has history of drug-induced interstitial lung disease (ILD) or any evidence_x000D_             of active ILD._x000D__x000D_          -  Subject has ongoing cardiac arrhythmia that is Grade â‰¥ 2 or uncontrolled atrial_x000D_             fibrillation of any grade._x000D__x000D_          -  Subject currently has Class 3 or 4 New York Heart Association congestive heart_x000D_             failure._x000D__x000D_          -  Subject has history of severe/unstable angina, myocardial infarction or_x000D_             cerebrovascular accident within 6 months prior to the planned first dose of study_x000D_             drug._x000D__x000D_          -  Subject has history of gastrointestinal ulcer or gastrointestinal bleeding within 3_x000D_             months prior to the planned first dose of study drug._x000D__x000D_          -  Subject has concurrent corneal disorder or any ophthalmologic condition which, in the_x000D_             investigator's opinion, makes the subject unsuitable for study participation (i.e.,_x000D_             advanced cataracts, glaucoma)._x000D__x000D_          -  Subject has difficulty taking oral medication or any digestive tract dysfunction or_x000D_             inflammatory bowel disease that would interfere with the intestinal absorption of_x000D_             drug._x000D__x000D_          -  Subject has another past or active malignancy which requires treatment. Prior_x000D_             carcinoma in situ or non-melanoma skin cancer after curative resection are permitted._x000D__x000D_          -  Subject has any condition which, in the investigator's opinion, makes the subject_x000D_             unsuitable for study participation._x000D__x000D_          -  Subject has received potent CYP 3A4 inhibitors within 7 days prior to first dose of_x000D_             study drug or proton pump inhibitors such as omeprazole within 14 days prior to first_x000D_             dose of study drug._x000D_      
---------------------------------------</v>
      </c>
      <c r="S21">
        <f>IF(OR(Database!K24="include",Database!L24="include"), 1, 0)</f>
        <v>0</v>
      </c>
      <c r="T21">
        <f>IF(OR(Database!M24="include",Database!N24="include",Database!O24="include",Database!P24="include"), 1, 0)</f>
        <v>1</v>
      </c>
      <c r="U21">
        <f>IF(OR(Database!M24="include",Database!N24="include",Database!O24="include"), 1, 0)</f>
        <v>1</v>
      </c>
      <c r="V21">
        <f>IF(Database!P24="include", 1, 0)</f>
        <v>0</v>
      </c>
      <c r="W21">
        <f>IF(OR(Database!Q24="include",Database!R24="include",Database!S24="include",Database!T24="include"), 1, 0)</f>
        <v>0</v>
      </c>
      <c r="X21">
        <f>IF(Database!Q24="include", 1, 0)</f>
        <v>0</v>
      </c>
      <c r="Y21">
        <f>IF(Database!T24="include", 1, 0)</f>
        <v>0</v>
      </c>
      <c r="Z21">
        <f>IF(OR(Database!AC24="include",Database!AE24="include",Database!AH24="include",Database!AI24="include",Database!AJ24="include",Database!AK24="include",Database!AM24="include",Database!AN24="include",Database!AO24="include",Database!AP24="include"), 1, 0)</f>
        <v>0</v>
      </c>
      <c r="AA21">
        <f>IF(OR(Database!AQ24&lt;&gt;"",Database!AR24&lt;&gt;"",Database!AS24&lt;&gt;"",Database!AT24&lt;&gt;""), 1, 0)</f>
        <v>1</v>
      </c>
      <c r="AB21">
        <f>IF(Database!AW24&lt;&gt;"", 1, 0)</f>
        <v>0</v>
      </c>
      <c r="AC21">
        <f>IF(OR(Database!AY24&lt;&gt;"",Database!AX24&lt;&gt;""), 1, 0)</f>
        <v>0</v>
      </c>
    </row>
    <row r="22" spans="1:29">
      <c r="A22" t="str">
        <f>Database!$B$6&amp;": "&amp;Database!B25&amp;CHAR(10)&amp;Database!$C$6&amp;": "&amp;Database!C25&amp;CHAR(10)&amp;Database!$E$6&amp;": "&amp;Database!E25&amp;CHAR(10)&amp;Database!$F$6&amp;": "&amp;Database!F25&amp;CHAR(10)&amp;Database!$G$6&amp;": "&amp;Database!G25&amp;CHAR(10)&amp;Database!$H$6&amp;": "&amp;Database!H25&amp;CHAR(10)&amp;Database!$I$6&amp;": "&amp;Database!I25&amp;CHAR(10)&amp;Database!$J$6&amp;": "&amp;Database!J25&amp;CHAR(10)</f>
        <v xml:space="preserve">nct_id: NCT02588261
phase: Phase 3
sponsor_name: Astellas Pharma Global Development, Inc.
sponsor_type: Industry
study_title: An Open-label, Randomized Phase 3 Efficacy Study of ASP8273 vs Erlotinib or Gefitinib in First-line Treatment of Patients With Stage IIIB/IV Non-small Cell Lung Cancer Tumors With EGFR Activating Mutations
cohort: 2
age_min: 18
age_max: 150
</v>
      </c>
      <c r="B22" t="str">
        <f>IF(S22=1, Database!$K$6&amp;": "&amp;Database!K25&amp;CHAR(10)&amp;Database!$L$6&amp;": "&amp;Database!L25, "")</f>
        <v/>
      </c>
      <c r="C22" t="str">
        <f>IF(T22=1, Database!$M$6&amp;": "&amp;Database!M25&amp;CHAR(10)&amp;Database!$N$6&amp;": "&amp;Database!N25&amp;CHAR(10)&amp;Database!$O$6&amp;": "&amp;Database!O25&amp;CHAR(10)&amp;Database!$P$6&amp;": "&amp;Database!P25&amp;CHAR(10), "")</f>
        <v xml:space="preserve">type_lung_nsclc_adeno: include
type_lung_nsclc_large: 
type_lung_nsclc_squamous: 
type_lung_sclc: 
</v>
      </c>
      <c r="D22" t="str">
        <f>IF(W22=1, Database!$Q$6&amp;": "&amp;Database!Q25&amp;CHAR(10)&amp;Database!$R$6&amp;": "&amp;Database!R25&amp;CHAR(10)&amp;Database!$S$6&amp;": "&amp;Database!S25&amp;CHAR(10)&amp;Database!$T$6&amp;": "&amp;Database!T25&amp;CHAR(10)&amp;Database!$U$6&amp;": "&amp;Database!U25&amp;CHAR(10)&amp;Database!$V$6&amp;": "&amp;Database!V25&amp;CHAR(10)&amp;Database!$W$6&amp;": "&amp;Database!W25&amp;CHAR(10)&amp;Database!$X$6&amp;": "&amp;Database!X25&amp;CHAR(10)&amp;Database!$Y$6&amp;": "&amp;Database!Y25&amp;CHAR(10)&amp;Database!$Z$6&amp;": "&amp;Database!Z25&amp;CHAR(10)&amp;Database!$AA$6&amp;": "&amp;Database!AA25&amp;CHAR(10)&amp;Database!$AB$6&amp;": "&amp;Database!AB25&amp;CHAR(10), "")</f>
        <v/>
      </c>
      <c r="E22" t="str">
        <f>IF(Z22=1, Database!$AC$6&amp;": "&amp;Database!AC25&amp;CHAR(10)&amp;Database!$AD$6&amp;": "&amp;Database!AD25&amp;CHAR(10)&amp;Database!$AE$6&amp;": "&amp;Database!AE25&amp;CHAR(10)&amp;Database!$AF$6&amp;": "&amp;Database!AF25&amp;CHAR(10)&amp;Database!$AG$6&amp;": "&amp;Database!AG25&amp;CHAR(10)&amp;Database!$AH$6&amp;": "&amp;Database!AH25&amp;CHAR(10)&amp;Database!$AI$6&amp;": "&amp;Database!AI25&amp;CHAR(10)&amp;Database!$AJ$6&amp;": "&amp;Database!AJ25&amp;CHAR(10)&amp;Database!$AK$6&amp;": "&amp;Database!AK25&amp;CHAR(10)&amp;Database!$AL$6&amp;": "&amp;Database!AL25&amp;CHAR(10)&amp;Database!$AM$6&amp;": "&amp;Database!AM25&amp;CHAR(10)&amp;Database!$AN$6&amp;": "&amp;Database!AN25&amp;CHAR(10)&amp;Database!$AO$6&amp;": "&amp;Database!AO25&amp;CHAR(10)&amp;Database!$AP$6&amp;": "&amp;Database!AP25&amp;CHAR(10), "")</f>
        <v/>
      </c>
      <c r="F22" t="str">
        <f>IF(AA22=1, Database!$AQ$6&amp;": "&amp;Database!AQ25&amp;CHAR(10)&amp;Database!$AR$6&amp;": "&amp;Database!AR25&amp;CHAR(10)&amp;Database!$AS$6&amp;": "&amp;Database!AS25&amp;CHAR(10)&amp;Database!$AT$6&amp;": "&amp;Database!AT25&amp;CHAR(10), "")</f>
        <v xml:space="preserve">stage_i: 
stage_ii: 
stage_iii: include
stage_iv: include
</v>
      </c>
      <c r="G22" t="str">
        <f>IF(V22=1, Database!$AU$6&amp;": "&amp;Database!AU25&amp;CHAR(10)&amp;Database!$AV$6&amp;": "&amp;Database!AV25&amp;CHAR(10), "")</f>
        <v/>
      </c>
      <c r="H22" t="str">
        <f>IF(AB22=1, Database!$AW$6&amp;": "&amp;Database!AW25&amp;CHAR(10), "")</f>
        <v/>
      </c>
      <c r="I22" t="str">
        <f>IF(AC22=1, Database!$AX$6&amp;": "&amp;Database!AX25&amp;CHAR(10)&amp;Database!$AY$6&amp;": "&amp;Database!AY25&amp;CHAR(10), "")</f>
        <v/>
      </c>
      <c r="J22" t="str">
        <f>IF(Z22=1, Database!$AQ$6&amp;": "&amp;Database!AQ25&amp;CHAR(10)&amp;Database!$AR$6&amp;": "&amp;Database!AR25&amp;CHAR(10)&amp;Database!$AS$6&amp;": "&amp;Database!AS25&amp;CHAR(10)&amp;Database!$AT$6&amp;": "&amp;Database!AT25&amp;CHAR(10), "")</f>
        <v/>
      </c>
      <c r="K22" t="str">
        <f>Database!$AZ$6&amp;": "&amp;Database!AZ25&amp;CHAR(10)&amp;Database!$BA$6&amp;": "&amp;Database!BA25&amp;CHAR(10)&amp;Database!$BB$6&amp;": "&amp;Database!BB25&amp;CHAR(10)</f>
        <v xml:space="preserve">status_newly_diagnosed: 
status_relapse: require
status_refractory: 
</v>
      </c>
      <c r="L22" t="str">
        <f>Database!$BC$6&amp;": "&amp;Database!BC25&amp;CHAR(10)&amp;Database!$BD$6&amp;": "&amp;Database!BD25&amp;CHAR(10)&amp;Database!$BE$6&amp;": "&amp;Database!BE25&amp;CHAR(10)&amp;Database!$BF$6&amp;": "&amp;Database!BF25&amp;CHAR(10)&amp;Database!$BG$6&amp;": "&amp;Database!BG25&amp;CHAR(10)&amp;Database!$BH$6&amp;": "&amp;Database!BH25&amp;CHAR(10)</f>
        <v xml:space="preserve">marker_alk_oncogene: 
marker_egfr_mutation: 
marker_kras_mutation: 
marker_philadelphia_bcrabl_positive: 
marker_flt3_positive: 
marker_cd20pos: 
</v>
      </c>
      <c r="M22" t="str">
        <f>Database!$BI$6&amp;": "&amp;Database!BI25&amp;CHAR(10)&amp;Database!$BJ$6&amp;": "&amp;Database!BJ25&amp;CHAR(10)&amp;Database!$BK$6&amp;": "&amp;Database!BK25&amp;CHAR(10)&amp;Database!$BL$6&amp;": "&amp;Database!BL25&amp;CHAR(10)&amp;Database!$BM$6&amp;": "&amp;Database!BM25&amp;CHAR(10)&amp;Database!$BN$6&amp;": "&amp;Database!BN25&amp;CHAR(10)&amp;Database!$BO$6&amp;": "&amp;Database!BO25&amp;CHAR(10)&amp;Database!$BP$6&amp;": "&amp;Database!BP25&amp;CHAR(10)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2" t="str">
        <f>IF(OR(W22=1, Z22=1), Database!$BQ$6&amp;": "&amp;Database!BQ25&amp;CHAR(10)&amp;Database!$BR$6&amp;": "&amp;Database!BR25&amp;CHAR(10)&amp;Database!$BS$6&amp;": "&amp;Database!BS25&amp;CHAR(10)&amp;Database!$BT$6&amp;": "&amp;Database!BT25&amp;CHAR(10), "")</f>
        <v/>
      </c>
      <c r="O22" t="str">
        <f>"Criteria: "&amp;CHAR(10)&amp;CHAR(10)&amp;Database!BU25</f>
        <v xml:space="preserve">Criteria: 
_x000D_        Inclusion Criteria:_x000D__x000D_          -  Subject agrees not to participate in another interventional study while on treatment._x000D__x000D_          -  Female subject must either:_x000D__x000D_               -  Be of nonchildbearing potential: postmenopausal (defined as at least 1 year_x000D_                  without any menses) prior to Screening, or documented surgically sterile_x000D__x000D_               -  Or, if of childbearing potential: Agree not to try to become pregnant during the_x000D_                  study and for 28 days after the final study drug administration; And have a_x000D_                  negative serum pregnancy test at Screening; And, if heterosexually active, agree_x000D_                  to consistently use 2 forms of highly effective birth control (at least 1 of_x000D_                  which must be a highly effective method and one must be a barrier method)_x000D_                  starting at Screening and throughout the study period and for 28 days after the_x000D_                  final study drug administration._x000D__x000D_          -  Female subject must not be breastfeeding at Screening or during the study period, and_x000D_             for 28 days after the final study drug administration._x000D__x000D_          -  Female subject must not donate ova starting at Screening and throughout the study_x000D_             period, and for 28 days after the final study drug administration._x000D__x000D_          -  Male subject and their female spouse/partners who are of childbearing potential must_x000D_             be using highly effective contraception consisting of 2 forms of birth control (1 of_x000D_             which must be a barrier method) starting at Screening and continue throughout the_x000D_             study period and for 90 days after the final study drug administration._x000D__x000D_          -  Male subject must not donate sperm starting at Screening and throughout the study_x000D_             period and for 90 days after the final study drug administration._x000D__x000D_          -  Subject has Eastern Cooperative Oncology Group (ECOG) performance status â‰¤ 2._x000D__x000D_          -  Subject has histologically confirmed locally advanced, metastatic or unresectable_x000D_             Stage IIIB/IV adenocarcinoma NSCLC (newly diagnosed or recurrent). Subjects with_x000D_             mixed histology are eligible if adenocarcinoma is the predominant histology._x000D__x000D_          -  Subject has predicted life expectancy â‰¥ 12 weeks in the opinion of the investigator._x000D__x000D_          -  Subject must meet all of the following criteria on the laboratory tests that will be_x000D_             analyzed centrally within 7 days prior to the first dose of study drug. In case of_x000D_             multiple laboratory data within this period, the most recent data should be used._x000D__x000D_               -  Neutrophil count &gt; 1,000/mm3_x000D__x000D_               -  Platelet count â‰¥ 7.5 x 104 /mm3_x000D__x000D_               -  Hemoglobin &gt; 8.0 g/dL_x000D__x000D_               -  Serum creatinine Ë‚ 2.0 x upper limit of normal (ULN) or an estimated glomerular_x000D_                  filtration rate (eGFR) of &gt; 50 mL/min as calculated by the Cockcroft Gault_x000D_                  Method_x000D__x000D_               -  Total bilirubin Ë‚1.5 x ULN (except for subjects with documented Gilbert's_x000D_                  syndrome)_x000D__x000D_               -  AST and ALT Ë‚ 3.0 x ULN or â‰¤ 5 x ULN if subject has documented liver metastases_x000D__x000D_               -  Serum sodium level is â‰¥ 130 mmol/L_x000D__x000D_          -  Subject has an EGFR activating mutation (exon 19 deletion or exon 21 L858R), with or_x000D_             without T790M mutation, by local or central testing on examination of a NSCLC FFPE_x000D_             specimen (archival or fresh biopsy). Subjects harboring both exon 19 deletion and_x000D_             exon 21 L858R mutations are not eligible. A tissue sample from the same block used to_x000D_             determine eligibility by local testing should be available to send to the central lab_x000D_             for confirmatory testing. Subjects randomized based on local results indicating_x000D_             presence of EGFR mutation may remain on study if central results are discordant._x000D__x000D_          -  Subject must have at least 1 measureable lesion based on RECIST V1.1. Previously_x000D_             irradiated lesions will not be considered as measurable lesions._x000D__x000D_        Exclusion Criteria:_x000D__x000D_          -  Subject has received intervening anticancer treatment or previous treatment with_x000D_             chemotherapy for metastatic disease other than palliative local radiation to painful_x000D_             bone metastases completed at least 1 week prior to the first dose of study drug. The_x000D_             administration of neoadjuvant or adjuvant chemotherapy is allowed as long as it has_x000D_             finalized â‰¥ 6 months before the first dose of study drug._x000D__x000D_          -  Subject has received a prior treatment with a therapeutic agent targeting EGFR (e.g.,_x000D_             afatinib, dacomitinib, ASP8273, etc)._x000D__x000D_          -  Subject has received investigational therapy within 28 days or 5 half-lives prior to_x000D_             the first dose of study drug._x000D__x000D_          -  Subject has received radiotherapy within 1 week prior to the first dose of study_x000D_             drug. If the subject received radiotherapy &gt; 1 week prior to study treatment, the_x000D_             irradiated lesion cannot be the only lesion used for evaluating response._x000D__x000D_          -  Subject has symptomatic central nervous system (CNS) metastasis. Subject with_x000D_             previously treated brain or CNS metastases are eligible provided that the subject has_x000D_             recovered from any acute effects of radiotherapy, does not have brain metastasis_x000D_             related symptoms, is not requiring systemic steroids for at least 2 weeks prior to_x000D_             study drug administration, and any whole brain radiation therapy was completed at_x000D_             least 4 weeks prior to study drug administration, or any stereotactic radiosurgery_x000D_             (SRS) was completed at least 2 weeks prior to study drug administration. Steroid_x000D_             inhaler use or ointment treatment for other concomitant medical disease is permitted._x000D__x000D_          -  Subject has received blood transfusions or hematopoietic factor therapy within 14_x000D_             days prior to the first dose of study drug._x000D__x000D_          -  Subject has had a major surgical procedure (other than a biopsy) within 14 days prior_x000D_             to the first dose of study drug, or one is planned during the course of the study._x000D__x000D_          -  Subject has a known history of a positive test for human immunodeficiency virus (HIV)_x000D_             infection._x000D__x000D_          -  Subject has known history of serious hypersensitivity reaction to a known ingredient_x000D_             of ASP8273, erlotinib or gefitinib._x000D__x000D_          -  Subject has evidence of an active infection requiring systemic therapy within 14 days_x000D_             prior to the planned first dose of study drug._x000D__x000D_          -  Subject has severe or uncontrolled systemic diseases including uncontrolled_x000D_             hypertension (blood pressure &gt; 150/100 mmHg) or active bleeding diatheses._x000D__x000D_          -  Subject has history of drug-induced interstitial lung disease (ILD) or any evidence_x000D_             of active ILD._x000D__x000D_          -  Subject has ongoing cardiac arrhythmia that is Grade â‰¥ 2 or uncontrolled atrial_x000D_             fibrillation of any grade._x000D__x000D_          -  Subject currently has Class 3 or 4 New York Heart Association congestive heart_x000D_             failure._x000D__x000D_          -  Subject has history of severe/unstable angina, myocardial infarction or_x000D_             cerebrovascular accident within 6 months prior to the planned first dose of study_x000D_             drug._x000D__x000D_          -  Subject has history of gastrointestinal ulcer or gastrointestinal bleeding within 3_x000D_             months prior to the planned first dose of study drug._x000D__x000D_          -  Subject has concurrent corneal disorder or any ophthalmologic condition which, in the_x000D_             investigator's opinion, makes the subject unsuitable for study participation (i.e.,_x000D_             advanced cataracts, glaucoma)._x000D__x000D_          -  Subject has difficulty taking oral medication or any digestive tract dysfunction or_x000D_             inflammatory bowel disease that would interfere with the intestinal absorption of_x000D_             drug._x000D__x000D_          -  Subject has another past or active malignancy which requires treatment. Prior_x000D_             carcinoma in situ or non-melanoma skin cancer after curative resection are permitted._x000D__x000D_          -  Subject has any condition which, in the investigator's opinion, makes the subject_x000D_             unsuitable for study participation._x000D__x000D_          -  Subject has received potent CYP 3A4 inhibitors within 7 days prior to first dose of_x000D_             study drug or proton pump inhibitors such as omeprazole within 14 days prior to first_x000D_             dose of study drug._x000D_      </v>
      </c>
      <c r="P22" t="str">
        <f t="shared" si="0"/>
        <v xml:space="preserve">
---------------------------------------</v>
      </c>
      <c r="Q22" t="str">
        <f t="shared" si="1"/>
        <v>nct_id: NCT02588261
phase: Phase 3
sponsor_name: Astellas Pharma Global Development, Inc.
sponsor_type: Industry
study_title: An Open-label, Randomized Phase 3 Efficacy Study of ASP8273 vs Erlotinib or Gefitinib in First-line Treatment of Patients With Stage IIIB/IV Non-small Cell Lung Cancer Tumors With EGFR Activating Mutations
cohort: 2
age_min: 18
age_max: 150
type_lung_nsclc_adeno: include
type_lung_nsclc_large: 
type_lung_nsclc_squamous: 
type_lung_sclc: 
stage_i: 
stage_ii: 
stage_iii: include
stage_iv: include
status_newly_diagnosed: 
status_relapse: require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Subject agrees not to participate in another interventional study while on treatment._x000D__x000D_          -  Female subject must either:_x000D__x000D_               -  Be of nonchildbearing potential: postmenopausal (defined as at least 1 year_x000D_                  without any menses) prior to Screening, or documented surgically sterile_x000D__x000D_               -  Or, if of childbearing potential: Agree not to try to become pregnant during the_x000D_                  study and for 28 days after the final study drug administration; And have a_x000D_                  negative serum pregnancy test at Screening; And, if heterosexually active, agree_x000D_                  to consistently use 2 forms of highly effective birth control (at least 1 of_x000D_                  which must be a highly effective method and one must be a barrier method)_x000D_                  starting at Screening and throughout the study period and for 28 days after the_x000D_                  final study drug administration._x000D__x000D_          -  Female subject must not be breastfeeding at Screening or during the study period, and_x000D_             for 28 days after the final study drug administration._x000D__x000D_          -  Female subject must not donate ova starting at Screening and throughout the study_x000D_             period, and for 28 days after the final study drug administration._x000D__x000D_          -  Male subject and their female spouse/partners who are of childbearing potential must_x000D_             be using highly effective contraception consisting of 2 forms of birth control (1 of_x000D_             which must be a barrier method) starting at Screening and continue throughout the_x000D_             study period and for 90 days after the final study drug administration._x000D__x000D_          -  Male subject must not donate sperm starting at Screening and throughout the study_x000D_             period and for 90 days after the final study drug administration._x000D__x000D_          -  Subject has Eastern Cooperative Oncology Group (ECOG) performance status â‰¤ 2._x000D__x000D_          -  Subject has histologically confirmed locally advanced, metastatic or unresectable_x000D_             Stage IIIB/IV adenocarcinoma NSCLC (newly diagnosed or recurrent). Subjects with_x000D_             mixed histology are eligible if adenocarcinoma is the predominant histology._x000D__x000D_          -  Subject has predicted life expectancy â‰¥ 12 weeks in the opinion of the investigator._x000D__x000D_          -  Subject must meet all of the following criteria on the laboratory tests that will be_x000D_             analyzed centrally within 7 days prior to the first dose of study drug. In case of_x000D_             multiple laboratory data within this period, the most recent data should be used._x000D__x000D_               -  Neutrophil count &gt; 1,000/mm3_x000D__x000D_               -  Platelet count â‰¥ 7.5 x 104 /mm3_x000D__x000D_               -  Hemoglobin &gt; 8.0 g/dL_x000D__x000D_               -  Serum creatinine Ë‚ 2.0 x upper limit of normal (ULN) or an estimated glomerular_x000D_                  filtration rate (eGFR) of &gt; 50 mL/min as calculated by the Cockcroft Gault_x000D_                  Method_x000D__x000D_               -  Total bilirubin Ë‚1.5 x ULN (except for subjects with documented Gilbert's_x000D_                  syndrome)_x000D__x000D_               -  AST and ALT Ë‚ 3.0 x ULN or â‰¤ 5 x ULN if subject has documented liver metastases_x000D__x000D_               -  Serum sodium level is â‰¥ 130 mmol/L_x000D__x000D_          -  Subject has an EGFR activating mutation (exon 19 deletion or exon 21 L858R), with or_x000D_             without T790M mutation, by local or central testing on examination of a NSCLC FFPE_x000D_             specimen (archival or fresh biopsy). Subjects harboring both exon 19 deletion and_x000D_             exon 21 L858R mutations are not eligible. A tissue sample from the same block used to_x000D_             determine eligibility by local testing should be available to send to the central lab_x000D_             for confirmatory testing. Subjects randomized based on local results indicating_x000D_             presence of EGFR mutation may remain on study if central results are discordant._x000D__x000D_          -  Subject must have at least 1 measureable lesion based on RECIST V1.1. Previously_x000D_             irradiated lesions will not be considered as measurable lesions._x000D__x000D_        Exclusion Criteria:_x000D__x000D_          -  Subject has received intervening anticancer treatment or previous treatment with_x000D_             chemotherapy for metastatic disease other than palliative local radiation to painful_x000D_             bone metastases completed at least 1 week prior to the first dose of study drug. The_x000D_             administration of neoadjuvant or adjuvant chemotherapy is allowed as long as it has_x000D_             finalized â‰¥ 6 months before the first dose of study drug._x000D__x000D_          -  Subject has received a prior treatment with a therapeutic agent targeting EGFR (e.g.,_x000D_             afatinib, dacomitinib, ASP8273, etc)._x000D__x000D_          -  Subject has received investigational therapy within 28 days or 5 half-lives prior to_x000D_             the first dose of study drug._x000D__x000D_          -  Subject has received radiotherapy within 1 week prior to the first dose of study_x000D_             drug. If the subject received radiotherapy &gt; 1 week prior to study treatment, the_x000D_             irradiated lesion cannot be the only lesion used for evaluating response._x000D__x000D_          -  Subject has symptomatic central nervous system (CNS) metastasis. Subject with_x000D_             previously treated brain or CNS metastases are eligible provided that the subject has_x000D_             recovered from any acute effects of radiotherapy, does not have brain metastasis_x000D_             related symptoms, is not requiring systemic steroids for at least 2 weeks prior to_x000D_             study drug administration, and any whole brain radiation therapy was completed at_x000D_             least 4 weeks prior to study drug administration, or any stereotactic radiosurgery_x000D_             (SRS) was completed at least 2 weeks prior to study drug administration. Steroid_x000D_             inhaler use or ointment treatment for other concomitant medical disease is permitted._x000D__x000D_          -  Subject has received blood transfusions or hematopoietic factor therapy within 14_x000D_             days prior to the first dose of study drug._x000D__x000D_          -  Subject has had a major surgical procedure (other than a biopsy) within 14 days prior_x000D_             to the first dose of study drug, or one is planned during the course of the study._x000D__x000D_          -  Subject has a known history of a positive test for human immunodeficiency virus (HIV)_x000D_             infection._x000D__x000D_          -  Subject has known history of serious hypersensitivity reaction to a known ingredient_x000D_             of ASP8273, erlotinib or gefitinib._x000D__x000D_          -  Subject has evidence of an active infection requiring systemic therapy within 14 days_x000D_             prior to the planned first dose of study drug._x000D__x000D_          -  Subject has severe or uncontrolled systemic diseases including uncontrolled_x000D_             hypertension (blood pressure &gt; 150/100 mmHg) or active bleeding diatheses._x000D__x000D_          -  Subject has history of drug-induced interstitial lung disease (ILD) or any evidence_x000D_             of active ILD._x000D__x000D_          -  Subject has ongoing cardiac arrhythmia that is Grade â‰¥ 2 or uncontrolled atrial_x000D_             fibrillation of any grade._x000D__x000D_          -  Subject currently has Class 3 or 4 New York Heart Association congestive heart_x000D_             failure._x000D__x000D_          -  Subject has history of severe/unstable angina, myocardial infarction or_x000D_             cerebrovascular accident within 6 months prior to the planned first dose of study_x000D_             drug._x000D__x000D_          -  Subject has history of gastrointestinal ulcer or gastrointestinal bleeding within 3_x000D_             months prior to the planned first dose of study drug._x000D__x000D_          -  Subject has concurrent corneal disorder or any ophthalmologic condition which, in the_x000D_             investigator's opinion, makes the subject unsuitable for study participation (i.e.,_x000D_             advanced cataracts, glaucoma)._x000D__x000D_          -  Subject has difficulty taking oral medication or any digestive tract dysfunction or_x000D_             inflammatory bowel disease that would interfere with the intestinal absorption of_x000D_             drug._x000D__x000D_          -  Subject has another past or active malignancy which requires treatment. Prior_x000D_             carcinoma in situ or non-melanoma skin cancer after curative resection are permitted._x000D__x000D_          -  Subject has any condition which, in the investigator's opinion, makes the subject_x000D_             unsuitable for study participation._x000D__x000D_          -  Subject has received potent CYP 3A4 inhibitors within 7 days prior to first dose of_x000D_             study drug or proton pump inhibitors such as omeprazole within 14 days prior to first_x000D_             dose of study drug._x000D_      
---------------------------------------</v>
      </c>
      <c r="S22">
        <f>IF(OR(Database!K25="include",Database!L25="include"), 1, 0)</f>
        <v>0</v>
      </c>
      <c r="T22">
        <f>IF(OR(Database!M25="include",Database!N25="include",Database!O25="include",Database!P25="include"), 1, 0)</f>
        <v>1</v>
      </c>
      <c r="U22">
        <f>IF(OR(Database!M25="include",Database!N25="include",Database!O25="include"), 1, 0)</f>
        <v>1</v>
      </c>
      <c r="V22">
        <f>IF(Database!P25="include", 1, 0)</f>
        <v>0</v>
      </c>
      <c r="W22">
        <f>IF(OR(Database!Q25="include",Database!R25="include",Database!S25="include",Database!T25="include"), 1, 0)</f>
        <v>0</v>
      </c>
      <c r="X22">
        <f>IF(Database!Q25="include", 1, 0)</f>
        <v>0</v>
      </c>
      <c r="Y22">
        <f>IF(Database!T25="include", 1, 0)</f>
        <v>0</v>
      </c>
      <c r="Z22">
        <f>IF(OR(Database!AC25="include",Database!AE25="include",Database!AH25="include",Database!AI25="include",Database!AJ25="include",Database!AK25="include",Database!AM25="include",Database!AN25="include",Database!AO25="include",Database!AP25="include"), 1, 0)</f>
        <v>0</v>
      </c>
      <c r="AA22">
        <f>IF(OR(Database!AQ25&lt;&gt;"",Database!AR25&lt;&gt;"",Database!AS25&lt;&gt;"",Database!AT25&lt;&gt;""), 1, 0)</f>
        <v>1</v>
      </c>
      <c r="AB22">
        <f>IF(Database!AW25&lt;&gt;"", 1, 0)</f>
        <v>0</v>
      </c>
      <c r="AC22">
        <f>IF(OR(Database!AY25&lt;&gt;"",Database!AX25&lt;&gt;""), 1, 0)</f>
        <v>0</v>
      </c>
    </row>
    <row r="23" spans="1:29">
      <c r="A23" t="str">
        <f>Database!$B$6&amp;": "&amp;Database!B26&amp;CHAR(10)&amp;Database!$C$6&amp;": "&amp;Database!C26&amp;CHAR(10)&amp;Database!$E$6&amp;": "&amp;Database!E26&amp;CHAR(10)&amp;Database!$F$6&amp;": "&amp;Database!F26&amp;CHAR(10)&amp;Database!$G$6&amp;": "&amp;Database!G26&amp;CHAR(10)&amp;Database!$H$6&amp;": "&amp;Database!H26&amp;CHAR(10)&amp;Database!$I$6&amp;": "&amp;Database!I26&amp;CHAR(10)&amp;Database!$J$6&amp;": "&amp;Database!J26&amp;CHAR(10)</f>
        <v xml:space="preserve">nct_id: NCT02395172
phase: Phase 3
sponsor_name: EMD Serono Research &amp; Development Institute, Inc.
sponsor_type: Industry
study_title: A Phase III Open-label, Multicenter Trial of Avelumab (MSB0010718C) Versus Docetaxel in Subjects With Non-small Cell Lung Cancer That Has Progressed After a Platinum-containing Doublet
cohort: 1
age_min: 18
age_max: 150
</v>
      </c>
      <c r="B23" t="str">
        <f>IF(S23=1, Database!$K$6&amp;": "&amp;Database!K26&amp;CHAR(10)&amp;Database!$L$6&amp;": "&amp;Database!L26, "")</f>
        <v/>
      </c>
      <c r="C23" t="str">
        <f>IF(T23=1, Database!$M$6&amp;": "&amp;Database!M26&amp;CHAR(10)&amp;Database!$N$6&amp;": "&amp;Database!N26&amp;CHAR(10)&amp;Database!$O$6&amp;": "&amp;Database!O26&amp;CHAR(10)&amp;Database!$P$6&amp;": "&amp;Database!P26&amp;CHAR(10), "")</f>
        <v xml:space="preserve">type_lung_nsclc_adeno: include
type_lung_nsclc_large: include
type_lung_nsclc_squamous: 
type_lung_sclc: 
</v>
      </c>
      <c r="D23" t="str">
        <f>IF(W23=1, Database!$Q$6&amp;": "&amp;Database!Q26&amp;CHAR(10)&amp;Database!$R$6&amp;": "&amp;Database!R26&amp;CHAR(10)&amp;Database!$S$6&amp;": "&amp;Database!S26&amp;CHAR(10)&amp;Database!$T$6&amp;": "&amp;Database!T26&amp;CHAR(10)&amp;Database!$U$6&amp;": "&amp;Database!U26&amp;CHAR(10)&amp;Database!$V$6&amp;": "&amp;Database!V26&amp;CHAR(10)&amp;Database!$W$6&amp;": "&amp;Database!W26&amp;CHAR(10)&amp;Database!$X$6&amp;": "&amp;Database!X26&amp;CHAR(10)&amp;Database!$Y$6&amp;": "&amp;Database!Y26&amp;CHAR(10)&amp;Database!$Z$6&amp;": "&amp;Database!Z26&amp;CHAR(10)&amp;Database!$AA$6&amp;": "&amp;Database!AA26&amp;CHAR(10)&amp;Database!$AB$6&amp;": "&amp;Database!AB26&amp;CHAR(10), "")</f>
        <v/>
      </c>
      <c r="E23" t="str">
        <f>IF(Z23=1, Database!$AC$6&amp;": "&amp;Database!AC26&amp;CHAR(10)&amp;Database!$AD$6&amp;": "&amp;Database!AD26&amp;CHAR(10)&amp;Database!$AE$6&amp;": "&amp;Database!AE26&amp;CHAR(10)&amp;Database!$AF$6&amp;": "&amp;Database!AF26&amp;CHAR(10)&amp;Database!$AG$6&amp;": "&amp;Database!AG26&amp;CHAR(10)&amp;Database!$AH$6&amp;": "&amp;Database!AH26&amp;CHAR(10)&amp;Database!$AI$6&amp;": "&amp;Database!AI26&amp;CHAR(10)&amp;Database!$AJ$6&amp;": "&amp;Database!AJ26&amp;CHAR(10)&amp;Database!$AK$6&amp;": "&amp;Database!AK26&amp;CHAR(10)&amp;Database!$AL$6&amp;": "&amp;Database!AL26&amp;CHAR(10)&amp;Database!$AM$6&amp;": "&amp;Database!AM26&amp;CHAR(10)&amp;Database!$AN$6&amp;": "&amp;Database!AN26&amp;CHAR(10)&amp;Database!$AO$6&amp;": "&amp;Database!AO26&amp;CHAR(10)&amp;Database!$AP$6&amp;": "&amp;Database!AP26&amp;CHAR(10), "")</f>
        <v/>
      </c>
      <c r="F23" t="str">
        <f>IF(AA23=1, Database!$AQ$6&amp;": "&amp;Database!AQ26&amp;CHAR(10)&amp;Database!$AR$6&amp;": "&amp;Database!AR26&amp;CHAR(10)&amp;Database!$AS$6&amp;": "&amp;Database!AS26&amp;CHAR(10)&amp;Database!$AT$6&amp;": "&amp;Database!AT26&amp;CHAR(10), "")</f>
        <v xml:space="preserve">stage_i: 
stage_ii: 
stage_iii: include
stage_iv: include
</v>
      </c>
      <c r="G23" t="str">
        <f>IF(V23=1, Database!$AU$6&amp;": "&amp;Database!AU26&amp;CHAR(10)&amp;Database!$AV$6&amp;": "&amp;Database!AV26&amp;CHAR(10), "")</f>
        <v/>
      </c>
      <c r="H23" t="str">
        <f>IF(AB23=1, Database!$AW$6&amp;": "&amp;Database!AW26&amp;CHAR(10), "")</f>
        <v/>
      </c>
      <c r="I23" t="str">
        <f>IF(AC23=1, Database!$AX$6&amp;": "&amp;Database!AX26&amp;CHAR(10)&amp;Database!$AY$6&amp;": "&amp;Database!AY26&amp;CHAR(10), "")</f>
        <v/>
      </c>
      <c r="J23" t="str">
        <f>IF(Z23=1, Database!$AQ$6&amp;": "&amp;Database!AQ26&amp;CHAR(10)&amp;Database!$AR$6&amp;": "&amp;Database!AR26&amp;CHAR(10)&amp;Database!$AS$6&amp;": "&amp;Database!AS26&amp;CHAR(10)&amp;Database!$AT$6&amp;": "&amp;Database!AT26&amp;CHAR(10), "")</f>
        <v/>
      </c>
      <c r="K23" t="str">
        <f>Database!$AZ$6&amp;": "&amp;Database!AZ26&amp;CHAR(10)&amp;Database!$BA$6&amp;": "&amp;Database!BA26&amp;CHAR(10)&amp;Database!$BB$6&amp;": "&amp;Database!BB26&amp;CHAR(10)</f>
        <v xml:space="preserve">status_newly_diagnosed: 
status_relapse: 
status_refractory: 
</v>
      </c>
      <c r="L23" t="str">
        <f>Database!$BC$6&amp;": "&amp;Database!BC26&amp;CHAR(10)&amp;Database!$BD$6&amp;": "&amp;Database!BD26&amp;CHAR(10)&amp;Database!$BE$6&amp;": "&amp;Database!BE26&amp;CHAR(10)&amp;Database!$BF$6&amp;": "&amp;Database!BF26&amp;CHAR(10)&amp;Database!$BG$6&amp;": "&amp;Database!BG26&amp;CHAR(10)&amp;Database!$BH$6&amp;": "&amp;Database!BH26&amp;CHAR(10)</f>
        <v xml:space="preserve">marker_alk_oncogene: exclude
marker_egfr_mutation: exclude
marker_kras_mutation: 
marker_philadelphia_bcrabl_positive: 
marker_flt3_positive: 
marker_cd20pos: 
</v>
      </c>
      <c r="M23" t="str">
        <f>Database!$BI$6&amp;": "&amp;Database!BI26&amp;CHAR(10)&amp;Database!$BJ$6&amp;": "&amp;Database!BJ26&amp;CHAR(10)&amp;Database!$BK$6&amp;": "&amp;Database!BK26&amp;CHAR(10)&amp;Database!$BL$6&amp;": "&amp;Database!BL26&amp;CHAR(10)&amp;Database!$BM$6&amp;": "&amp;Database!BM26&amp;CHAR(10)&amp;Database!$BN$6&amp;": "&amp;Database!BN26&amp;CHAR(10)&amp;Database!$BO$6&amp;": "&amp;Database!BO26&amp;CHAR(10)&amp;Database!$BP$6&amp;": "&amp;Database!BP26&amp;CHAR(10)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23" t="str">
        <f>IF(OR(W23=1, Z23=1), Database!$BQ$6&amp;": "&amp;Database!BQ26&amp;CHAR(10)&amp;Database!$BR$6&amp;": "&amp;Database!BR26&amp;CHAR(10)&amp;Database!$BS$6&amp;": "&amp;Database!BS26&amp;CHAR(10)&amp;Database!$BT$6&amp;": "&amp;Database!BT26&amp;CHAR(10), "")</f>
        <v/>
      </c>
      <c r="O23" t="str">
        <f>"Criteria: "&amp;CHAR(10)&amp;CHAR(10)&amp;Database!BU26</f>
        <v xml:space="preserve">Criteria: 
_x000D_        Inclusion Criteria_x000D__x000D_          -  Signed written informed consent before any trial related procedure_x000D__x000D_          -  Male or female subjects aged greater than or equal to (&gt;=) 18 years_x000D__x000D_          -  Availability of a formalin-fixed, paraffin-embedded block containing tumor tissue or_x000D_             7 unstained tumor slides suitable for PD-L1 expression assessment_x000D__x000D_          -  Tumor determined to be evaluable for PD-L1 expression per the evaluation of a central_x000D_             laboratory_x000D__x000D_          -  Subjects with histologically confirmed Stage IIIb/IV or recurrent NSCLC who have_x000D_             experienced disease progression_x000D__x000D_          -  Subjects must have progressed after an acceptable therapy defined as follows:_x000D__x000D_               1. Subjects must have progressed during or after a minimum of 2 cycles of 1 course_x000D_                  of a platinum based combination therapy administered for the treatment of a_x000D_                  metastatic disease. A history of continuation (use of a non platinum agent from_x000D_                  initial combination) or switch (use of a different agent) maintenance therapy is_x000D_                  permitted provided there was no progression after the initial combination. A_x000D_                  switch of agents during treatment for the management of toxicities is also_x000D_                  permitted provided there was no progression after the initial combination OR_x000D__x000D_               2. Subjects must have progressed within 6 months of completion of a platinum-based_x000D_                  adjuvant, neoadjuvant, or definitive chemotherapy, or concomitant chemoradiation_x000D_                  regimen for locally advanced disease_x000D__x000D_          -  Subjects with non-squamous cell NSCLC of unknown epidermal growth factor receptor_x000D_             (EGFR) mutation status will require testing (local laboratory, or central laboratory_x000D_             if local testing is not available). Subjects with a tumor that harbors an activating_x000D_             EGFR mutation will not be eligible_x000D__x000D_          -  Eastern Cooperative Oncology Group Performance Status (ECOG PS) of 0 to 1 at trial_x000D_             entry_x000D__x000D_          -  Estimated life expectancy of more than 12 weeks_x000D__x000D_          -  Adequate hematological function defined by White Blood Cell (WBC) count &gt;= 2.5 Ã—_x000D_             10^9/L with absolute neutrophil count (ANC) &gt;= 1.5 Ã— 10^9/L, lymphocyte count &gt;=0.5 Ã—_x000D_             10^9/L, platelet count &gt;= 100 Ã— 10^9/L, and hemoglobin &gt;= 9 gram per deciliter (g/dL)_x000D_             (may have been transfused)_x000D__x000D_          -  Adequate hepatic function defined by a total bilirubin level less than or equal to_x000D_             (&lt;=) 1.5 Ã— the upper limit of normal (ULN) range and aspartate aminotransferase (AST)_x000D_             and alanine aminotransferase (ALT) levels &lt;= 2.5 Ã— ULN for all subjects_x000D__x000D_          -  Adequate renal function defined by an estimated creatinine clearance &gt; 30 milliliter_x000D_             per minute (mL/min) according to the Cockcroft-Gault formula (or local institutional_x000D_             standard method)._x000D__x000D_        Other protocol defined inclusion criteria could apply_x000D__x000D_        Exclusion criteria_x000D__x000D_          -  In the United States only, subjects with a squamous cell histology will be excluded_x000D__x000D_          -  Systemic anticancer therapy administered after disease progression during or_x000D_             following a platinum based combination_x000D__x000D_          -  Subjects with non-squamous cell NSCLC whose disease harbors EGFR mutation(s) and/or_x000D_             anaplastic lymphoma kinase (ALK) rearrangement will not be eligible for this trial._x000D_             Subjects of unknown ALK and/or EGFR mutation status will require testing at screening_x000D_             (local laboratory, or central laboratory if local testing is not available)_x000D__x000D_          -  Prior therapy with any antibody/drug targeting T cell coregulatory proteins (immune_x000D_             checkpoints) such as PD-1, PD L1, or cytotoxic T lymphocyte antigen-4 (CTLA-4)._x000D__x000D_          -  Concurrent anticancer treatment_x000D__x000D_          -  Major surgery for any reason, except diagnostic biopsy, within 4 weeks of_x000D_             randomization and/or if the subject has not fully recovered from the surgery within 4_x000D_             weeks of randomization_x000D__x000D_          -  Subjects receiving immunosuppressive agents (such as steroids) for any reason should_x000D_             be tapered off these drugs before initiation of the trial treatment._x000D__x000D_          -  All subjects with brain metastases, except those meeting the following criteria:_x000D__x000D_               1. Brain metastases have been treated locally, and_x000D__x000D_               2. No ongoing neurological symptoms that are related to the brain localization of_x000D_                  the disease_x000D__x000D_          -  Active autoimmune disease that might deteriorate when receiving an immunostimulatory_x000D_             agent:_x000D__x000D_               1. Subjects with diabetes type I, vitiligo, psoriasis, hypo- or hyperthyroid_x000D_                  disease not requiring immunosuppressive treatment are eligible_x000D__x000D_               2. Subjects requiring hormone replacement with corticosteroids are eligible if the_x000D_                  steroids are administered only for the purpose of hormonal replacement and at_x000D_                  doses less than or equal to (&lt;=)10 milligram (mg) or equivalent prednisone per_x000D_                  day_x000D__x000D_               3. Administration of steroids through a route known to result in a minimal systemic_x000D_                  exposure are acceptable_x000D__x000D_          -  Previous or ongoing administration of systemic steroids for the management of an_x000D_             acute allergic phenomenon is acceptable as long as it is anticipated that the_x000D_             administration of steroids will be completed in 14 days, or that the daily dose after_x000D_             14 days will be &lt;=10 mg per day of equivalent prednisone_x000D__x000D_        Other protocol defined exclusion criteria could apply_x000D_      </v>
      </c>
      <c r="P23" t="str">
        <f t="shared" si="0"/>
        <v xml:space="preserve">
---------------------------------------</v>
      </c>
      <c r="Q23" t="str">
        <f t="shared" si="1"/>
        <v>nct_id: NCT02395172
phase: Phase 3
sponsor_name: EMD Serono Research &amp; Development Institute, Inc.
sponsor_type: Industry
study_title: A Phase III Open-label, Multicenter Trial of Avelumab (MSB0010718C) Versus Docetaxel in Subjects With Non-small Cell Lung Cancer That Has Progressed After a Platinum-containing Doublet
cohort: 1
age_min: 18
age_max: 150
type_lung_nsclc_adeno: include
type_lung_nsclc_large: include
type_lung_nsclc_squamous: 
type_lung_sclc: 
stage_i: 
stage_ii: 
stage_iii: include
stage_iv: include
status_newly_diagnosed: 
status_relapse: 
status_refractory: 
marker_alk_oncogene: exclude
marker_egfr_mutation: exclude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Signed written informed consent before any trial related procedure_x000D__x000D_          -  Male or female subjects aged greater than or equal to (&gt;=) 18 years_x000D__x000D_          -  Availability of a formalin-fixed, paraffin-embedded block containing tumor tissue or_x000D_             7 unstained tumor slides suitable for PD-L1 expression assessment_x000D__x000D_          -  Tumor determined to be evaluable for PD-L1 expression per the evaluation of a central_x000D_             laboratory_x000D__x000D_          -  Subjects with histologically confirmed Stage IIIb/IV or recurrent NSCLC who have_x000D_             experienced disease progression_x000D__x000D_          -  Subjects must have progressed after an acceptable therapy defined as follows:_x000D__x000D_               1. Subjects must have progressed during or after a minimum of 2 cycles of 1 course_x000D_                  of a platinum based combination therapy administered for the treatment of a_x000D_                  metastatic disease. A history of continuation (use of a non platinum agent from_x000D_                  initial combination) or switch (use of a different agent) maintenance therapy is_x000D_                  permitted provided there was no progression after the initial combination. A_x000D_                  switch of agents during treatment for the management of toxicities is also_x000D_                  permitted provided there was no progression after the initial combination OR_x000D__x000D_               2. Subjects must have progressed within 6 months of completion of a platinum-based_x000D_                  adjuvant, neoadjuvant, or definitive chemotherapy, or concomitant chemoradiation_x000D_                  regimen for locally advanced disease_x000D__x000D_          -  Subjects with non-squamous cell NSCLC of unknown epidermal growth factor receptor_x000D_             (EGFR) mutation status will require testing (local laboratory, or central laboratory_x000D_             if local testing is not available). Subjects with a tumor that harbors an activating_x000D_             EGFR mutation will not be eligible_x000D__x000D_          -  Eastern Cooperative Oncology Group Performance Status (ECOG PS) of 0 to 1 at trial_x000D_             entry_x000D__x000D_          -  Estimated life expectancy of more than 12 weeks_x000D__x000D_          -  Adequate hematological function defined by White Blood Cell (WBC) count &gt;= 2.5 Ã—_x000D_             10^9/L with absolute neutrophil count (ANC) &gt;= 1.5 Ã— 10^9/L, lymphocyte count &gt;=0.5 Ã—_x000D_             10^9/L, platelet count &gt;= 100 Ã— 10^9/L, and hemoglobin &gt;= 9 gram per deciliter (g/dL)_x000D_             (may have been transfused)_x000D__x000D_          -  Adequate hepatic function defined by a total bilirubin level less than or equal to_x000D_             (&lt;=) 1.5 Ã— the upper limit of normal (ULN) range and aspartate aminotransferase (AST)_x000D_             and alanine aminotransferase (ALT) levels &lt;= 2.5 Ã— ULN for all subjects_x000D__x000D_          -  Adequate renal function defined by an estimated creatinine clearance &gt; 30 milliliter_x000D_             per minute (mL/min) according to the Cockcroft-Gault formula (or local institutional_x000D_             standard method)._x000D__x000D_        Other protocol defined inclusion criteria could apply_x000D__x000D_        Exclusion criteria_x000D__x000D_          -  In the United States only, subjects with a squamous cell histology will be excluded_x000D__x000D_          -  Systemic anticancer therapy administered after disease progression during or_x000D_             following a platinum based combination_x000D__x000D_          -  Subjects with non-squamous cell NSCLC whose disease harbors EGFR mutation(s) and/or_x000D_             anaplastic lymphoma kinase (ALK) rearrangement will not be eligible for this trial._x000D_             Subjects of unknown ALK and/or EGFR mutation status will require testing at screening_x000D_             (local laboratory, or central laboratory if local testing is not available)_x000D__x000D_          -  Prior therapy with any antibody/drug targeting T cell coregulatory proteins (immune_x000D_             checkpoints) such as PD-1, PD L1, or cytotoxic T lymphocyte antigen-4 (CTLA-4)._x000D__x000D_          -  Concurrent anticancer treatment_x000D__x000D_          -  Major surgery for any reason, except diagnostic biopsy, within 4 weeks of_x000D_             randomization and/or if the subject has not fully recovered from the surgery within 4_x000D_             weeks of randomization_x000D__x000D_          -  Subjects receiving immunosuppressive agents (such as steroids) for any reason should_x000D_             be tapered off these drugs before initiation of the trial treatment._x000D__x000D_          -  All subjects with brain metastases, except those meeting the following criteria:_x000D__x000D_               1. Brain metastases have been treated locally, and_x000D__x000D_               2. No ongoing neurological symptoms that are related to the brain localization of_x000D_                  the disease_x000D__x000D_          -  Active autoimmune disease that might deteriorate when receiving an immunostimulatory_x000D_             agent:_x000D__x000D_               1. Subjects with diabetes type I, vitiligo, psoriasis, hypo- or hyperthyroid_x000D_                  disease not requiring immunosuppressive treatment are eligible_x000D__x000D_               2. Subjects requiring hormone replacement with corticosteroids are eligible if the_x000D_                  steroids are administered only for the purpose of hormonal replacement and at_x000D_                  doses less than or equal to (&lt;=)10 milligram (mg) or equivalent prednisone per_x000D_                  day_x000D__x000D_               3. Administration of steroids through a route known to result in a minimal systemic_x000D_                  exposure are acceptable_x000D__x000D_          -  Previous or ongoing administration of systemic steroids for the management of an_x000D_             acute allergic phenomenon is acceptable as long as it is anticipated that the_x000D_             administration of steroids will be completed in 14 days, or that the daily dose after_x000D_             14 days will be &lt;=10 mg per day of equivalent prednisone_x000D__x000D_        Other protocol defined exclusion criteria could apply_x000D_      
---------------------------------------</v>
      </c>
      <c r="S23">
        <f>IF(OR(Database!K26="include",Database!L26="include"), 1, 0)</f>
        <v>0</v>
      </c>
      <c r="T23">
        <f>IF(OR(Database!M26="include",Database!N26="include",Database!O26="include",Database!P26="include"), 1, 0)</f>
        <v>1</v>
      </c>
      <c r="U23">
        <f>IF(OR(Database!M26="include",Database!N26="include",Database!O26="include"), 1, 0)</f>
        <v>1</v>
      </c>
      <c r="V23">
        <f>IF(Database!P26="include", 1, 0)</f>
        <v>0</v>
      </c>
      <c r="W23">
        <f>IF(OR(Database!Q26="include",Database!R26="include",Database!S26="include",Database!T26="include"), 1, 0)</f>
        <v>0</v>
      </c>
      <c r="X23">
        <f>IF(Database!Q26="include", 1, 0)</f>
        <v>0</v>
      </c>
      <c r="Y23">
        <f>IF(Database!T26="include", 1, 0)</f>
        <v>0</v>
      </c>
      <c r="Z23">
        <f>IF(OR(Database!AC26="include",Database!AE26="include",Database!AH26="include",Database!AI26="include",Database!AJ26="include",Database!AK26="include",Database!AM26="include",Database!AN26="include",Database!AO26="include",Database!AP26="include"), 1, 0)</f>
        <v>0</v>
      </c>
      <c r="AA23">
        <f>IF(OR(Database!AQ26&lt;&gt;"",Database!AR26&lt;&gt;"",Database!AS26&lt;&gt;"",Database!AT26&lt;&gt;""), 1, 0)</f>
        <v>1</v>
      </c>
      <c r="AB23">
        <f>IF(Database!AW26&lt;&gt;"", 1, 0)</f>
        <v>0</v>
      </c>
      <c r="AC23">
        <f>IF(OR(Database!AY26&lt;&gt;"",Database!AX26&lt;&gt;""), 1, 0)</f>
        <v>0</v>
      </c>
    </row>
    <row r="24" spans="1:29">
      <c r="A24" t="str">
        <f>Database!$B$6&amp;": "&amp;Database!B27&amp;CHAR(10)&amp;Database!$C$6&amp;": "&amp;Database!C27&amp;CHAR(10)&amp;Database!$E$6&amp;": "&amp;Database!E27&amp;CHAR(10)&amp;Database!$F$6&amp;": "&amp;Database!F27&amp;CHAR(10)&amp;Database!$G$6&amp;": "&amp;Database!G27&amp;CHAR(10)&amp;Database!$H$6&amp;": "&amp;Database!H27&amp;CHAR(10)&amp;Database!$I$6&amp;": "&amp;Database!I27&amp;CHAR(10)&amp;Database!$J$6&amp;": "&amp;Database!J27&amp;CHAR(10)</f>
        <v xml:space="preserve">nct_id: NCT02395172
phase: Phase 3
sponsor_name: EMD Serono Research &amp; Development Institute, Inc.
sponsor_type: Industry
study_title: A Phase III Open-label, Multicenter Trial of Avelumab (MSB0010718C) Versus Docetaxel in Subjects With Non-small Cell Lung Cancer That Has Progressed After a Platinum-containing Doublet
cohort: 2
age_min: 18
age_max: 150
</v>
      </c>
      <c r="B24" t="str">
        <f>IF(S24=1, Database!$K$6&amp;": "&amp;Database!K27&amp;CHAR(10)&amp;Database!$L$6&amp;": "&amp;Database!L27, "")</f>
        <v/>
      </c>
      <c r="C24" t="str">
        <f>IF(T24=1, Database!$M$6&amp;": "&amp;Database!M27&amp;CHAR(10)&amp;Database!$N$6&amp;": "&amp;Database!N27&amp;CHAR(10)&amp;Database!$O$6&amp;": "&amp;Database!O27&amp;CHAR(10)&amp;Database!$P$6&amp;": "&amp;Database!P27&amp;CHAR(10), "")</f>
        <v xml:space="preserve">type_lung_nsclc_adeno: include
type_lung_nsclc_large: include
type_lung_nsclc_squamous: 
type_lung_sclc: 
</v>
      </c>
      <c r="D24" t="str">
        <f>IF(W24=1, Database!$Q$6&amp;": "&amp;Database!Q27&amp;CHAR(10)&amp;Database!$R$6&amp;": "&amp;Database!R27&amp;CHAR(10)&amp;Database!$S$6&amp;": "&amp;Database!S27&amp;CHAR(10)&amp;Database!$T$6&amp;": "&amp;Database!T27&amp;CHAR(10)&amp;Database!$U$6&amp;": "&amp;Database!U27&amp;CHAR(10)&amp;Database!$V$6&amp;": "&amp;Database!V27&amp;CHAR(10)&amp;Database!$W$6&amp;": "&amp;Database!W27&amp;CHAR(10)&amp;Database!$X$6&amp;": "&amp;Database!X27&amp;CHAR(10)&amp;Database!$Y$6&amp;": "&amp;Database!Y27&amp;CHAR(10)&amp;Database!$Z$6&amp;": "&amp;Database!Z27&amp;CHAR(10)&amp;Database!$AA$6&amp;": "&amp;Database!AA27&amp;CHAR(10)&amp;Database!$AB$6&amp;": "&amp;Database!AB27&amp;CHAR(10), "")</f>
        <v/>
      </c>
      <c r="E24" t="str">
        <f>IF(Z24=1, Database!$AC$6&amp;": "&amp;Database!AC27&amp;CHAR(10)&amp;Database!$AD$6&amp;": "&amp;Database!AD27&amp;CHAR(10)&amp;Database!$AE$6&amp;": "&amp;Database!AE27&amp;CHAR(10)&amp;Database!$AF$6&amp;": "&amp;Database!AF27&amp;CHAR(10)&amp;Database!$AG$6&amp;": "&amp;Database!AG27&amp;CHAR(10)&amp;Database!$AH$6&amp;": "&amp;Database!AH27&amp;CHAR(10)&amp;Database!$AI$6&amp;": "&amp;Database!AI27&amp;CHAR(10)&amp;Database!$AJ$6&amp;": "&amp;Database!AJ27&amp;CHAR(10)&amp;Database!$AK$6&amp;": "&amp;Database!AK27&amp;CHAR(10)&amp;Database!$AL$6&amp;": "&amp;Database!AL27&amp;CHAR(10)&amp;Database!$AM$6&amp;": "&amp;Database!AM27&amp;CHAR(10)&amp;Database!$AN$6&amp;": "&amp;Database!AN27&amp;CHAR(10)&amp;Database!$AO$6&amp;": "&amp;Database!AO27&amp;CHAR(10)&amp;Database!$AP$6&amp;": "&amp;Database!AP27&amp;CHAR(10), "")</f>
        <v/>
      </c>
      <c r="F24" t="str">
        <f>IF(AA24=1, Database!$AQ$6&amp;": "&amp;Database!AQ27&amp;CHAR(10)&amp;Database!$AR$6&amp;": "&amp;Database!AR27&amp;CHAR(10)&amp;Database!$AS$6&amp;": "&amp;Database!AS27&amp;CHAR(10)&amp;Database!$AT$6&amp;": "&amp;Database!AT27&amp;CHAR(10), "")</f>
        <v xml:space="preserve">stage_i: include
stage_ii: include
stage_iii: 
stage_iv: 
</v>
      </c>
      <c r="G24" t="str">
        <f>IF(V24=1, Database!$AU$6&amp;": "&amp;Database!AU27&amp;CHAR(10)&amp;Database!$AV$6&amp;": "&amp;Database!AV27&amp;CHAR(10), "")</f>
        <v/>
      </c>
      <c r="H24" t="str">
        <f>IF(AB24=1, Database!$AW$6&amp;": "&amp;Database!AW27&amp;CHAR(10), "")</f>
        <v/>
      </c>
      <c r="I24" t="str">
        <f>IF(AC24=1, Database!$AX$6&amp;": "&amp;Database!AX27&amp;CHAR(10)&amp;Database!$AY$6&amp;": "&amp;Database!AY27&amp;CHAR(10), "")</f>
        <v/>
      </c>
      <c r="J24" t="str">
        <f>IF(Z24=1, Database!$AQ$6&amp;": "&amp;Database!AQ27&amp;CHAR(10)&amp;Database!$AR$6&amp;": "&amp;Database!AR27&amp;CHAR(10)&amp;Database!$AS$6&amp;": "&amp;Database!AS27&amp;CHAR(10)&amp;Database!$AT$6&amp;": "&amp;Database!AT27&amp;CHAR(10), "")</f>
        <v/>
      </c>
      <c r="K24" t="str">
        <f>Database!$AZ$6&amp;": "&amp;Database!AZ27&amp;CHAR(10)&amp;Database!$BA$6&amp;": "&amp;Database!BA27&amp;CHAR(10)&amp;Database!$BB$6&amp;": "&amp;Database!BB27&amp;CHAR(10)</f>
        <v xml:space="preserve">status_newly_diagnosed: 
status_relapse: require
status_refractory: 
</v>
      </c>
      <c r="L24" t="str">
        <f>Database!$BC$6&amp;": "&amp;Database!BC27&amp;CHAR(10)&amp;Database!$BD$6&amp;": "&amp;Database!BD27&amp;CHAR(10)&amp;Database!$BE$6&amp;": "&amp;Database!BE27&amp;CHAR(10)&amp;Database!$BF$6&amp;": "&amp;Database!BF27&amp;CHAR(10)&amp;Database!$BG$6&amp;": "&amp;Database!BG27&amp;CHAR(10)&amp;Database!$BH$6&amp;": "&amp;Database!BH27&amp;CHAR(10)</f>
        <v xml:space="preserve">marker_alk_oncogene: exclude
marker_egfr_mutation: exclude
marker_kras_mutation: 
marker_philadelphia_bcrabl_positive: 
marker_flt3_positive: 
marker_cd20pos: 
</v>
      </c>
      <c r="M24" t="str">
        <f>Database!$BI$6&amp;": "&amp;Database!BI27&amp;CHAR(10)&amp;Database!$BJ$6&amp;": "&amp;Database!BJ27&amp;CHAR(10)&amp;Database!$BK$6&amp;": "&amp;Database!BK27&amp;CHAR(10)&amp;Database!$BL$6&amp;": "&amp;Database!BL27&amp;CHAR(10)&amp;Database!$BM$6&amp;": "&amp;Database!BM27&amp;CHAR(10)&amp;Database!$BN$6&amp;": "&amp;Database!BN27&amp;CHAR(10)&amp;Database!$BO$6&amp;": "&amp;Database!BO27&amp;CHAR(10)&amp;Database!$BP$6&amp;": "&amp;Database!BP27&amp;CHAR(10)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24" t="str">
        <f>IF(OR(W24=1, Z24=1), Database!$BQ$6&amp;": "&amp;Database!BQ27&amp;CHAR(10)&amp;Database!$BR$6&amp;": "&amp;Database!BR27&amp;CHAR(10)&amp;Database!$BS$6&amp;": "&amp;Database!BS27&amp;CHAR(10)&amp;Database!$BT$6&amp;": "&amp;Database!BT27&amp;CHAR(10), "")</f>
        <v/>
      </c>
      <c r="O24" t="str">
        <f>"Criteria: "&amp;CHAR(10)&amp;CHAR(10)&amp;Database!BU27</f>
        <v xml:space="preserve">Criteria: 
_x000D_        Inclusion Criteria_x000D__x000D_          -  Signed written informed consent before any trial related procedure_x000D__x000D_          -  Male or female subjects aged greater than or equal to (&gt;=) 18 years_x000D__x000D_          -  Availability of a formalin-fixed, paraffin-embedded block containing tumor tissue or_x000D_             7 unstained tumor slides suitable for PD-L1 expression assessment_x000D__x000D_          -  Tumor determined to be evaluable for PD-L1 expression per the evaluation of a central_x000D_             laboratory_x000D__x000D_          -  Subjects with histologically confirmed Stage IIIb/IV or recurrent NSCLC who have_x000D_             experienced disease progression_x000D__x000D_          -  Subjects must have progressed after an acceptable therapy defined as follows:_x000D__x000D_               1. Subjects must have progressed during or after a minimum of 2 cycles of 1 course_x000D_                  of a platinum based combination therapy administered for the treatment of a_x000D_                  metastatic disease. A history of continuation (use of a non platinum agent from_x000D_                  initial combination) or switch (use of a different agent) maintenance therapy is_x000D_                  permitted provided there was no progression after the initial combination. A_x000D_                  switch of agents during treatment for the management of toxicities is also_x000D_                  permitted provided there was no progression after the initial combination OR_x000D__x000D_               2. Subjects must have progressed within 6 months of completion of a platinum-based_x000D_                  adjuvant, neoadjuvant, or definitive chemotherapy, or concomitant chemoradiation_x000D_                  regimen for locally advanced disease_x000D__x000D_          -  Subjects with non-squamous cell NSCLC of unknown epidermal growth factor receptor_x000D_             (EGFR) mutation status will require testing (local laboratory, or central laboratory_x000D_             if local testing is not available). Subjects with a tumor that harbors an activating_x000D_             EGFR mutation will not be eligible_x000D__x000D_          -  Eastern Cooperative Oncology Group Performance Status (ECOG PS) of 0 to 1 at trial_x000D_             entry_x000D__x000D_          -  Estimated life expectancy of more than 12 weeks_x000D__x000D_          -  Adequate hematological function defined by White Blood Cell (WBC) count &gt;= 2.5 Ã—_x000D_             10^9/L with absolute neutrophil count (ANC) &gt;= 1.5 Ã— 10^9/L, lymphocyte count &gt;=0.5 Ã—_x000D_             10^9/L, platelet count &gt;= 100 Ã— 10^9/L, and hemoglobin &gt;= 9 gram per deciliter (g/dL)_x000D_             (may have been transfused)_x000D__x000D_          -  Adequate hepatic function defined by a total bilirubin level less than or equal to_x000D_             (&lt;=) 1.5 Ã— the upper limit of normal (ULN) range and aspartate aminotransferase (AST)_x000D_             and alanine aminotransferase (ALT) levels &lt;= 2.5 Ã— ULN for all subjects_x000D__x000D_          -  Adequate renal function defined by an estimated creatinine clearance &gt; 30 milliliter_x000D_             per minute (mL/min) according to the Cockcroft-Gault formula (or local institutional_x000D_             standard method)._x000D__x000D_        Other protocol defined inclusion criteria could apply_x000D__x000D_        Exclusion criteria_x000D__x000D_          -  In the United States only, subjects with a squamous cell histology will be excluded_x000D__x000D_          -  Systemic anticancer therapy administered after disease progression during or_x000D_             following a platinum based combination_x000D__x000D_          -  Subjects with non-squamous cell NSCLC whose disease harbors EGFR mutation(s) and/or_x000D_             anaplastic lymphoma kinase (ALK) rearrangement will not be eligible for this trial._x000D_             Subjects of unknown ALK and/or EGFR mutation status will require testing at screening_x000D_             (local laboratory, or central laboratory if local testing is not available)_x000D__x000D_          -  Prior therapy with any antibody/drug targeting T cell coregulatory proteins (immune_x000D_             checkpoints) such as PD-1, PD L1, or cytotoxic T lymphocyte antigen-4 (CTLA-4)._x000D__x000D_          -  Concurrent anticancer treatment_x000D__x000D_          -  Major surgery for any reason, except diagnostic biopsy, within 4 weeks of_x000D_             randomization and/or if the subject has not fully recovered from the surgery within 4_x000D_             weeks of randomization_x000D__x000D_          -  Subjects receiving immunosuppressive agents (such as steroids) for any reason should_x000D_             be tapered off these drugs before initiation of the trial treatment._x000D__x000D_          -  All subjects with brain metastases, except those meeting the following criteria:_x000D__x000D_               1. Brain metastases have been treated locally, and_x000D__x000D_               2. No ongoing neurological symptoms that are related to the brain localization of_x000D_                  the disease_x000D__x000D_          -  Active autoimmune disease that might deteriorate when receiving an immunostimulatory_x000D_             agent:_x000D__x000D_               1. Subjects with diabetes type I, vitiligo, psoriasis, hypo- or hyperthyroid_x000D_                  disease not requiring immunosuppressive treatment are eligible_x000D__x000D_               2. Subjects requiring hormone replacement with corticosteroids are eligible if the_x000D_                  steroids are administered only for the purpose of hormonal replacement and at_x000D_                  doses less than or equal to (&lt;=)10 milligram (mg) or equivalent prednisone per_x000D_                  day_x000D__x000D_               3. Administration of steroids through a route known to result in a minimal systemic_x000D_                  exposure are acceptable_x000D__x000D_          -  Previous or ongoing administration of systemic steroids for the management of an_x000D_             acute allergic phenomenon is acceptable as long as it is anticipated that the_x000D_             administration of steroids will be completed in 14 days, or that the daily dose after_x000D_             14 days will be &lt;=10 mg per day of equivalent prednisone_x000D__x000D_        Other protocol defined exclusion criteria could apply_x000D_      </v>
      </c>
      <c r="P24" t="str">
        <f t="shared" si="0"/>
        <v xml:space="preserve">
---------------------------------------</v>
      </c>
      <c r="Q24" t="str">
        <f t="shared" si="1"/>
        <v>nct_id: NCT02395172
phase: Phase 3
sponsor_name: EMD Serono Research &amp; Development Institute, Inc.
sponsor_type: Industry
study_title: A Phase III Open-label, Multicenter Trial of Avelumab (MSB0010718C) Versus Docetaxel in Subjects With Non-small Cell Lung Cancer That Has Progressed After a Platinum-containing Doublet
cohort: 2
age_min: 18
age_max: 150
type_lung_nsclc_adeno: include
type_lung_nsclc_large: include
type_lung_nsclc_squamous: 
type_lung_sclc: 
stage_i: include
stage_ii: include
stage_iii: 
stage_iv: 
status_newly_diagnosed: 
status_relapse: require
status_refractory: 
marker_alk_oncogene: exclude
marker_egfr_mutation: exclude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Signed written informed consent before any trial related procedure_x000D__x000D_          -  Male or female subjects aged greater than or equal to (&gt;=) 18 years_x000D__x000D_          -  Availability of a formalin-fixed, paraffin-embedded block containing tumor tissue or_x000D_             7 unstained tumor slides suitable for PD-L1 expression assessment_x000D__x000D_          -  Tumor determined to be evaluable for PD-L1 expression per the evaluation of a central_x000D_             laboratory_x000D__x000D_          -  Subjects with histologically confirmed Stage IIIb/IV or recurrent NSCLC who have_x000D_             experienced disease progression_x000D__x000D_          -  Subjects must have progressed after an acceptable therapy defined as follows:_x000D__x000D_               1. Subjects must have progressed during or after a minimum of 2 cycles of 1 course_x000D_                  of a platinum based combination therapy administered for the treatment of a_x000D_                  metastatic disease. A history of continuation (use of a non platinum agent from_x000D_                  initial combination) or switch (use of a different agent) maintenance therapy is_x000D_                  permitted provided there was no progression after the initial combination. A_x000D_                  switch of agents during treatment for the management of toxicities is also_x000D_                  permitted provided there was no progression after the initial combination OR_x000D__x000D_               2. Subjects must have progressed within 6 months of completion of a platinum-based_x000D_                  adjuvant, neoadjuvant, or definitive chemotherapy, or concomitant chemoradiation_x000D_                  regimen for locally advanced disease_x000D__x000D_          -  Subjects with non-squamous cell NSCLC of unknown epidermal growth factor receptor_x000D_             (EGFR) mutation status will require testing (local laboratory, or central laboratory_x000D_             if local testing is not available). Subjects with a tumor that harbors an activating_x000D_             EGFR mutation will not be eligible_x000D__x000D_          -  Eastern Cooperative Oncology Group Performance Status (ECOG PS) of 0 to 1 at trial_x000D_             entry_x000D__x000D_          -  Estimated life expectancy of more than 12 weeks_x000D__x000D_          -  Adequate hematological function defined by White Blood Cell (WBC) count &gt;= 2.5 Ã—_x000D_             10^9/L with absolute neutrophil count (ANC) &gt;= 1.5 Ã— 10^9/L, lymphocyte count &gt;=0.5 Ã—_x000D_             10^9/L, platelet count &gt;= 100 Ã— 10^9/L, and hemoglobin &gt;= 9 gram per deciliter (g/dL)_x000D_             (may have been transfused)_x000D__x000D_          -  Adequate hepatic function defined by a total bilirubin level less than or equal to_x000D_             (&lt;=) 1.5 Ã— the upper limit of normal (ULN) range and aspartate aminotransferase (AST)_x000D_             and alanine aminotransferase (ALT) levels &lt;= 2.5 Ã— ULN for all subjects_x000D__x000D_          -  Adequate renal function defined by an estimated creatinine clearance &gt; 30 milliliter_x000D_             per minute (mL/min) according to the Cockcroft-Gault formula (or local institutional_x000D_             standard method)._x000D__x000D_        Other protocol defined inclusion criteria could apply_x000D__x000D_        Exclusion criteria_x000D__x000D_          -  In the United States only, subjects with a squamous cell histology will be excluded_x000D__x000D_          -  Systemic anticancer therapy administered after disease progression during or_x000D_             following a platinum based combination_x000D__x000D_          -  Subjects with non-squamous cell NSCLC whose disease harbors EGFR mutation(s) and/or_x000D_             anaplastic lymphoma kinase (ALK) rearrangement will not be eligible for this trial._x000D_             Subjects of unknown ALK and/or EGFR mutation status will require testing at screening_x000D_             (local laboratory, or central laboratory if local testing is not available)_x000D__x000D_          -  Prior therapy with any antibody/drug targeting T cell coregulatory proteins (immune_x000D_             checkpoints) such as PD-1, PD L1, or cytotoxic T lymphocyte antigen-4 (CTLA-4)._x000D__x000D_          -  Concurrent anticancer treatment_x000D__x000D_          -  Major surgery for any reason, except diagnostic biopsy, within 4 weeks of_x000D_             randomization and/or if the subject has not fully recovered from the surgery within 4_x000D_             weeks of randomization_x000D__x000D_          -  Subjects receiving immunosuppressive agents (such as steroids) for any reason should_x000D_             be tapered off these drugs before initiation of the trial treatment._x000D__x000D_          -  All subjects with brain metastases, except those meeting the following criteria:_x000D__x000D_               1. Brain metastases have been treated locally, and_x000D__x000D_               2. No ongoing neurological symptoms that are related to the brain localization of_x000D_                  the disease_x000D__x000D_          -  Active autoimmune disease that might deteriorate when receiving an immunostimulatory_x000D_             agent:_x000D__x000D_               1. Subjects with diabetes type I, vitiligo, psoriasis, hypo- or hyperthyroid_x000D_                  disease not requiring immunosuppressive treatment are eligible_x000D__x000D_               2. Subjects requiring hormone replacement with corticosteroids are eligible if the_x000D_                  steroids are administered only for the purpose of hormonal replacement and at_x000D_                  doses less than or equal to (&lt;=)10 milligram (mg) or equivalent prednisone per_x000D_                  day_x000D__x000D_               3. Administration of steroids through a route known to result in a minimal systemic_x000D_                  exposure are acceptable_x000D__x000D_          -  Previous or ongoing administration of systemic steroids for the management of an_x000D_             acute allergic phenomenon is acceptable as long as it is anticipated that the_x000D_             administration of steroids will be completed in 14 days, or that the daily dose after_x000D_             14 days will be &lt;=10 mg per day of equivalent prednisone_x000D__x000D_        Other protocol defined exclusion criteria could apply_x000D_      
---------------------------------------</v>
      </c>
      <c r="S24">
        <f>IF(OR(Database!K27="include",Database!L27="include"), 1, 0)</f>
        <v>0</v>
      </c>
      <c r="T24">
        <f>IF(OR(Database!M27="include",Database!N27="include",Database!O27="include",Database!P27="include"), 1, 0)</f>
        <v>1</v>
      </c>
      <c r="U24">
        <f>IF(OR(Database!M27="include",Database!N27="include",Database!O27="include"), 1, 0)</f>
        <v>1</v>
      </c>
      <c r="V24">
        <f>IF(Database!P27="include", 1, 0)</f>
        <v>0</v>
      </c>
      <c r="W24">
        <f>IF(OR(Database!Q27="include",Database!R27="include",Database!S27="include",Database!T27="include"), 1, 0)</f>
        <v>0</v>
      </c>
      <c r="X24">
        <f>IF(Database!Q27="include", 1, 0)</f>
        <v>0</v>
      </c>
      <c r="Y24">
        <f>IF(Database!T27="include", 1, 0)</f>
        <v>0</v>
      </c>
      <c r="Z24">
        <f>IF(OR(Database!AC27="include",Database!AE27="include",Database!AH27="include",Database!AI27="include",Database!AJ27="include",Database!AK27="include",Database!AM27="include",Database!AN27="include",Database!AO27="include",Database!AP27="include"), 1, 0)</f>
        <v>0</v>
      </c>
      <c r="AA24">
        <f>IF(OR(Database!AQ27&lt;&gt;"",Database!AR27&lt;&gt;"",Database!AS27&lt;&gt;"",Database!AT27&lt;&gt;""), 1, 0)</f>
        <v>1</v>
      </c>
      <c r="AB24">
        <f>IF(Database!AW27&lt;&gt;"", 1, 0)</f>
        <v>0</v>
      </c>
      <c r="AC24">
        <f>IF(OR(Database!AY27&lt;&gt;"",Database!AX27&lt;&gt;""), 1, 0)</f>
        <v>0</v>
      </c>
    </row>
    <row r="25" spans="1:29">
      <c r="A25" t="str">
        <f>Database!$B$6&amp;": "&amp;Database!B28&amp;CHAR(10)&amp;Database!$C$6&amp;": "&amp;Database!C28&amp;CHAR(10)&amp;Database!$E$6&amp;": "&amp;Database!E28&amp;CHAR(10)&amp;Database!$F$6&amp;": "&amp;Database!F28&amp;CHAR(10)&amp;Database!$G$6&amp;": "&amp;Database!G28&amp;CHAR(10)&amp;Database!$H$6&amp;": "&amp;Database!H28&amp;CHAR(10)&amp;Database!$I$6&amp;": "&amp;Database!I28&amp;CHAR(10)&amp;Database!$J$6&amp;": "&amp;Database!J28&amp;CHAR(10)</f>
        <v xml:space="preserve">nct_id: NCT02409342
phase: Phase 3
sponsor_name: Hoffmann-La Roche
sponsor_type: Industry
study_title: A Phase III, Open Label, Randomized Study of Atezolizumab (Anti-PD-L1 Antibody) Compared With a Platinum Agent (Cisplatin or Carboplatin) in Combination With Either Pemetrexed or Gemcitabine for PD-L1-Selected, Chemotherapy-Naive Patients With Stage IV Non-Squamous Or Squamous Non-Small Cell Lung Cancer
cohort: 1
age_min: 18
age_max: 150
</v>
      </c>
      <c r="B25" t="str">
        <f>IF(S25=1, Database!$K$6&amp;": "&amp;Database!K28&amp;CHAR(10)&amp;Database!$L$6&amp;": "&amp;Database!L28, "")</f>
        <v/>
      </c>
      <c r="C25" t="str">
        <f>IF(T25=1, Database!$M$6&amp;": "&amp;Database!M28&amp;CHAR(10)&amp;Database!$N$6&amp;": "&amp;Database!N28&amp;CHAR(10)&amp;Database!$O$6&amp;": "&amp;Database!O28&amp;CHAR(10)&amp;Database!$P$6&amp;": "&amp;Database!P28&amp;CHAR(10), "")</f>
        <v xml:space="preserve">type_lung_nsclc_adeno: include
type_lung_nsclc_large: include
type_lung_nsclc_squamous: include
type_lung_sclc: 
</v>
      </c>
      <c r="D25" t="str">
        <f>IF(W25=1, Database!$Q$6&amp;": "&amp;Database!Q28&amp;CHAR(10)&amp;Database!$R$6&amp;": "&amp;Database!R28&amp;CHAR(10)&amp;Database!$S$6&amp;": "&amp;Database!S28&amp;CHAR(10)&amp;Database!$T$6&amp;": "&amp;Database!T28&amp;CHAR(10)&amp;Database!$U$6&amp;": "&amp;Database!U28&amp;CHAR(10)&amp;Database!$V$6&amp;": "&amp;Database!V28&amp;CHAR(10)&amp;Database!$W$6&amp;": "&amp;Database!W28&amp;CHAR(10)&amp;Database!$X$6&amp;": "&amp;Database!X28&amp;CHAR(10)&amp;Database!$Y$6&amp;": "&amp;Database!Y28&amp;CHAR(10)&amp;Database!$Z$6&amp;": "&amp;Database!Z28&amp;CHAR(10)&amp;Database!$AA$6&amp;": "&amp;Database!AA28&amp;CHAR(10)&amp;Database!$AB$6&amp;": "&amp;Database!AB28&amp;CHAR(10), "")</f>
        <v/>
      </c>
      <c r="E25" t="str">
        <f>IF(Z25=1, Database!$AC$6&amp;": "&amp;Database!AC28&amp;CHAR(10)&amp;Database!$AD$6&amp;": "&amp;Database!AD28&amp;CHAR(10)&amp;Database!$AE$6&amp;": "&amp;Database!AE28&amp;CHAR(10)&amp;Database!$AF$6&amp;": "&amp;Database!AF28&amp;CHAR(10)&amp;Database!$AG$6&amp;": "&amp;Database!AG28&amp;CHAR(10)&amp;Database!$AH$6&amp;": "&amp;Database!AH28&amp;CHAR(10)&amp;Database!$AI$6&amp;": "&amp;Database!AI28&amp;CHAR(10)&amp;Database!$AJ$6&amp;": "&amp;Database!AJ28&amp;CHAR(10)&amp;Database!$AK$6&amp;": "&amp;Database!AK28&amp;CHAR(10)&amp;Database!$AL$6&amp;": "&amp;Database!AL28&amp;CHAR(10)&amp;Database!$AM$6&amp;": "&amp;Database!AM28&amp;CHAR(10)&amp;Database!$AN$6&amp;": "&amp;Database!AN28&amp;CHAR(10)&amp;Database!$AO$6&amp;": "&amp;Database!AO28&amp;CHAR(10)&amp;Database!$AP$6&amp;": "&amp;Database!AP28&amp;CHAR(10), "")</f>
        <v/>
      </c>
      <c r="F25" t="str">
        <f>IF(AA25=1, Database!$AQ$6&amp;": "&amp;Database!AQ28&amp;CHAR(10)&amp;Database!$AR$6&amp;": "&amp;Database!AR28&amp;CHAR(10)&amp;Database!$AS$6&amp;": "&amp;Database!AS28&amp;CHAR(10)&amp;Database!$AT$6&amp;": "&amp;Database!AT28&amp;CHAR(10), "")</f>
        <v xml:space="preserve">stage_i: 
stage_ii: 
stage_iii: 
stage_iv: include
</v>
      </c>
      <c r="G25" t="str">
        <f>IF(V25=1, Database!$AU$6&amp;": "&amp;Database!AU28&amp;CHAR(10)&amp;Database!$AV$6&amp;": "&amp;Database!AV28&amp;CHAR(10), "")</f>
        <v/>
      </c>
      <c r="H25" t="str">
        <f>IF(AB25=1, Database!$AW$6&amp;": "&amp;Database!AW28&amp;CHAR(10), "")</f>
        <v/>
      </c>
      <c r="I25" t="str">
        <f>IF(AC25=1, Database!$AX$6&amp;": "&amp;Database!AX28&amp;CHAR(10)&amp;Database!$AY$6&amp;": "&amp;Database!AY28&amp;CHAR(10), "")</f>
        <v/>
      </c>
      <c r="J25" t="str">
        <f>IF(Z25=1, Database!$AQ$6&amp;": "&amp;Database!AQ28&amp;CHAR(10)&amp;Database!$AR$6&amp;": "&amp;Database!AR28&amp;CHAR(10)&amp;Database!$AS$6&amp;": "&amp;Database!AS28&amp;CHAR(10)&amp;Database!$AT$6&amp;": "&amp;Database!AT28&amp;CHAR(10), "")</f>
        <v/>
      </c>
      <c r="K25" t="str">
        <f>Database!$AZ$6&amp;": "&amp;Database!AZ28&amp;CHAR(10)&amp;Database!$BA$6&amp;": "&amp;Database!BA28&amp;CHAR(10)&amp;Database!$BB$6&amp;": "&amp;Database!BB28&amp;CHAR(10)</f>
        <v xml:space="preserve">status_newly_diagnosed: require
status_relapse: 
status_refractory: 
</v>
      </c>
      <c r="L25" t="str">
        <f>Database!$BC$6&amp;": "&amp;Database!BC28&amp;CHAR(10)&amp;Database!$BD$6&amp;": "&amp;Database!BD28&amp;CHAR(10)&amp;Database!$BE$6&amp;": "&amp;Database!BE28&amp;CHAR(10)&amp;Database!$BF$6&amp;": "&amp;Database!BF28&amp;CHAR(10)&amp;Database!$BG$6&amp;": "&amp;Database!BG28&amp;CHAR(10)&amp;Database!$BH$6&amp;": "&amp;Database!BH28&amp;CHAR(10)</f>
        <v xml:space="preserve">marker_alk_oncogene: exclude
marker_egfr_mutation: exclude
marker_kras_mutation: 
marker_philadelphia_bcrabl_positive: 
marker_flt3_positive: 
marker_cd20pos: 
</v>
      </c>
      <c r="M25" t="str">
        <f>Database!$BI$6&amp;": "&amp;Database!BI28&amp;CHAR(10)&amp;Database!$BJ$6&amp;": "&amp;Database!BJ28&amp;CHAR(10)&amp;Database!$BK$6&amp;": "&amp;Database!BK28&amp;CHAR(10)&amp;Database!$BL$6&amp;": "&amp;Database!BL28&amp;CHAR(10)&amp;Database!$BM$6&amp;": "&amp;Database!BM28&amp;CHAR(10)&amp;Database!$BN$6&amp;": "&amp;Database!BN28&amp;CHAR(10)&amp;Database!$BO$6&amp;": "&amp;Database!BO28&amp;CHAR(10)&amp;Database!$BP$6&amp;": "&amp;Database!BP28&amp;CHAR(10)</f>
        <v xml:space="preserve">treatment_radiation: exclude
treatment_radiation_exclusion_period_mo: 1800
treatment_chemo_systemic: exclude
treatment_chemo_systemic_exclusion_period_mo: 1800
treatment_chemo_adjuvant: exclude
treatment_chemo_adjuvant_exclusion_period_mo: 1800
treatment_tki: 
treatment_tki_exclusion_period_mo: 
</v>
      </c>
      <c r="N25" t="str">
        <f>IF(OR(W25=1, Z25=1), Database!$BQ$6&amp;": "&amp;Database!BQ28&amp;CHAR(10)&amp;Database!$BR$6&amp;": "&amp;Database!BR28&amp;CHAR(10)&amp;Database!$BS$6&amp;": "&amp;Database!BS28&amp;CHAR(10)&amp;Database!$BT$6&amp;": "&amp;Database!BT28&amp;CHAR(10), "")</f>
        <v/>
      </c>
      <c r="O25" t="str">
        <f>"Criteria: "&amp;CHAR(10)&amp;CHAR(10)&amp;Database!BU28</f>
        <v xml:space="preserve">Criteria: 
_x000D_        Inclusion Criteria:_x000D__x000D_          -  Histologically or cytologically confirmed, Stage IV non-squamous or squamous NSCLC_x000D__x000D_          -  No prior treatment for Stage IV non-squamous or squamous NSCLC, unless participant_x000D_             had a previously detected sensitizing epidermal growth factor receptor (EGFR)_x000D_             mutation or anaplastic lymphoma kinase (ALK) fusion oncogene_x000D__x000D_          -  Tumor PD-L1 expression as determined by immunohistochemistry (IHC) assay of archival_x000D_             tumor tissue or tissue obtained at screening_x000D__x000D_          -  Eastern Cooperative Oncology Group (ECOG) performance status 0 to 1_x000D__x000D_          -  Measurable disease as defined by Response Evaluation Criteria in Solid Tumors (RECIST_x000D_             v1.1)_x000D__x000D_          -  Adequate hematologic and end-organ function_x000D__x000D_        Exclusion Criteria:_x000D__x000D_          -  Active or untreated central nervous system (CNS) metastases as determined by Computed_x000D_             Tomography (CT) or magnetic resonance imaging (MRI) evaluation_x000D__x000D_          -  Malignancies other than NSCLC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 induced_x000D_             pneumonitis, idiopathic pneumonitis, or evidence of active pneumonitis on screening_x000D_             chest CT scan. History of radiation pneumonitis in the radiation field (fibrosis) is_x000D_             permitted_x000D__x000D_          -  Positive test for Human Immunodeficiency Virus (HIV)_x000D__x000D_          -  Active hepatitis B or hepatitis C_x000D__x000D_          -  Prior treatment with cluster of differentiation (CD) 137 agonists or immune_x000D_             checkpoint blockade therapies, anti PD1, and anti-PD-L1 therapeutic antibody_x000D__x000D_          -  Severe infection within 4 weeks prior to randomization_x000D__x000D_          -  Significant history of cardiovascular disease_x000D_      </v>
      </c>
      <c r="P25" t="str">
        <f t="shared" si="0"/>
        <v xml:space="preserve">
---------------------------------------</v>
      </c>
      <c r="Q25" t="str">
        <f t="shared" si="1"/>
        <v>nct_id: NCT02409342
phase: Phase 3
sponsor_name: Hoffmann-La Roche
sponsor_type: Industry
study_title: A Phase III, Open Label, Randomized Study of Atezolizumab (Anti-PD-L1 Antibody) Compared With a Platinum Agent (Cisplatin or Carboplatin) in Combination With Either Pemetrexed or Gemcitabine for PD-L1-Selected, Chemotherapy-Naive Patients With Stage IV Non-Squamous Or Squamous Non-Small Cell Lung Cancer
cohort: 1
age_min: 18
age_max: 150
type_lung_nsclc_adeno: include
type_lung_nsclc_large: include
type_lung_nsclc_squamous: include
type_lung_sclc: 
stage_i: 
stage_ii: 
stage_iii: 
stage_iv: include
status_newly_diagnosed: require
status_relapse: 
status_refractory: 
marker_alk_oncogene: exclude
marker_egfr_mutation: exclude
marker_kras_mutation: 
marker_philadelphia_bcrabl_positive: 
marker_flt3_positive: 
marker_cd20pos: 
treatment_radiation: exclude
treatment_radiation_exclusion_period_mo: 1800
treatment_chemo_systemic: exclude
treatment_chemo_systemic_exclusion_period_mo: 1800
treatment_chemo_adjuvant: exclude
treatment_chemo_adjuvant_exclusion_period_mo: 1800
treatment_tki: 
treatment_tki_exclusion_period_mo: 
Criteria: 
_x000D_        Inclusion Criteria:_x000D__x000D_          -  Histologically or cytologically confirmed, Stage IV non-squamous or squamous NSCLC_x000D__x000D_          -  No prior treatment for Stage IV non-squamous or squamous NSCLC, unless participant_x000D_             had a previously detected sensitizing epidermal growth factor receptor (EGFR)_x000D_             mutation or anaplastic lymphoma kinase (ALK) fusion oncogene_x000D__x000D_          -  Tumor PD-L1 expression as determined by immunohistochemistry (IHC) assay of archival_x000D_             tumor tissue or tissue obtained at screening_x000D__x000D_          -  Eastern Cooperative Oncology Group (ECOG) performance status 0 to 1_x000D__x000D_          -  Measurable disease as defined by Response Evaluation Criteria in Solid Tumors (RECIST_x000D_             v1.1)_x000D__x000D_          -  Adequate hematologic and end-organ function_x000D__x000D_        Exclusion Criteria:_x000D__x000D_          -  Active or untreated central nervous system (CNS) metastases as determined by Computed_x000D_             Tomography (CT) or magnetic resonance imaging (MRI) evaluation_x000D__x000D_          -  Malignancies other than NSCLC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 induced_x000D_             pneumonitis, idiopathic pneumonitis, or evidence of active pneumonitis on screening_x000D_             chest CT scan. History of radiation pneumonitis in the radiation field (fibrosis) is_x000D_             permitted_x000D__x000D_          -  Positive test for Human Immunodeficiency Virus (HIV)_x000D__x000D_          -  Active hepatitis B or hepatitis C_x000D__x000D_          -  Prior treatment with cluster of differentiation (CD) 137 agonists or immune_x000D_             checkpoint blockade therapies, anti PD1, and anti-PD-L1 therapeutic antibody_x000D__x000D_          -  Severe infection within 4 weeks prior to randomization_x000D__x000D_          -  Significant history of cardiovascular disease_x000D_      
---------------------------------------</v>
      </c>
      <c r="S25">
        <f>IF(OR(Database!K28="include",Database!L28="include"), 1, 0)</f>
        <v>0</v>
      </c>
      <c r="T25">
        <f>IF(OR(Database!M28="include",Database!N28="include",Database!O28="include",Database!P28="include"), 1, 0)</f>
        <v>1</v>
      </c>
      <c r="U25">
        <f>IF(OR(Database!M28="include",Database!N28="include",Database!O28="include"), 1, 0)</f>
        <v>1</v>
      </c>
      <c r="V25">
        <f>IF(Database!P28="include", 1, 0)</f>
        <v>0</v>
      </c>
      <c r="W25">
        <f>IF(OR(Database!Q28="include",Database!R28="include",Database!S28="include",Database!T28="include"), 1, 0)</f>
        <v>0</v>
      </c>
      <c r="X25">
        <f>IF(Database!Q28="include", 1, 0)</f>
        <v>0</v>
      </c>
      <c r="Y25">
        <f>IF(Database!T28="include", 1, 0)</f>
        <v>0</v>
      </c>
      <c r="Z25">
        <f>IF(OR(Database!AC28="include",Database!AE28="include",Database!AH28="include",Database!AI28="include",Database!AJ28="include",Database!AK28="include",Database!AM28="include",Database!AN28="include",Database!AO28="include",Database!AP28="include"), 1, 0)</f>
        <v>0</v>
      </c>
      <c r="AA25">
        <f>IF(OR(Database!AQ28&lt;&gt;"",Database!AR28&lt;&gt;"",Database!AS28&lt;&gt;"",Database!AT28&lt;&gt;""), 1, 0)</f>
        <v>1</v>
      </c>
      <c r="AB25">
        <f>IF(Database!AW28&lt;&gt;"", 1, 0)</f>
        <v>0</v>
      </c>
      <c r="AC25">
        <f>IF(OR(Database!AY28&lt;&gt;"",Database!AX28&lt;&gt;""), 1, 0)</f>
        <v>0</v>
      </c>
    </row>
    <row r="26" spans="1:29">
      <c r="A26" t="str">
        <f>Database!$B$6&amp;": "&amp;Database!B29&amp;CHAR(10)&amp;Database!$C$6&amp;": "&amp;Database!C29&amp;CHAR(10)&amp;Database!$E$6&amp;": "&amp;Database!E29&amp;CHAR(10)&amp;Database!$F$6&amp;": "&amp;Database!F29&amp;CHAR(10)&amp;Database!$G$6&amp;": "&amp;Database!G29&amp;CHAR(10)&amp;Database!$H$6&amp;": "&amp;Database!H29&amp;CHAR(10)&amp;Database!$I$6&amp;": "&amp;Database!I29&amp;CHAR(10)&amp;Database!$J$6&amp;": "&amp;Database!J29&amp;CHAR(10)</f>
        <v xml:space="preserve">nct_id: NCT02409342
phase: Phase 3
sponsor_name: Hoffmann-La Roche
sponsor_type: Industry
study_title: A Phase III, Open Label, Randomized Study of Atezolizumab (Anti-PD-L1 Antibody) Compared With a Platinum Agent (Cisplatin or Carboplatin) in Combination With Either Pemetrexed or Gemcitabine for PD-L1-Selected, Chemotherapy-Naive Patients With Stage IV Non-Squamous Or Squamous Non-Small Cell Lung Cancer
cohort: 2
age_min: 18
age_max: 150
</v>
      </c>
      <c r="B26" t="str">
        <f>IF(S26=1, Database!$K$6&amp;": "&amp;Database!K29&amp;CHAR(10)&amp;Database!$L$6&amp;": "&amp;Database!L29, "")</f>
        <v/>
      </c>
      <c r="C26" t="str">
        <f>IF(T26=1, Database!$M$6&amp;": "&amp;Database!M29&amp;CHAR(10)&amp;Database!$N$6&amp;": "&amp;Database!N29&amp;CHAR(10)&amp;Database!$O$6&amp;": "&amp;Database!O29&amp;CHAR(10)&amp;Database!$P$6&amp;": "&amp;Database!P29&amp;CHAR(10), "")</f>
        <v xml:space="preserve">type_lung_nsclc_adeno: include
type_lung_nsclc_large: include
type_lung_nsclc_squamous: include
type_lung_sclc: 
</v>
      </c>
      <c r="D26" t="str">
        <f>IF(W26=1, Database!$Q$6&amp;": "&amp;Database!Q29&amp;CHAR(10)&amp;Database!$R$6&amp;": "&amp;Database!R29&amp;CHAR(10)&amp;Database!$S$6&amp;": "&amp;Database!S29&amp;CHAR(10)&amp;Database!$T$6&amp;": "&amp;Database!T29&amp;CHAR(10)&amp;Database!$U$6&amp;": "&amp;Database!U29&amp;CHAR(10)&amp;Database!$V$6&amp;": "&amp;Database!V29&amp;CHAR(10)&amp;Database!$W$6&amp;": "&amp;Database!W29&amp;CHAR(10)&amp;Database!$X$6&amp;": "&amp;Database!X29&amp;CHAR(10)&amp;Database!$Y$6&amp;": "&amp;Database!Y29&amp;CHAR(10)&amp;Database!$Z$6&amp;": "&amp;Database!Z29&amp;CHAR(10)&amp;Database!$AA$6&amp;": "&amp;Database!AA29&amp;CHAR(10)&amp;Database!$AB$6&amp;": "&amp;Database!AB29&amp;CHAR(10), "")</f>
        <v/>
      </c>
      <c r="E26" t="str">
        <f>IF(Z26=1, Database!$AC$6&amp;": "&amp;Database!AC29&amp;CHAR(10)&amp;Database!$AD$6&amp;": "&amp;Database!AD29&amp;CHAR(10)&amp;Database!$AE$6&amp;": "&amp;Database!AE29&amp;CHAR(10)&amp;Database!$AF$6&amp;": "&amp;Database!AF29&amp;CHAR(10)&amp;Database!$AG$6&amp;": "&amp;Database!AG29&amp;CHAR(10)&amp;Database!$AH$6&amp;": "&amp;Database!AH29&amp;CHAR(10)&amp;Database!$AI$6&amp;": "&amp;Database!AI29&amp;CHAR(10)&amp;Database!$AJ$6&amp;": "&amp;Database!AJ29&amp;CHAR(10)&amp;Database!$AK$6&amp;": "&amp;Database!AK29&amp;CHAR(10)&amp;Database!$AL$6&amp;": "&amp;Database!AL29&amp;CHAR(10)&amp;Database!$AM$6&amp;": "&amp;Database!AM29&amp;CHAR(10)&amp;Database!$AN$6&amp;": "&amp;Database!AN29&amp;CHAR(10)&amp;Database!$AO$6&amp;": "&amp;Database!AO29&amp;CHAR(10)&amp;Database!$AP$6&amp;": "&amp;Database!AP29&amp;CHAR(10), "")</f>
        <v/>
      </c>
      <c r="F26" t="str">
        <f>IF(AA26=1, Database!$AQ$6&amp;": "&amp;Database!AQ29&amp;CHAR(10)&amp;Database!$AR$6&amp;": "&amp;Database!AR29&amp;CHAR(10)&amp;Database!$AS$6&amp;": "&amp;Database!AS29&amp;CHAR(10)&amp;Database!$AT$6&amp;": "&amp;Database!AT29&amp;CHAR(10), "")</f>
        <v xml:space="preserve">stage_i: 
stage_ii: 
stage_iii: 
stage_iv: include
</v>
      </c>
      <c r="G26" t="str">
        <f>IF(V26=1, Database!$AU$6&amp;": "&amp;Database!AU29&amp;CHAR(10)&amp;Database!$AV$6&amp;": "&amp;Database!AV29&amp;CHAR(10), "")</f>
        <v/>
      </c>
      <c r="H26" t="str">
        <f>IF(AB26=1, Database!$AW$6&amp;": "&amp;Database!AW29&amp;CHAR(10), "")</f>
        <v/>
      </c>
      <c r="I26" t="str">
        <f>IF(AC26=1, Database!$AX$6&amp;": "&amp;Database!AX29&amp;CHAR(10)&amp;Database!$AY$6&amp;": "&amp;Database!AY29&amp;CHAR(10), "")</f>
        <v/>
      </c>
      <c r="J26" t="str">
        <f>IF(Z26=1, Database!$AQ$6&amp;": "&amp;Database!AQ29&amp;CHAR(10)&amp;Database!$AR$6&amp;": "&amp;Database!AR29&amp;CHAR(10)&amp;Database!$AS$6&amp;": "&amp;Database!AS29&amp;CHAR(10)&amp;Database!$AT$6&amp;": "&amp;Database!AT29&amp;CHAR(10), "")</f>
        <v/>
      </c>
      <c r="K26" t="str">
        <f>Database!$AZ$6&amp;": "&amp;Database!AZ29&amp;CHAR(10)&amp;Database!$BA$6&amp;": "&amp;Database!BA29&amp;CHAR(10)&amp;Database!$BB$6&amp;": "&amp;Database!BB29&amp;CHAR(10)</f>
        <v xml:space="preserve">status_newly_diagnosed: 
status_relapse: 
status_refractory: 
</v>
      </c>
      <c r="L26" t="str">
        <f>Database!$BC$6&amp;": "&amp;Database!BC29&amp;CHAR(10)&amp;Database!$BD$6&amp;": "&amp;Database!BD29&amp;CHAR(10)&amp;Database!$BE$6&amp;": "&amp;Database!BE29&amp;CHAR(10)&amp;Database!$BF$6&amp;": "&amp;Database!BF29&amp;CHAR(10)&amp;Database!$BG$6&amp;": "&amp;Database!BG29&amp;CHAR(10)&amp;Database!$BH$6&amp;": "&amp;Database!BH29&amp;CHAR(10)</f>
        <v xml:space="preserve">marker_alk_oncogene: require_alk_or_egfr
marker_egfr_mutation: require_alk_or_egfr
marker_kras_mutation: 
marker_philadelphia_bcrabl_positive: 
marker_flt3_positive: 
marker_cd20pos: 
</v>
      </c>
      <c r="M26" t="str">
        <f>Database!$BI$6&amp;": "&amp;Database!BI29&amp;CHAR(10)&amp;Database!$BJ$6&amp;": "&amp;Database!BJ29&amp;CHAR(10)&amp;Database!$BK$6&amp;": "&amp;Database!BK29&amp;CHAR(10)&amp;Database!$BL$6&amp;": "&amp;Database!BL29&amp;CHAR(10)&amp;Database!$BM$6&amp;": "&amp;Database!BM29&amp;CHAR(10)&amp;Database!$BN$6&amp;": "&amp;Database!BN29&amp;CHAR(10)&amp;Database!$BO$6&amp;": "&amp;Database!BO29&amp;CHAR(10)&amp;Database!$BP$6&amp;": "&amp;Database!BP29&amp;CHAR(10)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6" t="str">
        <f>IF(OR(W26=1, Z26=1), Database!$BQ$6&amp;": "&amp;Database!BQ29&amp;CHAR(10)&amp;Database!$BR$6&amp;": "&amp;Database!BR29&amp;CHAR(10)&amp;Database!$BS$6&amp;": "&amp;Database!BS29&amp;CHAR(10)&amp;Database!$BT$6&amp;": "&amp;Database!BT29&amp;CHAR(10), "")</f>
        <v/>
      </c>
      <c r="O26" t="str">
        <f>"Criteria: "&amp;CHAR(10)&amp;CHAR(10)&amp;Database!BU29</f>
        <v xml:space="preserve">Criteria: 
_x000D_        Inclusion Criteria:_x000D__x000D_          -  Histologically or cytologically confirmed, Stage IV non-squamous or squamous NSCLC_x000D__x000D_          -  No prior treatment for Stage IV non-squamous or squamous NSCLC, unless participant_x000D_             had a previously detected sensitizing epidermal growth factor receptor (EGFR)_x000D_             mutation or anaplastic lymphoma kinase (ALK) fusion oncogene_x000D__x000D_          -  Tumor PD-L1 expression as determined by immunohistochemistry (IHC) assay of archival_x000D_             tumor tissue or tissue obtained at screening_x000D__x000D_          -  Eastern Cooperative Oncology Group (ECOG) performance status 0 to 1_x000D__x000D_          -  Measurable disease as defined by Response Evaluation Criteria in Solid Tumors (RECIST_x000D_             v1.1)_x000D__x000D_          -  Adequate hematologic and end-organ function_x000D__x000D_        Exclusion Criteria:_x000D__x000D_          -  Active or untreated central nervous system (CNS) metastases as determined by Computed_x000D_             Tomography (CT) or magnetic resonance imaging (MRI) evaluation_x000D__x000D_          -  Malignancies other than NSCLC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 induced_x000D_             pneumonitis, idiopathic pneumonitis, or evidence of active pneumonitis on screening_x000D_             chest CT scan. History of radiation pneumonitis in the radiation field (fibrosis) is_x000D_             permitted_x000D__x000D_          -  Positive test for Human Immunodeficiency Virus (HIV)_x000D__x000D_          -  Active hepatitis B or hepatitis C_x000D__x000D_          -  Prior treatment with cluster of differentiation (CD) 137 agonists or immune_x000D_             checkpoint blockade therapies, anti PD1, and anti-PD-L1 therapeutic antibody_x000D__x000D_          -  Severe infection within 4 weeks prior to randomization_x000D__x000D_          -  Significant history of cardiovascular disease_x000D_      </v>
      </c>
      <c r="P26" t="str">
        <f t="shared" si="0"/>
        <v xml:space="preserve">
---------------------------------------</v>
      </c>
      <c r="Q26" t="str">
        <f t="shared" si="1"/>
        <v>nct_id: NCT02409342
phase: Phase 3
sponsor_name: Hoffmann-La Roche
sponsor_type: Industry
study_title: A Phase III, Open Label, Randomized Study of Atezolizumab (Anti-PD-L1 Antibody) Compared With a Platinum Agent (Cisplatin or Carboplatin) in Combination With Either Pemetrexed or Gemcitabine for PD-L1-Selected, Chemotherapy-Naive Patients With Stage IV Non-Squamous Or Squamous Non-Small Cell Lung Cancer
cohort: 2
age_min: 18
age_max: 150
type_lung_nsclc_adeno: include
type_lung_nsclc_large: include
type_lung_nsclc_squamous: include
type_lung_sclc: 
stage_i: 
stage_ii: 
stage_iii: 
stage_iv: include
status_newly_diagnosed: 
status_relapse: 
status_refractory: 
marker_alk_oncogene: require_alk_or_egfr
marker_egfr_mutation: require_alk_or_egfr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Histologically or cytologically confirmed, Stage IV non-squamous or squamous NSCLC_x000D__x000D_          -  No prior treatment for Stage IV non-squamous or squamous NSCLC, unless participant_x000D_             had a previously detected sensitizing epidermal growth factor receptor (EGFR)_x000D_             mutation or anaplastic lymphoma kinase (ALK) fusion oncogene_x000D__x000D_          -  Tumor PD-L1 expression as determined by immunohistochemistry (IHC) assay of archival_x000D_             tumor tissue or tissue obtained at screening_x000D__x000D_          -  Eastern Cooperative Oncology Group (ECOG) performance status 0 to 1_x000D__x000D_          -  Measurable disease as defined by Response Evaluation Criteria in Solid Tumors (RECIST_x000D_             v1.1)_x000D__x000D_          -  Adequate hematologic and end-organ function_x000D__x000D_        Exclusion Criteria:_x000D__x000D_          -  Active or untreated central nervous system (CNS) metastases as determined by Computed_x000D_             Tomography (CT) or magnetic resonance imaging (MRI) evaluation_x000D__x000D_          -  Malignancies other than NSCLC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 induced_x000D_             pneumonitis, idiopathic pneumonitis, or evidence of active pneumonitis on screening_x000D_             chest CT scan. History of radiation pneumonitis in the radiation field (fibrosis) is_x000D_             permitted_x000D__x000D_          -  Positive test for Human Immunodeficiency Virus (HIV)_x000D__x000D_          -  Active hepatitis B or hepatitis C_x000D__x000D_          -  Prior treatment with cluster of differentiation (CD) 137 agonists or immune_x000D_             checkpoint blockade therapies, anti PD1, and anti-PD-L1 therapeutic antibody_x000D__x000D_          -  Severe infection within 4 weeks prior to randomization_x000D__x000D_          -  Significant history of cardiovascular disease_x000D_      
---------------------------------------</v>
      </c>
      <c r="S26">
        <f>IF(OR(Database!K29="include",Database!L29="include"), 1, 0)</f>
        <v>0</v>
      </c>
      <c r="T26">
        <f>IF(OR(Database!M29="include",Database!N29="include",Database!O29="include",Database!P29="include"), 1, 0)</f>
        <v>1</v>
      </c>
      <c r="U26">
        <f>IF(OR(Database!M29="include",Database!N29="include",Database!O29="include"), 1, 0)</f>
        <v>1</v>
      </c>
      <c r="V26">
        <f>IF(Database!P29="include", 1, 0)</f>
        <v>0</v>
      </c>
      <c r="W26">
        <f>IF(OR(Database!Q29="include",Database!R29="include",Database!S29="include",Database!T29="include"), 1, 0)</f>
        <v>0</v>
      </c>
      <c r="X26">
        <f>IF(Database!Q29="include", 1, 0)</f>
        <v>0</v>
      </c>
      <c r="Y26">
        <f>IF(Database!T29="include", 1, 0)</f>
        <v>0</v>
      </c>
      <c r="Z26">
        <f>IF(OR(Database!AC29="include",Database!AE29="include",Database!AH29="include",Database!AI29="include",Database!AJ29="include",Database!AK29="include",Database!AM29="include",Database!AN29="include",Database!AO29="include",Database!AP29="include"), 1, 0)</f>
        <v>0</v>
      </c>
      <c r="AA26">
        <f>IF(OR(Database!AQ29&lt;&gt;"",Database!AR29&lt;&gt;"",Database!AS29&lt;&gt;"",Database!AT29&lt;&gt;""), 1, 0)</f>
        <v>1</v>
      </c>
      <c r="AB26">
        <f>IF(Database!AW29&lt;&gt;"", 1, 0)</f>
        <v>0</v>
      </c>
      <c r="AC26">
        <f>IF(OR(Database!AY29&lt;&gt;"",Database!AX29&lt;&gt;""), 1, 0)</f>
        <v>0</v>
      </c>
    </row>
    <row r="27" spans="1:29">
      <c r="A27" t="str">
        <f>Database!$B$6&amp;": "&amp;Database!B30&amp;CHAR(10)&amp;Database!$C$6&amp;": "&amp;Database!C30&amp;CHAR(10)&amp;Database!$E$6&amp;": "&amp;Database!E30&amp;CHAR(10)&amp;Database!$F$6&amp;": "&amp;Database!F30&amp;CHAR(10)&amp;Database!$G$6&amp;": "&amp;Database!G30&amp;CHAR(10)&amp;Database!$H$6&amp;": "&amp;Database!H30&amp;CHAR(10)&amp;Database!$I$6&amp;": "&amp;Database!I30&amp;CHAR(10)&amp;Database!$J$6&amp;": "&amp;Database!J30&amp;CHAR(10)</f>
        <v xml:space="preserve">nct_id: NCT02027428
phase: Phase 3
sponsor_name: Celgene Corporation
sponsor_type: Industry
study_title: A Phase III, Randomized, Open-Label, Multi-Center, Safety and Efficacy Study to Evaluate Nab-Paclitaxel (AbraxaneÂ®) as Maintenance Treatment After Induction With Nab-Paclitaxel Plus Carboplatin in Subjects With Squamous Cell Non-Small Cell Lung Cancer (NSCLC)
cohort: 1
age_min: 18
age_max: 150
</v>
      </c>
      <c r="B27" t="str">
        <f>IF(S27=1, Database!$K$6&amp;": "&amp;Database!K30&amp;CHAR(10)&amp;Database!$L$6&amp;": "&amp;Database!L30, "")</f>
        <v/>
      </c>
      <c r="C27" t="str">
        <f>IF(T27=1, Database!$M$6&amp;": "&amp;Database!M30&amp;CHAR(10)&amp;Database!$N$6&amp;": "&amp;Database!N30&amp;CHAR(10)&amp;Database!$O$6&amp;": "&amp;Database!O30&amp;CHAR(10)&amp;Database!$P$6&amp;": "&amp;Database!P30&amp;CHAR(10), "")</f>
        <v xml:space="preserve">type_lung_nsclc_adeno: 
type_lung_nsclc_large: 
type_lung_nsclc_squamous: include
type_lung_sclc: 
</v>
      </c>
      <c r="D27" t="str">
        <f>IF(W27=1, Database!$Q$6&amp;": "&amp;Database!Q30&amp;CHAR(10)&amp;Database!$R$6&amp;": "&amp;Database!R30&amp;CHAR(10)&amp;Database!$S$6&amp;": "&amp;Database!S30&amp;CHAR(10)&amp;Database!$T$6&amp;": "&amp;Database!T30&amp;CHAR(10)&amp;Database!$U$6&amp;": "&amp;Database!U30&amp;CHAR(10)&amp;Database!$V$6&amp;": "&amp;Database!V30&amp;CHAR(10)&amp;Database!$W$6&amp;": "&amp;Database!W30&amp;CHAR(10)&amp;Database!$X$6&amp;": "&amp;Database!X30&amp;CHAR(10)&amp;Database!$Y$6&amp;": "&amp;Database!Y30&amp;CHAR(10)&amp;Database!$Z$6&amp;": "&amp;Database!Z30&amp;CHAR(10)&amp;Database!$AA$6&amp;": "&amp;Database!AA30&amp;CHAR(10)&amp;Database!$AB$6&amp;": "&amp;Database!AB30&amp;CHAR(10), "")</f>
        <v/>
      </c>
      <c r="E27" t="str">
        <f>IF(Z27=1, Database!$AC$6&amp;": "&amp;Database!AC30&amp;CHAR(10)&amp;Database!$AD$6&amp;": "&amp;Database!AD30&amp;CHAR(10)&amp;Database!$AE$6&amp;": "&amp;Database!AE30&amp;CHAR(10)&amp;Database!$AF$6&amp;": "&amp;Database!AF30&amp;CHAR(10)&amp;Database!$AG$6&amp;": "&amp;Database!AG30&amp;CHAR(10)&amp;Database!$AH$6&amp;": "&amp;Database!AH30&amp;CHAR(10)&amp;Database!$AI$6&amp;": "&amp;Database!AI30&amp;CHAR(10)&amp;Database!$AJ$6&amp;": "&amp;Database!AJ30&amp;CHAR(10)&amp;Database!$AK$6&amp;": "&amp;Database!AK30&amp;CHAR(10)&amp;Database!$AL$6&amp;": "&amp;Database!AL30&amp;CHAR(10)&amp;Database!$AM$6&amp;": "&amp;Database!AM30&amp;CHAR(10)&amp;Database!$AN$6&amp;": "&amp;Database!AN30&amp;CHAR(10)&amp;Database!$AO$6&amp;": "&amp;Database!AO30&amp;CHAR(10)&amp;Database!$AP$6&amp;": "&amp;Database!AP30&amp;CHAR(10), "")</f>
        <v/>
      </c>
      <c r="F27" t="str">
        <f>IF(AA27=1, Database!$AQ$6&amp;": "&amp;Database!AQ30&amp;CHAR(10)&amp;Database!$AR$6&amp;": "&amp;Database!AR30&amp;CHAR(10)&amp;Database!$AS$6&amp;": "&amp;Database!AS30&amp;CHAR(10)&amp;Database!$AT$6&amp;": "&amp;Database!AT30&amp;CHAR(10), "")</f>
        <v xml:space="preserve">stage_i: 
stage_ii: 
stage_iii: include
stage_iv: include
</v>
      </c>
      <c r="G27" t="str">
        <f>IF(V27=1, Database!$AU$6&amp;": "&amp;Database!AU30&amp;CHAR(10)&amp;Database!$AV$6&amp;": "&amp;Database!AV30&amp;CHAR(10), "")</f>
        <v/>
      </c>
      <c r="H27" t="str">
        <f>IF(AB27=1, Database!$AW$6&amp;": "&amp;Database!AW30&amp;CHAR(10), "")</f>
        <v/>
      </c>
      <c r="I27" t="str">
        <f>IF(AC27=1, Database!$AX$6&amp;": "&amp;Database!AX30&amp;CHAR(10)&amp;Database!$AY$6&amp;": "&amp;Database!AY30&amp;CHAR(10), "")</f>
        <v/>
      </c>
      <c r="J27" t="str">
        <f>IF(Z27=1, Database!$AQ$6&amp;": "&amp;Database!AQ30&amp;CHAR(10)&amp;Database!$AR$6&amp;": "&amp;Database!AR30&amp;CHAR(10)&amp;Database!$AS$6&amp;": "&amp;Database!AS30&amp;CHAR(10)&amp;Database!$AT$6&amp;": "&amp;Database!AT30&amp;CHAR(10), "")</f>
        <v/>
      </c>
      <c r="K27" t="str">
        <f>Database!$AZ$6&amp;": "&amp;Database!AZ30&amp;CHAR(10)&amp;Database!$BA$6&amp;": "&amp;Database!BA30&amp;CHAR(10)&amp;Database!$BB$6&amp;": "&amp;Database!BB30&amp;CHAR(10)</f>
        <v xml:space="preserve">status_newly_diagnosed: 
status_relapse: 
status_refractory: 
</v>
      </c>
      <c r="L27" t="str">
        <f>Database!$BC$6&amp;": "&amp;Database!BC30&amp;CHAR(10)&amp;Database!$BD$6&amp;": "&amp;Database!BD30&amp;CHAR(10)&amp;Database!$BE$6&amp;": "&amp;Database!BE30&amp;CHAR(10)&amp;Database!$BF$6&amp;": "&amp;Database!BF30&amp;CHAR(10)&amp;Database!$BG$6&amp;": "&amp;Database!BG30&amp;CHAR(10)&amp;Database!$BH$6&amp;": "&amp;Database!BH30&amp;CHAR(10)</f>
        <v xml:space="preserve">marker_alk_oncogene: 
marker_egfr_mutation: 
marker_kras_mutation: 
marker_philadelphia_bcrabl_positive: 
marker_flt3_positive: 
marker_cd20pos: 
</v>
      </c>
      <c r="M27" t="str">
        <f>Database!$BI$6&amp;": "&amp;Database!BI30&amp;CHAR(10)&amp;Database!$BJ$6&amp;": "&amp;Database!BJ30&amp;CHAR(10)&amp;Database!$BK$6&amp;": "&amp;Database!BK30&amp;CHAR(10)&amp;Database!$BL$6&amp;": "&amp;Database!BL30&amp;CHAR(10)&amp;Database!$BM$6&amp;": "&amp;Database!BM30&amp;CHAR(10)&amp;Database!$BN$6&amp;": "&amp;Database!BN30&amp;CHAR(10)&amp;Database!$BO$6&amp;": "&amp;Database!BO30&amp;CHAR(10)&amp;Database!$BP$6&amp;": "&amp;Database!BP30&amp;CHAR(10)</f>
        <v xml:space="preserve">treatment_radiation: 
treatment_radiation_exclusion_period_mo: 
treatment_chemo_systemic: exclude
treatment_chemo_systemic_exclusion_period_mo: 1800
treatment_chemo_adjuvant: exclude
treatment_chemo_adjuvant_exclusion_period_mo: 12
treatment_tki: 
treatment_tki_exclusion_period_mo: 
</v>
      </c>
      <c r="N27" t="str">
        <f>IF(OR(W27=1, Z27=1), Database!$BQ$6&amp;": "&amp;Database!BQ30&amp;CHAR(10)&amp;Database!$BR$6&amp;": "&amp;Database!BR30&amp;CHAR(10)&amp;Database!$BS$6&amp;": "&amp;Database!BS30&amp;CHAR(10)&amp;Database!$BT$6&amp;": "&amp;Database!BT30&amp;CHAR(10), "")</f>
        <v/>
      </c>
      <c r="O27" t="str">
        <f>"Criteria: "&amp;CHAR(10)&amp;CHAR(10)&amp;Database!BU30</f>
        <v xml:space="preserve">Criteria: 
_x000D_        Inclusion Criteria:_x000D__x000D_          -  1. Age â‰¥ 18 years of age at the time of signing the Informed Consent Form. 2._x000D_             Understand and voluntarily provide written consent to the Informed Consent Form prior_x000D_             to conducting any study related assessments/procedures._x000D__x000D_             3. Able to adhere to the study visit schedule and other protocol requirements Disease_x000D_             Specific 4. Histologically or cytologically confirmed Stage IIIB or IV squamous cell_x000D_             Non Small Cell Lung Cancer at study entry._x000D__x000D_             5. No other current active malignancy requiring anticancer therapy._x000D__x000D_             6. Radiographically documented measurable disease at study entry (as defined by the_x000D_             RECIST v1.1 criteria)._x000D__x000D_             7. No prior chemotherapy for the treatment of metastatic disease at study entry._x000D_             Adjuvant chemotherapy is permitted providing cytotoxic chemotherapy was completed 12_x000D_             months prior to starting the study and without disease recurrence._x000D__x000D_             8. Absolute neutrophil count â‰¥ 1500 cells/mm3. 9. Platelets â‰¥ 100,000 cells/mm3. 10._x000D_             Hemoglobin â‰¥ 9 g/dL. 11. Aspartate transaminase/serum glutamic oxaloacetic_x000D_             transaminase, alanine transaminase/serum glutamic pyruvic transaminase â‰¤ 2.5 Ã— upper_x000D_             limit of normal range or â‰¤ 5.0 Ã— upper limit of normal range if liver metastases._x000D__x000D_             12. Total bilirubin â‰¤ 1.5 Ã— upper limit of normal range except in cases of Gilbert's_x000D_             disease and liver metastases._x000D__x000D_             13. Creatinine â‰¤ 1.5 mg/dL. 14. Expected survival of &gt; 12 weeks for the Induction_x000D_             part of the study. 15. Eastern Cooperative Oncology Group performance status 0 or 1._x000D_             16. For Maintenance part of the study, subjects must have received at least one dose_x000D_             of nab-paclitaxel in each of the 4 cycles during Induction Pregnancy 17. Females of_x000D_             childbearing potential [defined as a sexually mature woman who (1) have not undergone_x000D_             hysterectomy (the surgical removal of the uterus) or bilateral oophorectomy (the_x000D_             surgical removal of both ovaries) or (2) have not been naturally postmenopausal for_x000D_             at least 24 consecutive months (i.e., has had menses at any time during the preceding_x000D_             24 consecutive months)] must:_x000D__x000D_               1. agree to take a pregnancy test prior to starting study medication and throughout_x000D_                  the study participation._x000D__x000D_               2. commit to complete abstinence from heterosexual contact, or agree to use medical_x000D_                  doctor-approved contraception throughout the study without interruption, and_x000D_                  while receiving study medication or for a longer period if required by local_x000D_                  regulations._x000D__x000D_                  Male subjects must:_x000D__x000D_               3. agree to complete abstinence from heterosexual contact or use a condom during_x000D_                  sexual contact with a female of child bearing potential while receiving study_x000D_                  medication and within 6 months after last dose of study medication, even if he_x000D_                  has undergone a successful vasectomy._x000D__x000D_                  18. Females must abstain from breastfeeding during study participation and 3_x000D_                  months after IP discontinuation._x000D__x000D_                  Exclusion Criteria:_x000D__x000D_          -  The presence of any of the following will exclude a subject from enrollment into the_x000D_             Induction and Maintenance parts of the study (except if specified at study entry_x000D_             only):_x000D__x000D_               1. Evidence of active brain metastases, including leptomeningeal involvement (prior_x000D_                  evidence of brain metastasis are permitted only if treated and stable and off_x000D_                  therapy for â‰¥ 4 weeks prior to first dose of study drug)._x000D__x000D_               2. Only evidence of disease is non measurable at study entry._x000D__x000D_               3. Preexisting peripheral neuropathy of Grade 2, 3, or 4 (per Common Terminology_x000D_                  Criteria for Adverse Events v4.0)._x000D__x000D_               4. Venous thromboembolism within 6 months prior to signing Informed Consent Form._x000D__x000D_               5. Current congestive heart failure (New York Heart Association class II-IV)._x000D__x000D_               6. History of the following within 6 months prior to first administration of a_x000D_                  study drug: a myocardial infarction, severe/unstable angina pectoris,_x000D_                  coronary/peripheral artery bypass graft, New York Heart Association (NYHA) Class_x000D_                  III-IV heart failure, uncontrolled hypertension, clinically significant cardiac_x000D_                  dysrhythmia or clinically significant ECG abnormality, cerebrovascular accident,_x000D_                  transient ischemic attack, or seizure disorder.7. Treatment with any_x000D_                  investigational product within 28 days prior to signing Informed Consent Form._x000D__x000D_             8. History of allergy or hypersensitivity to nab-paclitaxel or carboplatin. 9._x000D_             Currently enrolled in any other clinical protocol or investigational trial that_x000D_             involved administration of experimental therapy and/or therapeutic devices._x000D__x000D_             10. Any other clinically significant medical condition and/or organ dysfunction that_x000D_             will interfere with the administration of the therapy according to this protocol._x000D__x000D_             11. Subject has any other malignancy within 5 years prior to randomization._x000D_             Exceptions include the following: squamous cell carcinoma of the skin, in-situ_x000D_             carcinoma of the cervix, uteri, non-melanomatous skin cancer, carcinoma in situ of_x000D_             the breast, or incidental histological finding of prostate cancer (TNM stage of T1a_x000D_             or T1b) â€” all treatments that should have been completed 6 months prior to signing_x000D_             ICF._x000D__x000D_             12. Subject has received radiotherapy â‰¤ 4 weeks or limited field radiation for_x000D_             palliation â‰¤ 2 weeks prior to starting IP, and/or from whom â‰¥ 30% of the bone marrow_x000D_             was irradiated. Prior radiation therapy to a target lesion is permitted only if there_x000D_             has been clear progression of the lesion since radiation was completed._x000D__x000D_             13. Pregnant and nursing females._x000D_      </v>
      </c>
      <c r="P27" t="str">
        <f t="shared" si="0"/>
        <v xml:space="preserve">
---------------------------------------</v>
      </c>
      <c r="Q27" t="str">
        <f t="shared" si="1"/>
        <v>nct_id: NCT02027428
phase: Phase 3
sponsor_name: Celgene Corporation
sponsor_type: Industry
study_title: A Phase III, Randomized, Open-Label, Multi-Center, Safety and Efficacy Study to Evaluate Nab-Paclitaxel (AbraxaneÂ®) as Maintenance Treatment After Induction With Nab-Paclitaxel Plus Carboplatin in Subjects With Squamous Cell Non-Small Cell Lung Cancer (NSCLC)
cohort: 1
age_min: 18
age_max: 150
type_lung_nsclc_adeno: 
type_lung_nsclc_large: 
type_lung_nsclc_squamous: include
type_lung_sclc: 
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exclude
treatment_chemo_adjuvant_exclusion_period_mo: 12
treatment_tki: 
treatment_tki_exclusion_period_mo: 
Criteria: 
_x000D_        Inclusion Criteria:_x000D__x000D_          -  1. Age â‰¥ 18 years of age at the time of signing the Informed Consent Form. 2._x000D_             Understand and voluntarily provide written consent to the Informed Consent Form prior_x000D_             to conducting any study related assessments/procedures._x000D__x000D_             3. Able to adhere to the study visit schedule and other protocol requirements Disease_x000D_             Specific 4. Histologically or cytologically confirmed Stage IIIB or IV squamous cell_x000D_             Non Small Cell Lung Cancer at study entry._x000D__x000D_             5. No other current active malignancy requiring anticancer therapy._x000D__x000D_             6. Radiographically documented measurable disease at study entry (as defined by the_x000D_             RECIST v1.1 criteria)._x000D__x000D_             7. No prior chemotherapy for the treatment of metastatic disease at study entry._x000D_             Adjuvant chemotherapy is permitted providing cytotoxic chemotherapy was completed 12_x000D_             months prior to starting the study and without disease recurrence._x000D__x000D_             8. Absolute neutrophil count â‰¥ 1500 cells/mm3. 9. Platelets â‰¥ 100,000 cells/mm3. 10._x000D_             Hemoglobin â‰¥ 9 g/dL. 11. Aspartate transaminase/serum glutamic oxaloacetic_x000D_             transaminase, alanine transaminase/serum glutamic pyruvic transaminase â‰¤ 2.5 Ã— upper_x000D_             limit of normal range or â‰¤ 5.0 Ã— upper limit of normal range if liver metastases._x000D__x000D_             12. Total bilirubin â‰¤ 1.5 Ã— upper limit of normal range except in cases of Gilbert's_x000D_             disease and liver metastases._x000D__x000D_             13. Creatinine â‰¤ 1.5 mg/dL. 14. Expected survival of &gt; 12 weeks for the Induction_x000D_             part of the study. 15. Eastern Cooperative Oncology Group performance status 0 or 1._x000D_             16. For Maintenance part of the study, subjects must have received at least one dose_x000D_             of nab-paclitaxel in each of the 4 cycles during Induction Pregnancy 17. Females of_x000D_             childbearing potential [defined as a sexually mature woman who (1) have not undergone_x000D_             hysterectomy (the surgical removal of the uterus) or bilateral oophorectomy (the_x000D_             surgical removal of both ovaries) or (2) have not been naturally postmenopausal for_x000D_             at least 24 consecutive months (i.e., has had menses at any time during the preceding_x000D_             24 consecutive months)] must:_x000D__x000D_               1. agree to take a pregnancy test prior to starting study medication and throughout_x000D_                  the study participation._x000D__x000D_               2. commit to complete abstinence from heterosexual contact, or agree to use medical_x000D_                  doctor-approved contraception throughout the study without interruption, and_x000D_                  while receiving study medication or for a longer period if required by local_x000D_                  regulations._x000D__x000D_                  Male subjects must:_x000D__x000D_               3. agree to complete abstinence from heterosexual contact or use a condom during_x000D_                  sexual contact with a female of child bearing potential while receiving study_x000D_                  medication and within 6 months after last dose of study medication, even if he_x000D_                  has undergone a successful vasectomy._x000D__x000D_                  18. Females must abstain from breastfeeding during study participation and 3_x000D_                  months after IP discontinuation._x000D__x000D_                  Exclusion Criteria:_x000D__x000D_          -  The presence of any of the following will exclude a subject from enrollment into the_x000D_             Induction and Maintenance parts of the study (except if specified at study entry_x000D_             only):_x000D__x000D_               1. Evidence of active brain metastases, including leptomeningeal involvement (prior_x000D_                  evidence of brain metastasis are permitted only if treated and stable and off_x000D_                  therapy for â‰¥ 4 weeks prior to first dose of study drug)._x000D__x000D_               2. Only evidence of disease is non measurable at study entry._x000D__x000D_               3. Preexisting peripheral neuropathy of Grade 2, 3, or 4 (per Common Terminology_x000D_                  Criteria for Adverse Events v4.0)._x000D__x000D_               4. Venous thromboembolism within 6 months prior to signing Informed Consent Form._x000D__x000D_               5. Current congestive heart failure (New York Heart Association class II-IV)._x000D__x000D_               6. History of the following within 6 months prior to first administration of a_x000D_                  study drug: a myocardial infarction, severe/unstable angina pectoris,_x000D_                  coronary/peripheral artery bypass graft, New York Heart Association (NYHA) Class_x000D_                  III-IV heart failure, uncontrolled hypertension, clinically significant cardiac_x000D_                  dysrhythmia or clinically significant ECG abnormality, cerebrovascular accident,_x000D_                  transient ischemic attack, or seizure disorder.7. Treatment with any_x000D_                  investigational product within 28 days prior to signing Informed Consent Form._x000D__x000D_             8. History of allergy or hypersensitivity to nab-paclitaxel or carboplatin. 9._x000D_             Currently enrolled in any other clinical protocol or investigational trial that_x000D_             involved administration of experimental therapy and/or therapeutic devices._x000D__x000D_             10. Any other clinically significant medical condition and/or organ dysfunction that_x000D_             will interfere with the administration of the therapy according to this protocol._x000D__x000D_             11. Subject has any other malignancy within 5 years prior to randomization._x000D_             Exceptions include the following: squamous cell carcinoma of the skin, in-situ_x000D_             carcinoma of the cervix, uteri, non-melanomatous skin cancer, carcinoma in situ of_x000D_             the breast, or incidental histological finding of prostate cancer (TNM stage of T1a_x000D_             or T1b) â€” all treatments that should have been completed 6 months prior to signing_x000D_             ICF._x000D__x000D_             12. Subject has received radiotherapy â‰¤ 4 weeks or limited field radiation for_x000D_             palliation â‰¤ 2 weeks prior to starting IP, and/or from whom â‰¥ 30% of the bone marrow_x000D_             was irradiated. Prior radiation therapy to a target lesion is permitted only if there_x000D_             has been clear progression of the lesion since radiation was completed._x000D__x000D_             13. Pregnant and nursing females._x000D_      
---------------------------------------</v>
      </c>
      <c r="S27">
        <f>IF(OR(Database!K30="include",Database!L30="include"), 1, 0)</f>
        <v>0</v>
      </c>
      <c r="T27">
        <f>IF(OR(Database!M30="include",Database!N30="include",Database!O30="include",Database!P30="include"), 1, 0)</f>
        <v>1</v>
      </c>
      <c r="U27">
        <f>IF(OR(Database!M30="include",Database!N30="include",Database!O30="include"), 1, 0)</f>
        <v>1</v>
      </c>
      <c r="V27">
        <f>IF(Database!P30="include", 1, 0)</f>
        <v>0</v>
      </c>
      <c r="W27">
        <f>IF(OR(Database!Q30="include",Database!R30="include",Database!S30="include",Database!T30="include"), 1, 0)</f>
        <v>0</v>
      </c>
      <c r="X27">
        <f>IF(Database!Q30="include", 1, 0)</f>
        <v>0</v>
      </c>
      <c r="Y27">
        <f>IF(Database!T30="include", 1, 0)</f>
        <v>0</v>
      </c>
      <c r="Z27">
        <f>IF(OR(Database!AC30="include",Database!AE30="include",Database!AH30="include",Database!AI30="include",Database!AJ30="include",Database!AK30="include",Database!AM30="include",Database!AN30="include",Database!AO30="include",Database!AP30="include"), 1, 0)</f>
        <v>0</v>
      </c>
      <c r="AA27">
        <f>IF(OR(Database!AQ30&lt;&gt;"",Database!AR30&lt;&gt;"",Database!AS30&lt;&gt;"",Database!AT30&lt;&gt;""), 1, 0)</f>
        <v>1</v>
      </c>
      <c r="AB27">
        <f>IF(Database!AW30&lt;&gt;"", 1, 0)</f>
        <v>0</v>
      </c>
      <c r="AC27">
        <f>IF(OR(Database!AY30&lt;&gt;"",Database!AX30&lt;&gt;""), 1, 0)</f>
        <v>0</v>
      </c>
    </row>
    <row r="28" spans="1:29">
      <c r="A28" t="str">
        <f>Database!$B$6&amp;": "&amp;Database!B31&amp;CHAR(10)&amp;Database!$C$6&amp;": "&amp;Database!C31&amp;CHAR(10)&amp;Database!$E$6&amp;": "&amp;Database!E31&amp;CHAR(10)&amp;Database!$F$6&amp;": "&amp;Database!F31&amp;CHAR(10)&amp;Database!$G$6&amp;": "&amp;Database!G31&amp;CHAR(10)&amp;Database!$H$6&amp;": "&amp;Database!H31&amp;CHAR(10)&amp;Database!$I$6&amp;": "&amp;Database!I31&amp;CHAR(10)&amp;Database!$J$6&amp;": "&amp;Database!J31&amp;CHAR(10)</f>
        <v xml:space="preserve">nct_id: NCT02411448
phase: Phase 3
sponsor_name: Eli Lilly and Company
sponsor_type: Industry
study_title: A Multicenter, Randomized, Double-Blind Study of Erlotinib in Combination With Ramucirumab or Placebo in Previously Untreated Patients With EGFR Mutation-Positive Metastatic Non-Small Cell Lung Cancer
cohort: 1
age_min: 18
age_max: 150
</v>
      </c>
      <c r="B28" t="str">
        <f>IF(S28=1, Database!$K$6&amp;": "&amp;Database!K31&amp;CHAR(10)&amp;Database!$L$6&amp;": "&amp;Database!L31, "")</f>
        <v/>
      </c>
      <c r="C28" t="str">
        <f>IF(T28=1, Database!$M$6&amp;": "&amp;Database!M31&amp;CHAR(10)&amp;Database!$N$6&amp;": "&amp;Database!N31&amp;CHAR(10)&amp;Database!$O$6&amp;": "&amp;Database!O31&amp;CHAR(10)&amp;Database!$P$6&amp;": "&amp;Database!P31&amp;CHAR(10), "")</f>
        <v xml:space="preserve">type_lung_nsclc_adeno: include
type_lung_nsclc_large: include
type_lung_nsclc_squamous: include
type_lung_sclc: 
</v>
      </c>
      <c r="D28" t="str">
        <f>IF(W28=1, Database!$Q$6&amp;": "&amp;Database!Q31&amp;CHAR(10)&amp;Database!$R$6&amp;": "&amp;Database!R31&amp;CHAR(10)&amp;Database!$S$6&amp;": "&amp;Database!S31&amp;CHAR(10)&amp;Database!$T$6&amp;": "&amp;Database!T31&amp;CHAR(10)&amp;Database!$U$6&amp;": "&amp;Database!U31&amp;CHAR(10)&amp;Database!$V$6&amp;": "&amp;Database!V31&amp;CHAR(10)&amp;Database!$W$6&amp;": "&amp;Database!W31&amp;CHAR(10)&amp;Database!$X$6&amp;": "&amp;Database!X31&amp;CHAR(10)&amp;Database!$Y$6&amp;": "&amp;Database!Y31&amp;CHAR(10)&amp;Database!$Z$6&amp;": "&amp;Database!Z31&amp;CHAR(10)&amp;Database!$AA$6&amp;": "&amp;Database!AA31&amp;CHAR(10)&amp;Database!$AB$6&amp;": "&amp;Database!AB31&amp;CHAR(10), "")</f>
        <v/>
      </c>
      <c r="E28" t="str">
        <f>IF(Z28=1, Database!$AC$6&amp;": "&amp;Database!AC31&amp;CHAR(10)&amp;Database!$AD$6&amp;": "&amp;Database!AD31&amp;CHAR(10)&amp;Database!$AE$6&amp;": "&amp;Database!AE31&amp;CHAR(10)&amp;Database!$AF$6&amp;": "&amp;Database!AF31&amp;CHAR(10)&amp;Database!$AG$6&amp;": "&amp;Database!AG31&amp;CHAR(10)&amp;Database!$AH$6&amp;": "&amp;Database!AH31&amp;CHAR(10)&amp;Database!$AI$6&amp;": "&amp;Database!AI31&amp;CHAR(10)&amp;Database!$AJ$6&amp;": "&amp;Database!AJ31&amp;CHAR(10)&amp;Database!$AK$6&amp;": "&amp;Database!AK31&amp;CHAR(10)&amp;Database!$AL$6&amp;": "&amp;Database!AL31&amp;CHAR(10)&amp;Database!$AM$6&amp;": "&amp;Database!AM31&amp;CHAR(10)&amp;Database!$AN$6&amp;": "&amp;Database!AN31&amp;CHAR(10)&amp;Database!$AO$6&amp;": "&amp;Database!AO31&amp;CHAR(10)&amp;Database!$AP$6&amp;": "&amp;Database!AP31&amp;CHAR(10), "")</f>
        <v/>
      </c>
      <c r="F28" t="str">
        <f>IF(AA28=1, Database!$AQ$6&amp;": "&amp;Database!AQ31&amp;CHAR(10)&amp;Database!$AR$6&amp;": "&amp;Database!AR31&amp;CHAR(10)&amp;Database!$AS$6&amp;": "&amp;Database!AS31&amp;CHAR(10)&amp;Database!$AT$6&amp;": "&amp;Database!AT31&amp;CHAR(10), "")</f>
        <v xml:space="preserve">stage_i: 
stage_ii: 
stage_iii: 
stage_iv: include
</v>
      </c>
      <c r="G28" t="str">
        <f>IF(V28=1, Database!$AU$6&amp;": "&amp;Database!AU31&amp;CHAR(10)&amp;Database!$AV$6&amp;": "&amp;Database!AV31&amp;CHAR(10), "")</f>
        <v/>
      </c>
      <c r="H28" t="str">
        <f>IF(AB28=1, Database!$AW$6&amp;": "&amp;Database!AW31&amp;CHAR(10), "")</f>
        <v/>
      </c>
      <c r="I28" t="str">
        <f>IF(AC28=1, Database!$AX$6&amp;": "&amp;Database!AX31&amp;CHAR(10)&amp;Database!$AY$6&amp;": "&amp;Database!AY31&amp;CHAR(10), "")</f>
        <v/>
      </c>
      <c r="J28" t="str">
        <f>IF(Z28=1, Database!$AQ$6&amp;": "&amp;Database!AQ31&amp;CHAR(10)&amp;Database!$AR$6&amp;": "&amp;Database!AR31&amp;CHAR(10)&amp;Database!$AS$6&amp;": "&amp;Database!AS31&amp;CHAR(10)&amp;Database!$AT$6&amp;": "&amp;Database!AT31&amp;CHAR(10), "")</f>
        <v/>
      </c>
      <c r="K28" t="str">
        <f>Database!$AZ$6&amp;": "&amp;Database!AZ31&amp;CHAR(10)&amp;Database!$BA$6&amp;": "&amp;Database!BA31&amp;CHAR(10)&amp;Database!$BB$6&amp;": "&amp;Database!BB31&amp;CHAR(10)</f>
        <v xml:space="preserve">status_newly_diagnosed: 
status_relapse: 
status_refractory: 
</v>
      </c>
      <c r="L28" t="str">
        <f>Database!$BC$6&amp;": "&amp;Database!BC31&amp;CHAR(10)&amp;Database!$BD$6&amp;": "&amp;Database!BD31&amp;CHAR(10)&amp;Database!$BE$6&amp;": "&amp;Database!BE31&amp;CHAR(10)&amp;Database!$BF$6&amp;": "&amp;Database!BF31&amp;CHAR(10)&amp;Database!$BG$6&amp;": "&amp;Database!BG31&amp;CHAR(10)&amp;Database!$BH$6&amp;": "&amp;Database!BH31&amp;CHAR(10)</f>
        <v xml:space="preserve">marker_alk_oncogene: 
marker_egfr_mutation: exclude
marker_kras_mutation: 
marker_philadelphia_bcrabl_positive: 
marker_flt3_positive: 
marker_cd20pos: 
</v>
      </c>
      <c r="M28" t="str">
        <f>Database!$BI$6&amp;": "&amp;Database!BI31&amp;CHAR(10)&amp;Database!$BJ$6&amp;": "&amp;Database!BJ31&amp;CHAR(10)&amp;Database!$BK$6&amp;": "&amp;Database!BK31&amp;CHAR(10)&amp;Database!$BL$6&amp;": "&amp;Database!BL31&amp;CHAR(10)&amp;Database!$BM$6&amp;": "&amp;Database!BM31&amp;CHAR(10)&amp;Database!$BN$6&amp;": "&amp;Database!BN31&amp;CHAR(10)&amp;Database!$BO$6&amp;": "&amp;Database!BO31&amp;CHAR(10)&amp;Database!$BP$6&amp;": "&amp;Database!BP31&amp;CHAR(10)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8" t="str">
        <f>IF(OR(W28=1, Z28=1), Database!$BQ$6&amp;": "&amp;Database!BQ31&amp;CHAR(10)&amp;Database!$BR$6&amp;": "&amp;Database!BR31&amp;CHAR(10)&amp;Database!$BS$6&amp;": "&amp;Database!BS31&amp;CHAR(10)&amp;Database!$BT$6&amp;": "&amp;Database!BT31&amp;CHAR(10), "")</f>
        <v/>
      </c>
      <c r="O28" t="str">
        <f>"Criteria: "&amp;CHAR(10)&amp;CHAR(10)&amp;Database!BU31</f>
        <v xml:space="preserve">Criteria: 
_x000D_        Inclusion Criteria:_x000D__x000D_          -  Cytologically or histologically confirmed diagnosis of Stage IV NSCLC as defined by_x000D_             the American Joint Committee on Cancer Staging Criteria for Lung Cancer (AJCC 7th_x000D_             edition 2009)._x000D__x000D_          -  Eligible for first-line treatment with erlotinib based on documented evidence of_x000D_             tumor harboring an activating EGFR mutation (Example 19 del and L858R)._x000D__x000D_          -  Mandatory provision of adequate archived stage IV NSCLC tissue sample._x000D__x000D_          -  At least one measurable lesion._x000D__x000D_          -  Life expectancy of at least 3 months._x000D__x000D_        Exclusion Criteria:_x000D__x000D_          -  Known T790M EGFR mutation._x000D__x000D_          -  Known leptomeningeal carcinomatosis, uncontrolled/unstable spinal cord compression,_x000D_             or brain metastases._x000D__x000D_          -  Serious illness or medical condition._x000D__x000D_          -  Ongoing treatment with CYP3A4 inducers or strong/moderate inhibitors._x000D__x000D_          -  Ongoing therapy with nonsteroidal anti-inflammatory drugs for more than 2 months._x000D__x000D_          -  History of gross hemoptysis._x000D__x000D_          -  Significant bleeding disorders._x000D__x000D_          -  Radiologically documented evidence of major blood vessel invasion or encasement by_x000D_             cancer._x000D__x000D_          -  Radiographic evidence of intratumor cavitation._x000D__x000D_          -  History of gastrointestinal perforation within last 6 months._x000D__x000D_          -  History of bowel obstruction, inflammatory enteropathy or extensive intestinal_x000D_             resection._x000D__x000D_          -  History of any arterial thrombotic event within 6 months prior to enrollment._x000D__x000D_          -  The participant has any known significant ophthalmologic abnormalities of the surface_x000D_             of the eye._x000D_      </v>
      </c>
      <c r="P28" t="str">
        <f t="shared" si="0"/>
        <v xml:space="preserve">
---------------------------------------</v>
      </c>
      <c r="Q28" t="str">
        <f t="shared" si="1"/>
        <v>nct_id: NCT02411448
phase: Phase 3
sponsor_name: Eli Lilly and Company
sponsor_type: Industry
study_title: A Multicenter, Randomized, Double-Blind Study of Erlotinib in Combination With Ramucirumab or Placebo in Previously Untreated Patients With EGFR Mutation-Positive Metastatic Non-Small Cell Lung Cancer
cohort: 1
age_min: 18
age_max: 150
type_lung_nsclc_adeno: include
type_lung_nsclc_large: include
type_lung_nsclc_squamous: include
type_lung_sclc: 
stage_i: 
stage_ii: 
stage_iii: 
stage_iv: include
status_newly_diagnosed: 
status_relapse: 
status_refractory: 
marker_alk_oncogene: 
marker_egfr_mutation: exclude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Cytologically or histologically confirmed diagnosis of Stage IV NSCLC as defined by_x000D_             the American Joint Committee on Cancer Staging Criteria for Lung Cancer (AJCC 7th_x000D_             edition 2009)._x000D__x000D_          -  Eligible for first-line treatment with erlotinib based on documented evidence of_x000D_             tumor harboring an activating EGFR mutation (Example 19 del and L858R)._x000D__x000D_          -  Mandatory provision of adequate archived stage IV NSCLC tissue sample._x000D__x000D_          -  At least one measurable lesion._x000D__x000D_          -  Life expectancy of at least 3 months._x000D__x000D_        Exclusion Criteria:_x000D__x000D_          -  Known T790M EGFR mutation._x000D__x000D_          -  Known leptomeningeal carcinomatosis, uncontrolled/unstable spinal cord compression,_x000D_             or brain metastases._x000D__x000D_          -  Serious illness or medical condition._x000D__x000D_          -  Ongoing treatment with CYP3A4 inducers or strong/moderate inhibitors._x000D__x000D_          -  Ongoing therapy with nonsteroidal anti-inflammatory drugs for more than 2 months._x000D__x000D_          -  History of gross hemoptysis._x000D__x000D_          -  Significant bleeding disorders._x000D__x000D_          -  Radiologically documented evidence of major blood vessel invasion or encasement by_x000D_             cancer._x000D__x000D_          -  Radiographic evidence of intratumor cavitation._x000D__x000D_          -  History of gastrointestinal perforation within last 6 months._x000D__x000D_          -  History of bowel obstruction, inflammatory enteropathy or extensive intestinal_x000D_             resection._x000D__x000D_          -  History of any arterial thrombotic event within 6 months prior to enrollment._x000D__x000D_          -  The participant has any known significant ophthalmologic abnormalities of the surface_x000D_             of the eye._x000D_      
---------------------------------------</v>
      </c>
      <c r="S28">
        <f>IF(OR(Database!K31="include",Database!L31="include"), 1, 0)</f>
        <v>0</v>
      </c>
      <c r="T28">
        <f>IF(OR(Database!M31="include",Database!N31="include",Database!O31="include",Database!P31="include"), 1, 0)</f>
        <v>1</v>
      </c>
      <c r="U28">
        <f>IF(OR(Database!M31="include",Database!N31="include",Database!O31="include"), 1, 0)</f>
        <v>1</v>
      </c>
      <c r="V28">
        <f>IF(Database!P31="include", 1, 0)</f>
        <v>0</v>
      </c>
      <c r="W28">
        <f>IF(OR(Database!Q31="include",Database!R31="include",Database!S31="include",Database!T31="include"), 1, 0)</f>
        <v>0</v>
      </c>
      <c r="X28">
        <f>IF(Database!Q31="include", 1, 0)</f>
        <v>0</v>
      </c>
      <c r="Y28">
        <f>IF(Database!T31="include", 1, 0)</f>
        <v>0</v>
      </c>
      <c r="Z28">
        <f>IF(OR(Database!AC31="include",Database!AE31="include",Database!AH31="include",Database!AI31="include",Database!AJ31="include",Database!AK31="include",Database!AM31="include",Database!AN31="include",Database!AO31="include",Database!AP31="include"), 1, 0)</f>
        <v>0</v>
      </c>
      <c r="AA28">
        <f>IF(OR(Database!AQ31&lt;&gt;"",Database!AR31&lt;&gt;"",Database!AS31&lt;&gt;"",Database!AT31&lt;&gt;""), 1, 0)</f>
        <v>1</v>
      </c>
      <c r="AB28">
        <f>IF(Database!AW31&lt;&gt;"", 1, 0)</f>
        <v>0</v>
      </c>
      <c r="AC28">
        <f>IF(OR(Database!AY31&lt;&gt;"",Database!AX31&lt;&gt;""), 1, 0)</f>
        <v>0</v>
      </c>
    </row>
    <row r="29" spans="1:29">
      <c r="A29" t="str">
        <f>Database!$B$6&amp;": "&amp;Database!B32&amp;CHAR(10)&amp;Database!$C$6&amp;": "&amp;Database!C32&amp;CHAR(10)&amp;Database!$E$6&amp;": "&amp;Database!E32&amp;CHAR(10)&amp;Database!$F$6&amp;": "&amp;Database!F32&amp;CHAR(10)&amp;Database!$G$6&amp;": "&amp;Database!G32&amp;CHAR(10)&amp;Database!$H$6&amp;": "&amp;Database!H32&amp;CHAR(10)&amp;Database!$I$6&amp;": "&amp;Database!I32&amp;CHAR(10)&amp;Database!$J$6&amp;": "&amp;Database!J32&amp;CHAR(10)</f>
        <v xml:space="preserve">nct_id: NCT02713867
phase: Phase 3
sponsor_name: Bristol-Myers Squibb
sponsor_type: Industry
study_title: A Dose Frequency Optimization, Phase IIIB/IV Trial of Nivolumab 240 mg Every 2 Weeks vs Nivolumab 480 mg Every 4 Weeks in Subjects With Advanced or Metastatic Non-small Cell Lung Cancer Who Received up to 12 Months of Nivolumab at 3 mg/kg or 240 mg Every 2 Weeks
cohort: 1
age_min: 18
age_max: 150
</v>
      </c>
      <c r="B29" t="str">
        <f>IF(S29=1, Database!$K$6&amp;": "&amp;Database!K32&amp;CHAR(10)&amp;Database!$L$6&amp;": "&amp;Database!L32, "")</f>
        <v/>
      </c>
      <c r="C29" t="str">
        <f>IF(T29=1, Database!$M$6&amp;": "&amp;Database!M32&amp;CHAR(10)&amp;Database!$N$6&amp;": "&amp;Database!N32&amp;CHAR(10)&amp;Database!$O$6&amp;": "&amp;Database!O32&amp;CHAR(10)&amp;Database!$P$6&amp;": "&amp;Database!P32&amp;CHAR(10), "")</f>
        <v xml:space="preserve">type_lung_nsclc_adeno: include
type_lung_nsclc_large: include
type_lung_nsclc_squamous: include
type_lung_sclc: 
</v>
      </c>
      <c r="D29" t="str">
        <f>IF(W29=1, Database!$Q$6&amp;": "&amp;Database!Q32&amp;CHAR(10)&amp;Database!$R$6&amp;": "&amp;Database!R32&amp;CHAR(10)&amp;Database!$S$6&amp;": "&amp;Database!S32&amp;CHAR(10)&amp;Database!$T$6&amp;": "&amp;Database!T32&amp;CHAR(10)&amp;Database!$U$6&amp;": "&amp;Database!U32&amp;CHAR(10)&amp;Database!$V$6&amp;": "&amp;Database!V32&amp;CHAR(10)&amp;Database!$W$6&amp;": "&amp;Database!W32&amp;CHAR(10)&amp;Database!$X$6&amp;": "&amp;Database!X32&amp;CHAR(10)&amp;Database!$Y$6&amp;": "&amp;Database!Y32&amp;CHAR(10)&amp;Database!$Z$6&amp;": "&amp;Database!Z32&amp;CHAR(10)&amp;Database!$AA$6&amp;": "&amp;Database!AA32&amp;CHAR(10)&amp;Database!$AB$6&amp;": "&amp;Database!AB32&amp;CHAR(10), "")</f>
        <v/>
      </c>
      <c r="E29" t="str">
        <f>IF(Z29=1, Database!$AC$6&amp;": "&amp;Database!AC32&amp;CHAR(10)&amp;Database!$AD$6&amp;": "&amp;Database!AD32&amp;CHAR(10)&amp;Database!$AE$6&amp;": "&amp;Database!AE32&amp;CHAR(10)&amp;Database!$AF$6&amp;": "&amp;Database!AF32&amp;CHAR(10)&amp;Database!$AG$6&amp;": "&amp;Database!AG32&amp;CHAR(10)&amp;Database!$AH$6&amp;": "&amp;Database!AH32&amp;CHAR(10)&amp;Database!$AI$6&amp;": "&amp;Database!AI32&amp;CHAR(10)&amp;Database!$AJ$6&amp;": "&amp;Database!AJ32&amp;CHAR(10)&amp;Database!$AK$6&amp;": "&amp;Database!AK32&amp;CHAR(10)&amp;Database!$AL$6&amp;": "&amp;Database!AL32&amp;CHAR(10)&amp;Database!$AM$6&amp;": "&amp;Database!AM32&amp;CHAR(10)&amp;Database!$AN$6&amp;": "&amp;Database!AN32&amp;CHAR(10)&amp;Database!$AO$6&amp;": "&amp;Database!AO32&amp;CHAR(10)&amp;Database!$AP$6&amp;": "&amp;Database!AP32&amp;CHAR(10), "")</f>
        <v/>
      </c>
      <c r="F29" t="str">
        <f>IF(AA29=1, Database!$AQ$6&amp;": "&amp;Database!AQ32&amp;CHAR(10)&amp;Database!$AR$6&amp;": "&amp;Database!AR32&amp;CHAR(10)&amp;Database!$AS$6&amp;": "&amp;Database!AS32&amp;CHAR(10)&amp;Database!$AT$6&amp;": "&amp;Database!AT32&amp;CHAR(10), "")</f>
        <v xml:space="preserve">stage_i: 
stage_ii: 
stage_iii: include
stage_iv: include
</v>
      </c>
      <c r="G29" t="str">
        <f>IF(V29=1, Database!$AU$6&amp;": "&amp;Database!AU32&amp;CHAR(10)&amp;Database!$AV$6&amp;": "&amp;Database!AV32&amp;CHAR(10), "")</f>
        <v/>
      </c>
      <c r="H29" t="str">
        <f>IF(AB29=1, Database!$AW$6&amp;": "&amp;Database!AW32&amp;CHAR(10), "")</f>
        <v/>
      </c>
      <c r="I29" t="str">
        <f>IF(AC29=1, Database!$AX$6&amp;": "&amp;Database!AX32&amp;CHAR(10)&amp;Database!$AY$6&amp;": "&amp;Database!AY32&amp;CHAR(10), "")</f>
        <v/>
      </c>
      <c r="J29" t="str">
        <f>IF(Z29=1, Database!$AQ$6&amp;": "&amp;Database!AQ32&amp;CHAR(10)&amp;Database!$AR$6&amp;": "&amp;Database!AR32&amp;CHAR(10)&amp;Database!$AS$6&amp;": "&amp;Database!AS32&amp;CHAR(10)&amp;Database!$AT$6&amp;": "&amp;Database!AT32&amp;CHAR(10), "")</f>
        <v/>
      </c>
      <c r="K29" t="str">
        <f>Database!$AZ$6&amp;": "&amp;Database!AZ32&amp;CHAR(10)&amp;Database!$BA$6&amp;": "&amp;Database!BA32&amp;CHAR(10)&amp;Database!$BB$6&amp;": "&amp;Database!BB32&amp;CHAR(10)</f>
        <v xml:space="preserve">status_newly_diagnosed: 
status_relapse: 
status_refractory: 
</v>
      </c>
      <c r="L29" t="str">
        <f>Database!$BC$6&amp;": "&amp;Database!BC32&amp;CHAR(10)&amp;Database!$BD$6&amp;": "&amp;Database!BD32&amp;CHAR(10)&amp;Database!$BE$6&amp;": "&amp;Database!BE32&amp;CHAR(10)&amp;Database!$BF$6&amp;": "&amp;Database!BF32&amp;CHAR(10)&amp;Database!$BG$6&amp;": "&amp;Database!BG32&amp;CHAR(10)&amp;Database!$BH$6&amp;": "&amp;Database!BH32&amp;CHAR(10)</f>
        <v xml:space="preserve">marker_alk_oncogene: 
marker_egfr_mutation: 
marker_kras_mutation: 
marker_philadelphia_bcrabl_positive: 
marker_flt3_positive: 
marker_cd20pos: 
</v>
      </c>
      <c r="M29" t="str">
        <f>Database!$BI$6&amp;": "&amp;Database!BI32&amp;CHAR(10)&amp;Database!$BJ$6&amp;": "&amp;Database!BJ32&amp;CHAR(10)&amp;Database!$BK$6&amp;": "&amp;Database!BK32&amp;CHAR(10)&amp;Database!$BL$6&amp;": "&amp;Database!BL32&amp;CHAR(10)&amp;Database!$BM$6&amp;": "&amp;Database!BM32&amp;CHAR(10)&amp;Database!$BN$6&amp;": "&amp;Database!BN32&amp;CHAR(10)&amp;Database!$BO$6&amp;": "&amp;Database!BO32&amp;CHAR(10)&amp;Database!$BP$6&amp;": "&amp;Database!BP32&amp;CHAR(10)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9" t="str">
        <f>IF(OR(W29=1, Z29=1), Database!$BQ$6&amp;": "&amp;Database!BQ32&amp;CHAR(10)&amp;Database!$BR$6&amp;": "&amp;Database!BR32&amp;CHAR(10)&amp;Database!$BS$6&amp;": "&amp;Database!BS32&amp;CHAR(10)&amp;Database!$BT$6&amp;": "&amp;Database!BT32&amp;CHAR(10), "")</f>
        <v/>
      </c>
      <c r="O29" t="str">
        <f>"Criteria: "&amp;CHAR(10)&amp;CHAR(10)&amp;Database!BU32</f>
        <v xml:space="preserve">Criteria: 
_x000D_        For more information regarding Bristol-Myers Squibb Clinical Trial participation, please_x000D_        visit www.BMSStudyConnect.com_x000D__x000D_        Inclusion Criteria:_x000D__x000D_          -  Histologically or cytologically documented Squamous or non-Squamous Non-small cell_x000D_             lung cancer (NSCLC) (Stage IIIB/IV), or recurrent or progressive disease following_x000D_             multimodal therapy_x000D__x000D_          -  Patients must have received pre-study nivolumab for up to 12 months and have 2_x000D_             consecutive tumor assessments confirming Complete response (CR), Partial response_x000D_             (PR), or Stable disease (SD)_x000D__x000D_          -  Measurable disease before start of pre-study nivolumab treatment_x000D__x000D_          -  Eastern Cooperative Oncology Group (ECOG) Performance status (PS) 0-2_x000D__x000D_        Exclusion Criteria:_x000D__x000D_          -  Carcinomatous meningitis_x000D__x000D_          -  Untreated, symptomatic Central nervous system (CNS) metastases_x000D__x000D_          -  Symptomatic interstitial lung disease_x000D__x000D_        Other protocol defined inclusion/exclusion criteria could apply_x000D_      </v>
      </c>
      <c r="P29" t="str">
        <f t="shared" si="0"/>
        <v xml:space="preserve">
---------------------------------------</v>
      </c>
      <c r="Q29" t="str">
        <f t="shared" si="1"/>
        <v>nct_id: NCT02713867
phase: Phase 3
sponsor_name: Bristol-Myers Squibb
sponsor_type: Industry
study_title: A Dose Frequency Optimization, Phase IIIB/IV Trial of Nivolumab 240 mg Every 2 Weeks vs Nivolumab 480 mg Every 4 Weeks in Subjects With Advanced or Metastatic Non-small Cell Lung Cancer Who Received up to 12 Months of Nivolumab at 3 mg/kg or 240 mg Every 2 Weeks
cohort: 1
age_min: 18
age_max: 150
type_lung_nsclc_adeno: include
type_lung_nsclc_large: include
type_lung_nsclc_squamous: include
type_lung_sclc: 
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For more information regarding Bristol-Myers Squibb Clinical Trial participation, please_x000D_        visit www.BMSStudyConnect.com_x000D__x000D_        Inclusion Criteria:_x000D__x000D_          -  Histologically or cytologically documented Squamous or non-Squamous Non-small cell_x000D_             lung cancer (NSCLC) (Stage IIIB/IV), or recurrent or progressive disease following_x000D_             multimodal therapy_x000D__x000D_          -  Patients must have received pre-study nivolumab for up to 12 months and have 2_x000D_             consecutive tumor assessments confirming Complete response (CR), Partial response_x000D_             (PR), or Stable disease (SD)_x000D__x000D_          -  Measurable disease before start of pre-study nivolumab treatment_x000D__x000D_          -  Eastern Cooperative Oncology Group (ECOG) Performance status (PS) 0-2_x000D__x000D_        Exclusion Criteria:_x000D__x000D_          -  Carcinomatous meningitis_x000D__x000D_          -  Untreated, symptomatic Central nervous system (CNS) metastases_x000D__x000D_          -  Symptomatic interstitial lung disease_x000D__x000D_        Other protocol defined inclusion/exclusion criteria could apply_x000D_      
---------------------------------------</v>
      </c>
      <c r="S29">
        <f>IF(OR(Database!K32="include",Database!L32="include"), 1, 0)</f>
        <v>0</v>
      </c>
      <c r="T29">
        <f>IF(OR(Database!M32="include",Database!N32="include",Database!O32="include",Database!P32="include"), 1, 0)</f>
        <v>1</v>
      </c>
      <c r="U29">
        <f>IF(OR(Database!M32="include",Database!N32="include",Database!O32="include"), 1, 0)</f>
        <v>1</v>
      </c>
      <c r="V29">
        <f>IF(Database!P32="include", 1, 0)</f>
        <v>0</v>
      </c>
      <c r="W29">
        <f>IF(OR(Database!Q32="include",Database!R32="include",Database!S32="include",Database!T32="include"), 1, 0)</f>
        <v>0</v>
      </c>
      <c r="X29">
        <f>IF(Database!Q32="include", 1, 0)</f>
        <v>0</v>
      </c>
      <c r="Y29">
        <f>IF(Database!T32="include", 1, 0)</f>
        <v>0</v>
      </c>
      <c r="Z29">
        <f>IF(OR(Database!AC32="include",Database!AE32="include",Database!AH32="include",Database!AI32="include",Database!AJ32="include",Database!AK32="include",Database!AM32="include",Database!AN32="include",Database!AO32="include",Database!AP32="include"), 1, 0)</f>
        <v>0</v>
      </c>
      <c r="AA29">
        <f>IF(OR(Database!AQ32&lt;&gt;"",Database!AR32&lt;&gt;"",Database!AS32&lt;&gt;"",Database!AT32&lt;&gt;""), 1, 0)</f>
        <v>1</v>
      </c>
      <c r="AB29">
        <f>IF(Database!AW32&lt;&gt;"", 1, 0)</f>
        <v>0</v>
      </c>
      <c r="AC29">
        <f>IF(OR(Database!AY32&lt;&gt;"",Database!AX32&lt;&gt;""), 1, 0)</f>
        <v>0</v>
      </c>
    </row>
    <row r="30" spans="1:29">
      <c r="A30" t="str">
        <f>Database!$B$6&amp;": "&amp;Database!B33&amp;CHAR(10)&amp;Database!$C$6&amp;": "&amp;Database!C33&amp;CHAR(10)&amp;Database!$E$6&amp;": "&amp;Database!E33&amp;CHAR(10)&amp;Database!$F$6&amp;": "&amp;Database!F33&amp;CHAR(10)&amp;Database!$G$6&amp;": "&amp;Database!G33&amp;CHAR(10)&amp;Database!$H$6&amp;": "&amp;Database!H33&amp;CHAR(10)&amp;Database!$I$6&amp;": "&amp;Database!I33&amp;CHAR(10)&amp;Database!$J$6&amp;": "&amp;Database!J33&amp;CHAR(10)</f>
        <v xml:space="preserve">nct_id: NCT02713867
phase: Phase 3
sponsor_name: Bristol-Myers Squibb
sponsor_type: Industry
study_title: A Dose Frequency Optimization, Phase IIIB/IV Trial of Nivolumab 240 mg Every 2 Weeks vs Nivolumab 480 mg Every 4 Weeks in Subjects With Advanced or Metastatic Non-small Cell Lung Cancer Who Received up to 12 Months of Nivolumab at 3 mg/kg or 240 mg Every 2 Weeks
cohort: 2
age_min: 18
age_max: 150
</v>
      </c>
      <c r="B30" t="str">
        <f>IF(S30=1, Database!$K$6&amp;": "&amp;Database!K33&amp;CHAR(10)&amp;Database!$L$6&amp;": "&amp;Database!L33, "")</f>
        <v/>
      </c>
      <c r="C30" t="str">
        <f>IF(T30=1, Database!$M$6&amp;": "&amp;Database!M33&amp;CHAR(10)&amp;Database!$N$6&amp;": "&amp;Database!N33&amp;CHAR(10)&amp;Database!$O$6&amp;": "&amp;Database!O33&amp;CHAR(10)&amp;Database!$P$6&amp;": "&amp;Database!P33&amp;CHAR(10), "")</f>
        <v xml:space="preserve">type_lung_nsclc_adeno: include
type_lung_nsclc_large: include
type_lung_nsclc_squamous: include
type_lung_sclc: 
</v>
      </c>
      <c r="D30" t="str">
        <f>IF(W30=1, Database!$Q$6&amp;": "&amp;Database!Q33&amp;CHAR(10)&amp;Database!$R$6&amp;": "&amp;Database!R33&amp;CHAR(10)&amp;Database!$S$6&amp;": "&amp;Database!S33&amp;CHAR(10)&amp;Database!$T$6&amp;": "&amp;Database!T33&amp;CHAR(10)&amp;Database!$U$6&amp;": "&amp;Database!U33&amp;CHAR(10)&amp;Database!$V$6&amp;": "&amp;Database!V33&amp;CHAR(10)&amp;Database!$W$6&amp;": "&amp;Database!W33&amp;CHAR(10)&amp;Database!$X$6&amp;": "&amp;Database!X33&amp;CHAR(10)&amp;Database!$Y$6&amp;": "&amp;Database!Y33&amp;CHAR(10)&amp;Database!$Z$6&amp;": "&amp;Database!Z33&amp;CHAR(10)&amp;Database!$AA$6&amp;": "&amp;Database!AA33&amp;CHAR(10)&amp;Database!$AB$6&amp;": "&amp;Database!AB33&amp;CHAR(10), "")</f>
        <v/>
      </c>
      <c r="E30" t="str">
        <f>IF(Z30=1, Database!$AC$6&amp;": "&amp;Database!AC33&amp;CHAR(10)&amp;Database!$AD$6&amp;": "&amp;Database!AD33&amp;CHAR(10)&amp;Database!$AE$6&amp;": "&amp;Database!AE33&amp;CHAR(10)&amp;Database!$AF$6&amp;": "&amp;Database!AF33&amp;CHAR(10)&amp;Database!$AG$6&amp;": "&amp;Database!AG33&amp;CHAR(10)&amp;Database!$AH$6&amp;": "&amp;Database!AH33&amp;CHAR(10)&amp;Database!$AI$6&amp;": "&amp;Database!AI33&amp;CHAR(10)&amp;Database!$AJ$6&amp;": "&amp;Database!AJ33&amp;CHAR(10)&amp;Database!$AK$6&amp;": "&amp;Database!AK33&amp;CHAR(10)&amp;Database!$AL$6&amp;": "&amp;Database!AL33&amp;CHAR(10)&amp;Database!$AM$6&amp;": "&amp;Database!AM33&amp;CHAR(10)&amp;Database!$AN$6&amp;": "&amp;Database!AN33&amp;CHAR(10)&amp;Database!$AO$6&amp;": "&amp;Database!AO33&amp;CHAR(10)&amp;Database!$AP$6&amp;": "&amp;Database!AP33&amp;CHAR(10), "")</f>
        <v/>
      </c>
      <c r="F30" t="str">
        <f>IF(AA30=1, Database!$AQ$6&amp;": "&amp;Database!AQ33&amp;CHAR(10)&amp;Database!$AR$6&amp;": "&amp;Database!AR33&amp;CHAR(10)&amp;Database!$AS$6&amp;": "&amp;Database!AS33&amp;CHAR(10)&amp;Database!$AT$6&amp;": "&amp;Database!AT33&amp;CHAR(10), "")</f>
        <v xml:space="preserve">stage_i: include
stage_ii: include
stage_iii: 
stage_iv: 
</v>
      </c>
      <c r="G30" t="str">
        <f>IF(V30=1, Database!$AU$6&amp;": "&amp;Database!AU33&amp;CHAR(10)&amp;Database!$AV$6&amp;": "&amp;Database!AV33&amp;CHAR(10), "")</f>
        <v/>
      </c>
      <c r="H30" t="str">
        <f>IF(AB30=1, Database!$AW$6&amp;": "&amp;Database!AW33&amp;CHAR(10), "")</f>
        <v/>
      </c>
      <c r="I30" t="str">
        <f>IF(AC30=1, Database!$AX$6&amp;": "&amp;Database!AX33&amp;CHAR(10)&amp;Database!$AY$6&amp;": "&amp;Database!AY33&amp;CHAR(10), "")</f>
        <v/>
      </c>
      <c r="J30" t="str">
        <f>IF(Z30=1, Database!$AQ$6&amp;": "&amp;Database!AQ33&amp;CHAR(10)&amp;Database!$AR$6&amp;": "&amp;Database!AR33&amp;CHAR(10)&amp;Database!$AS$6&amp;": "&amp;Database!AS33&amp;CHAR(10)&amp;Database!$AT$6&amp;": "&amp;Database!AT33&amp;CHAR(10), "")</f>
        <v/>
      </c>
      <c r="K30" t="str">
        <f>Database!$AZ$6&amp;": "&amp;Database!AZ33&amp;CHAR(10)&amp;Database!$BA$6&amp;": "&amp;Database!BA33&amp;CHAR(10)&amp;Database!$BB$6&amp;": "&amp;Database!BB33&amp;CHAR(10)</f>
        <v xml:space="preserve">status_newly_diagnosed: 
status_relapse: require
status_refractory: 
</v>
      </c>
      <c r="L30" t="str">
        <f>Database!$BC$6&amp;": "&amp;Database!BC33&amp;CHAR(10)&amp;Database!$BD$6&amp;": "&amp;Database!BD33&amp;CHAR(10)&amp;Database!$BE$6&amp;": "&amp;Database!BE33&amp;CHAR(10)&amp;Database!$BF$6&amp;": "&amp;Database!BF33&amp;CHAR(10)&amp;Database!$BG$6&amp;": "&amp;Database!BG33&amp;CHAR(10)&amp;Database!$BH$6&amp;": "&amp;Database!BH33&amp;CHAR(10)</f>
        <v xml:space="preserve">marker_alk_oncogene: 
marker_egfr_mutation: 
marker_kras_mutation: 
marker_philadelphia_bcrabl_positive: 
marker_flt3_positive: 
marker_cd20pos: 
</v>
      </c>
      <c r="M30" t="str">
        <f>Database!$BI$6&amp;": "&amp;Database!BI33&amp;CHAR(10)&amp;Database!$BJ$6&amp;": "&amp;Database!BJ33&amp;CHAR(10)&amp;Database!$BK$6&amp;": "&amp;Database!BK33&amp;CHAR(10)&amp;Database!$BL$6&amp;": "&amp;Database!BL33&amp;CHAR(10)&amp;Database!$BM$6&amp;": "&amp;Database!BM33&amp;CHAR(10)&amp;Database!$BN$6&amp;": "&amp;Database!BN33&amp;CHAR(10)&amp;Database!$BO$6&amp;": "&amp;Database!BO33&amp;CHAR(10)&amp;Database!$BP$6&amp;": "&amp;Database!BP33&amp;CHAR(10)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30" t="str">
        <f>IF(OR(W30=1, Z30=1), Database!$BQ$6&amp;": "&amp;Database!BQ33&amp;CHAR(10)&amp;Database!$BR$6&amp;": "&amp;Database!BR33&amp;CHAR(10)&amp;Database!$BS$6&amp;": "&amp;Database!BS33&amp;CHAR(10)&amp;Database!$BT$6&amp;": "&amp;Database!BT33&amp;CHAR(10), "")</f>
        <v/>
      </c>
      <c r="O30" t="str">
        <f>"Criteria: "&amp;CHAR(10)&amp;CHAR(10)&amp;Database!BU33</f>
        <v xml:space="preserve">Criteria: 
_x000D_        For more information regarding Bristol-Myers Squibb Clinical Trial participation, please_x000D_        visit www.BMSStudyConnect.com_x000D__x000D_        Inclusion Criteria:_x000D__x000D_          -  Histologically or cytologically documented Squamous or non-Squamous Non-small cell_x000D_             lung cancer (NSCLC) (Stage IIIB/IV), or recurrent or progressive disease following_x000D_             multimodal therapy_x000D__x000D_          -  Patients must have received pre-study nivolumab for up to 12 months and have 2_x000D_             consecutive tumor assessments confirming Complete response (CR), Partial response_x000D_             (PR), or Stable disease (SD)_x000D__x000D_          -  Measurable disease before start of pre-study nivolumab treatment_x000D__x000D_          -  Eastern Cooperative Oncology Group (ECOG) Performance status (PS) 0-2_x000D__x000D_        Exclusion Criteria:_x000D__x000D_          -  Carcinomatous meningitis_x000D__x000D_          -  Untreated, symptomatic Central nervous system (CNS) metastases_x000D__x000D_          -  Symptomatic interstitial lung disease_x000D__x000D_        Other protocol defined inclusion/exclusion criteria could apply_x000D_      </v>
      </c>
      <c r="P30" t="str">
        <f t="shared" si="0"/>
        <v xml:space="preserve">
---------------------------------------</v>
      </c>
      <c r="Q30" t="str">
        <f t="shared" si="1"/>
        <v>nct_id: NCT02713867
phase: Phase 3
sponsor_name: Bristol-Myers Squibb
sponsor_type: Industry
study_title: A Dose Frequency Optimization, Phase IIIB/IV Trial of Nivolumab 240 mg Every 2 Weeks vs Nivolumab 480 mg Every 4 Weeks in Subjects With Advanced or Metastatic Non-small Cell Lung Cancer Who Received up to 12 Months of Nivolumab at 3 mg/kg or 240 mg Every 2 Weeks
cohort: 2
age_min: 18
age_max: 150
type_lung_nsclc_adeno: include
type_lung_nsclc_large: include
type_lung_nsclc_squamous: include
type_lung_sclc: 
stage_i: include
stage_ii: include
stage_iii: 
stage_iv: 
status_newly_diagnosed: 
status_relapse: require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For more information regarding Bristol-Myers Squibb Clinical Trial participation, please_x000D_        visit www.BMSStudyConnect.com_x000D__x000D_        Inclusion Criteria:_x000D__x000D_          -  Histologically or cytologically documented Squamous or non-Squamous Non-small cell_x000D_             lung cancer (NSCLC) (Stage IIIB/IV), or recurrent or progressive disease following_x000D_             multimodal therapy_x000D__x000D_          -  Patients must have received pre-study nivolumab for up to 12 months and have 2_x000D_             consecutive tumor assessments confirming Complete response (CR), Partial response_x000D_             (PR), or Stable disease (SD)_x000D__x000D_          -  Measurable disease before start of pre-study nivolumab treatment_x000D__x000D_          -  Eastern Cooperative Oncology Group (ECOG) Performance status (PS) 0-2_x000D__x000D_        Exclusion Criteria:_x000D__x000D_          -  Carcinomatous meningitis_x000D__x000D_          -  Untreated, symptomatic Central nervous system (CNS) metastases_x000D__x000D_          -  Symptomatic interstitial lung disease_x000D__x000D_        Other protocol defined inclusion/exclusion criteria could apply_x000D_      
---------------------------------------</v>
      </c>
      <c r="S30">
        <f>IF(OR(Database!K33="include",Database!L33="include"), 1, 0)</f>
        <v>0</v>
      </c>
      <c r="T30">
        <f>IF(OR(Database!M33="include",Database!N33="include",Database!O33="include",Database!P33="include"), 1, 0)</f>
        <v>1</v>
      </c>
      <c r="U30">
        <f>IF(OR(Database!M33="include",Database!N33="include",Database!O33="include"), 1, 0)</f>
        <v>1</v>
      </c>
      <c r="V30">
        <f>IF(Database!P33="include", 1, 0)</f>
        <v>0</v>
      </c>
      <c r="W30">
        <f>IF(OR(Database!Q33="include",Database!R33="include",Database!S33="include",Database!T33="include"), 1, 0)</f>
        <v>0</v>
      </c>
      <c r="X30">
        <f>IF(Database!Q33="include", 1, 0)</f>
        <v>0</v>
      </c>
      <c r="Y30">
        <f>IF(Database!T33="include", 1, 0)</f>
        <v>0</v>
      </c>
      <c r="Z30">
        <f>IF(OR(Database!AC33="include",Database!AE33="include",Database!AH33="include",Database!AI33="include",Database!AJ33="include",Database!AK33="include",Database!AM33="include",Database!AN33="include",Database!AO33="include",Database!AP33="include"), 1, 0)</f>
        <v>0</v>
      </c>
      <c r="AA30">
        <f>IF(OR(Database!AQ33&lt;&gt;"",Database!AR33&lt;&gt;"",Database!AS33&lt;&gt;"",Database!AT33&lt;&gt;""), 1, 0)</f>
        <v>1</v>
      </c>
      <c r="AB30">
        <f>IF(Database!AW33&lt;&gt;"", 1, 0)</f>
        <v>0</v>
      </c>
      <c r="AC30">
        <f>IF(OR(Database!AY33&lt;&gt;"",Database!AX33&lt;&gt;""), 1, 0)</f>
        <v>0</v>
      </c>
    </row>
    <row r="31" spans="1:29">
      <c r="A31" t="str">
        <f>Database!$B$6&amp;": "&amp;Database!B34&amp;CHAR(10)&amp;Database!$C$6&amp;": "&amp;Database!C34&amp;CHAR(10)&amp;Database!$E$6&amp;": "&amp;Database!E34&amp;CHAR(10)&amp;Database!$F$6&amp;": "&amp;Database!F34&amp;CHAR(10)&amp;Database!$G$6&amp;": "&amp;Database!G34&amp;CHAR(10)&amp;Database!$H$6&amp;": "&amp;Database!H34&amp;CHAR(10)&amp;Database!$I$6&amp;": "&amp;Database!I34&amp;CHAR(10)&amp;Database!$J$6&amp;": "&amp;Database!J34&amp;CHAR(10)</f>
        <v xml:space="preserve">nct_id: NCT01630733
phase: Phase 3
sponsor_name: OncoGenex Technologies
sponsor_type: Industry
study_title: A Multinational, Randomized, Open-Label Phase III Study of Custirsen (TV-1011/OGX-011) In Combination With Docetaxel Versus Docetaxel As A Second-Line Treatment In Patients With Advanced or Metastatic (Stage IV) Non-Small Cell Lung Cancer
cohort: 1
age_min: 18
age_max: 150
</v>
      </c>
      <c r="B31" t="str">
        <f>IF(S31=1, Database!$K$6&amp;": "&amp;Database!K34&amp;CHAR(10)&amp;Database!$L$6&amp;": "&amp;Database!L34, "")</f>
        <v/>
      </c>
      <c r="C31" t="str">
        <f>IF(T31=1, Database!$M$6&amp;": "&amp;Database!M34&amp;CHAR(10)&amp;Database!$N$6&amp;": "&amp;Database!N34&amp;CHAR(10)&amp;Database!$O$6&amp;": "&amp;Database!O34&amp;CHAR(10)&amp;Database!$P$6&amp;": "&amp;Database!P34&amp;CHAR(10), "")</f>
        <v xml:space="preserve">type_lung_nsclc_adeno: include
type_lung_nsclc_large: include
type_lung_nsclc_squamous: include
type_lung_sclc: 
</v>
      </c>
      <c r="D31" t="str">
        <f>IF(W31=1, Database!$Q$6&amp;": "&amp;Database!Q34&amp;CHAR(10)&amp;Database!$R$6&amp;": "&amp;Database!R34&amp;CHAR(10)&amp;Database!$S$6&amp;": "&amp;Database!S34&amp;CHAR(10)&amp;Database!$T$6&amp;": "&amp;Database!T34&amp;CHAR(10)&amp;Database!$U$6&amp;": "&amp;Database!U34&amp;CHAR(10)&amp;Database!$V$6&amp;": "&amp;Database!V34&amp;CHAR(10)&amp;Database!$W$6&amp;": "&amp;Database!W34&amp;CHAR(10)&amp;Database!$X$6&amp;": "&amp;Database!X34&amp;CHAR(10)&amp;Database!$Y$6&amp;": "&amp;Database!Y34&amp;CHAR(10)&amp;Database!$Z$6&amp;": "&amp;Database!Z34&amp;CHAR(10)&amp;Database!$AA$6&amp;": "&amp;Database!AA34&amp;CHAR(10)&amp;Database!$AB$6&amp;": "&amp;Database!AB34&amp;CHAR(10), "")</f>
        <v/>
      </c>
      <c r="E31" t="str">
        <f>IF(Z31=1, Database!$AC$6&amp;": "&amp;Database!AC34&amp;CHAR(10)&amp;Database!$AD$6&amp;": "&amp;Database!AD34&amp;CHAR(10)&amp;Database!$AE$6&amp;": "&amp;Database!AE34&amp;CHAR(10)&amp;Database!$AF$6&amp;": "&amp;Database!AF34&amp;CHAR(10)&amp;Database!$AG$6&amp;": "&amp;Database!AG34&amp;CHAR(10)&amp;Database!$AH$6&amp;": "&amp;Database!AH34&amp;CHAR(10)&amp;Database!$AI$6&amp;": "&amp;Database!AI34&amp;CHAR(10)&amp;Database!$AJ$6&amp;": "&amp;Database!AJ34&amp;CHAR(10)&amp;Database!$AK$6&amp;": "&amp;Database!AK34&amp;CHAR(10)&amp;Database!$AL$6&amp;": "&amp;Database!AL34&amp;CHAR(10)&amp;Database!$AM$6&amp;": "&amp;Database!AM34&amp;CHAR(10)&amp;Database!$AN$6&amp;": "&amp;Database!AN34&amp;CHAR(10)&amp;Database!$AO$6&amp;": "&amp;Database!AO34&amp;CHAR(10)&amp;Database!$AP$6&amp;": "&amp;Database!AP34&amp;CHAR(10), "")</f>
        <v/>
      </c>
      <c r="F31" t="str">
        <f>IF(AA31=1, Database!$AQ$6&amp;": "&amp;Database!AQ34&amp;CHAR(10)&amp;Database!$AR$6&amp;": "&amp;Database!AR34&amp;CHAR(10)&amp;Database!$AS$6&amp;": "&amp;Database!AS34&amp;CHAR(10)&amp;Database!$AT$6&amp;": "&amp;Database!AT34&amp;CHAR(10), "")</f>
        <v xml:space="preserve">stage_i: 
stage_ii: 
stage_iii: 
stage_iv: include
</v>
      </c>
      <c r="G31" t="str">
        <f>IF(V31=1, Database!$AU$6&amp;": "&amp;Database!AU34&amp;CHAR(10)&amp;Database!$AV$6&amp;": "&amp;Database!AV34&amp;CHAR(10), "")</f>
        <v/>
      </c>
      <c r="H31" t="str">
        <f>IF(AB31=1, Database!$AW$6&amp;": "&amp;Database!AW34&amp;CHAR(10), "")</f>
        <v/>
      </c>
      <c r="I31" t="str">
        <f>IF(AC31=1, Database!$AX$6&amp;": "&amp;Database!AX34&amp;CHAR(10)&amp;Database!$AY$6&amp;": "&amp;Database!AY34&amp;CHAR(10), "")</f>
        <v/>
      </c>
      <c r="J31" t="str">
        <f>IF(Z31=1, Database!$AQ$6&amp;": "&amp;Database!AQ34&amp;CHAR(10)&amp;Database!$AR$6&amp;": "&amp;Database!AR34&amp;CHAR(10)&amp;Database!$AS$6&amp;": "&amp;Database!AS34&amp;CHAR(10)&amp;Database!$AT$6&amp;": "&amp;Database!AT34&amp;CHAR(10), "")</f>
        <v/>
      </c>
      <c r="K31" t="str">
        <f>Database!$AZ$6&amp;": "&amp;Database!AZ34&amp;CHAR(10)&amp;Database!$BA$6&amp;": "&amp;Database!BA34&amp;CHAR(10)&amp;Database!$BB$6&amp;": "&amp;Database!BB34&amp;CHAR(10)</f>
        <v xml:space="preserve">status_newly_diagnosed: 
status_relapse: 
status_refractory: 
</v>
      </c>
      <c r="L31" t="str">
        <f>Database!$BC$6&amp;": "&amp;Database!BC34&amp;CHAR(10)&amp;Database!$BD$6&amp;": "&amp;Database!BD34&amp;CHAR(10)&amp;Database!$BE$6&amp;": "&amp;Database!BE34&amp;CHAR(10)&amp;Database!$BF$6&amp;": "&amp;Database!BF34&amp;CHAR(10)&amp;Database!$BG$6&amp;": "&amp;Database!BG34&amp;CHAR(10)&amp;Database!$BH$6&amp;": "&amp;Database!BH34&amp;CHAR(10)</f>
        <v xml:space="preserve">marker_alk_oncogene: 
marker_egfr_mutation: exclude
marker_kras_mutation: 
marker_philadelphia_bcrabl_positive: 
marker_flt3_positive: 
marker_cd20pos: 
</v>
      </c>
      <c r="M31" t="str">
        <f>Database!$BI$6&amp;": "&amp;Database!BI34&amp;CHAR(10)&amp;Database!$BJ$6&amp;": "&amp;Database!BJ34&amp;CHAR(10)&amp;Database!$BK$6&amp;": "&amp;Database!BK34&amp;CHAR(10)&amp;Database!$BL$6&amp;": "&amp;Database!BL34&amp;CHAR(10)&amp;Database!$BM$6&amp;": "&amp;Database!BM34&amp;CHAR(10)&amp;Database!$BN$6&amp;": "&amp;Database!BN34&amp;CHAR(10)&amp;Database!$BO$6&amp;": "&amp;Database!BO34&amp;CHAR(10)&amp;Database!$BP$6&amp;": "&amp;Database!BP34&amp;CHAR(10)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31" t="str">
        <f>IF(OR(W31=1, Z31=1), Database!$BQ$6&amp;": "&amp;Database!BQ34&amp;CHAR(10)&amp;Database!$BR$6&amp;": "&amp;Database!BR34&amp;CHAR(10)&amp;Database!$BS$6&amp;": "&amp;Database!BS34&amp;CHAR(10)&amp;Database!$BT$6&amp;": "&amp;Database!BT34&amp;CHAR(10), "")</f>
        <v/>
      </c>
      <c r="O31" t="str">
        <f>"Criteria: "&amp;CHAR(10)&amp;CHAR(10)&amp;Database!BU34</f>
        <v xml:space="preserve">Criteria: 
_x000D_        Inclusion Criteria:_x000D__x000D_          1. Patients must have a histologically or cytologically confirmed, unresectable,_x000D_             advanced or metastatic (Stage IV per AJCC 7th edition TNM staging) NSCLC_x000D__x000D_          2. Males or females â‰¥ 18 years of age at screening._x000D__x000D_          3. Life expectancy of &gt; 12 weeks from screening, according to the investigator's_x000D_             assessment._x000D__x000D_          4. Patients must have received one prior line of platinum-based systemic anticancer_x000D_             therapy for advanced or metastatic NSCLC. Prior maintenance therapy is allowed and_x000D_             will be considered as the same line of therapy when continued at the end of a_x000D_             treatment regimen._x000D__x000D_          5. Patients must have documented radiological disease progression either during or after_x000D_             the first-line therapy._x000D__x000D_          6. Patients must have at least one measurable lesion per RECIST 1.1 criteria._x000D__x000D_          7. ECOG performance status of 0 or 1 at screening._x000D__x000D_          8. Have adequate values, bone marrow, renal and liver functions at screening as defined_x000D_             below:_x000D__x000D_               -  Absolute neutrophil count (ANC) â‰¥ 1.5 x 109/L_x000D__x000D_               -  Platelet count â‰¥ 100 x 109/L_x000D__x000D_               -  Hemoglobin â‰¥ 9 g/dL_x000D__x000D_               -  Serum creatinine â‰¤ 1.5 x upper limit of normal (ULN)_x000D__x000D_               -  Total Bilirubin â‰¤ 1.0 x ULN (unless elevated secondary to benign conditions such_x000D_                  as Gilbert's disease)_x000D__x000D_               -  AST and ALT â‰¤ 1.5 x ULN_x000D__x000D_          9. Resolution of any toxic effects of prior therapy to Grade â‰¤1 according to NCI CTCAE,_x000D_             version 4.0 (exception of alopecia and â‰¤ Grade 2 peripheral neuropathy)._x000D__x000D_         10. Females of child-bearing potential must have negative serum pregnancy test within 72_x000D_             hours before randomization._x000D__x000D_         11. Women of child-bearing potential will practice a highly effective method of birth_x000D_             control during and for 3 months after the chemotherapy/ custirsen last dose. Men of_x000D_             reproductive potential who are not surgically sterile must agree to abstain from_x000D_             sexual activity or use medically accepted and highly effective method of_x000D_             contraception during and for 6 months after the chemotherapy/custirsen last dose._x000D__x000D_         12. Patients must be willing and able to give written informed consent prior to any_x000D_             protocol-specific procedures being performed and comply with the protocol_x000D_             requirements for the duration of the study._x000D__x000D_        Exclusion Criteria:_x000D__x000D_          1. Patients treated with any systemic anti-cancer therapy for NSCLC within 21 days prior_x000D_             to randomization (6 weeks for Bevacizumab)._x000D__x000D_          2. Radiotherapy â‰¤ 2 weeks prior to randomization. Patients must have recovered from all_x000D_             radiotherapy-related toxicities._x000D__x000D_          3. Major surgical procedure within 4 weeks prior to randomization. Patient must have_x000D_             recovered from all surgery-related complications._x000D__x000D_          4. Patients with known CNS metastases (Patients with any clinical signs of CNS_x000D_             metastases must have a CT or MRI of the brain to rule out CNS metastases in order to_x000D_             be eligible for participation in the study). Patients who have had brain metastases_x000D_             treated with radiotherapy or surgically removed with no residual disease confirmed by_x000D_             imaging; patients should be clinically stable and off corticosteroid treatment at_x000D_             least 3 weeks prior to randomization)._x000D__x000D_          5. Patients with current diagnosis or a history of another active primary malignancy_x000D_             (except in situ carcinoma of the cervix, adequately treated non-melanomatous skin_x000D_             cancers, clinically localized prostate cancer, superficial bladder cancer or other_x000D_             malignancy treated at least 5 years previously with no evidence of recurrence)._x000D__x000D_          6. Severe or unstable medical conditions such as heart failure, ischemic heart disease,_x000D_             uncontrolled hypertension, uncontrolled diabetes mellitus, psychiatric condition, as_x000D_             well as an ongoing cardiac arrhythmia requiring medication (â‰¥ Grade 2, according to_x000D_             NCI CTCAE v4.0) or any other significant or unstable concurrent medical illness that_x000D_             in the opinion of the Investigator would preclude protocol therapy._x000D__x000D_          7. A history of events such as myocardial infarction, cerebrovascular accident or acute_x000D_             hepatitis within 3 months of randomization or treatment of a major active infection_x000D_             within one month of randomization, or any other significant event that in the opinion_x000D_             of the Investigator would preclude protocol therapy._x000D__x000D_          8. Planned concomitant participation in another clinical trial of an experimental agent,_x000D_             vaccine, or device. Concomitant participation in observational studies is acceptable._x000D__x000D_          9. Female patients who are breastfeeding._x000D__x000D_         10. Patients previously treated with docetaxel for NSCLC or with known severe_x000D_             hypersensitivity to taxane therapies._x000D__x000D_         11. Patients with known and documented EGFR mutation who have not received an EGFR_x000D_             inhibitor._x000D_      </v>
      </c>
      <c r="P31" t="str">
        <f t="shared" si="0"/>
        <v xml:space="preserve">
---------------------------------------</v>
      </c>
      <c r="Q31" t="str">
        <f t="shared" si="1"/>
        <v>nct_id: NCT01630733
phase: Phase 3
sponsor_name: OncoGenex Technologies
sponsor_type: Industry
study_title: A Multinational, Randomized, Open-Label Phase III Study of Custirsen (TV-1011/OGX-011) In Combination With Docetaxel Versus Docetaxel As A Second-Line Treatment In Patients With Advanced or Metastatic (Stage IV) Non-Small Cell Lung Cancer
cohort: 1
age_min: 18
age_max: 150
type_lung_nsclc_adeno: include
type_lung_nsclc_large: include
type_lung_nsclc_squamous: include
type_lung_sclc: 
stage_i: 
stage_ii: 
stage_iii: 
stage_iv: include
status_newly_diagnosed: 
status_relapse: 
status_refractory: 
marker_alk_oncogene: 
marker_egfr_mutation: exclude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1. Patients must have a histologically or cytologically confirmed, unresectable,_x000D_             advanced or metastatic (Stage IV per AJCC 7th edition TNM staging) NSCLC_x000D__x000D_          2. Males or females â‰¥ 18 years of age at screening._x000D__x000D_          3. Life expectancy of &gt; 12 weeks from screening, according to the investigator's_x000D_             assessment._x000D__x000D_          4. Patients must have received one prior line of platinum-based systemic anticancer_x000D_             therapy for advanced or metastatic NSCLC. Prior maintenance therapy is allowed and_x000D_             will be considered as the same line of therapy when continued at the end of a_x000D_             treatment regimen._x000D__x000D_          5. Patients must have documented radiological disease progression either during or after_x000D_             the first-line therapy._x000D__x000D_          6. Patients must have at least one measurable lesion per RECIST 1.1 criteria._x000D__x000D_          7. ECOG performance status of 0 or 1 at screening._x000D__x000D_          8. Have adequate values, bone marrow, renal and liver functions at screening as defined_x000D_             below:_x000D__x000D_               -  Absolute neutrophil count (ANC) â‰¥ 1.5 x 109/L_x000D__x000D_               -  Platelet count â‰¥ 100 x 109/L_x000D__x000D_               -  Hemoglobin â‰¥ 9 g/dL_x000D__x000D_               -  Serum creatinine â‰¤ 1.5 x upper limit of normal (ULN)_x000D__x000D_               -  Total Bilirubin â‰¤ 1.0 x ULN (unless elevated secondary to benign conditions such_x000D_                  as Gilbert's disease)_x000D__x000D_               -  AST and ALT â‰¤ 1.5 x ULN_x000D__x000D_          9. Resolution of any toxic effects of prior therapy to Grade â‰¤1 according to NCI CTCAE,_x000D_             version 4.0 (exception of alopecia and â‰¤ Grade 2 peripheral neuropathy)._x000D__x000D_         10. Females of child-bearing potential must have negative serum pregnancy test within 72_x000D_             hours before randomization._x000D__x000D_         11. Women of child-bearing potential will practice a highly effective method of birth_x000D_             control during and for 3 months after the chemotherapy/ custirsen last dose. Men of_x000D_             reproductive potential who are not surgically sterile must agree to abstain from_x000D_             sexual activity or use medically accepted and highly effective method of_x000D_             contraception during and for 6 months after the chemotherapy/custirsen last dose._x000D__x000D_         12. Patients must be willing and able to give written informed consent prior to any_x000D_             protocol-specific procedures being performed and comply with the protocol_x000D_             requirements for the duration of the study._x000D__x000D_        Exclusion Criteria:_x000D__x000D_          1. Patients treated with any systemic anti-cancer therapy for NSCLC within 21 days prior_x000D_             to randomization (6 weeks for Bevacizumab)._x000D__x000D_          2. Radiotherapy â‰¤ 2 weeks prior to randomization. Patients must have recovered from all_x000D_             radiotherapy-related toxicities._x000D__x000D_          3. Major surgical procedure within 4 weeks prior to randomization. Patient must have_x000D_             recovered from all surgery-related complications._x000D__x000D_          4. Patients with known CNS metastases (Patients with any clinical signs of CNS_x000D_             metastases must have a CT or MRI of the brain to rule out CNS metastases in order to_x000D_             be eligible for participation in the study). Patients who have had brain metastases_x000D_             treated with radiotherapy or surgically removed with no residual disease confirmed by_x000D_             imaging; patients should be clinically stable and off corticosteroid treatment at_x000D_             least 3 weeks prior to randomization)._x000D__x000D_          5. Patients with current diagnosis or a history of another active primary malignancy_x000D_             (except in situ carcinoma of the cervix, adequately treated non-melanomatous skin_x000D_             cancers, clinically localized prostate cancer, superficial bladder cancer or other_x000D_             malignancy treated at least 5 years previously with no evidence of recurrence)._x000D__x000D_          6. Severe or unstable medical conditions such as heart failure, ischemic heart disease,_x000D_             uncontrolled hypertension, uncontrolled diabetes mellitus, psychiatric condition, as_x000D_             well as an ongoing cardiac arrhythmia requiring medication (â‰¥ Grade 2, according to_x000D_             NCI CTCAE v4.0) or any other significant or unstable concurrent medical illness that_x000D_             in the opinion of the Investigator would preclude protocol therapy._x000D__x000D_          7. A history of events such as myocardial infarction, cerebrovascular accident or acute_x000D_             hepatitis within 3 months of randomization or treatment of a major active infection_x000D_             within one month of randomization, or any other significant event that in the opinion_x000D_             of the Investigator would preclude protocol therapy._x000D__x000D_          8. Planned concomitant participation in another clinical trial of an experimental agent,_x000D_             vaccine, or device. Concomitant participation in observational studies is acceptable._x000D__x000D_          9. Female patients who are breastfeeding._x000D__x000D_         10. Patients previously treated with docetaxel for NSCLC or with known severe_x000D_             hypersensitivity to taxane therapies._x000D__x000D_         11. Patients with known and documented EGFR mutation who have not received an EGFR_x000D_             inhibitor._x000D_      
---------------------------------------</v>
      </c>
      <c r="S31">
        <f>IF(OR(Database!K34="include",Database!L34="include"), 1, 0)</f>
        <v>0</v>
      </c>
      <c r="T31">
        <f>IF(OR(Database!M34="include",Database!N34="include",Database!O34="include",Database!P34="include"), 1, 0)</f>
        <v>1</v>
      </c>
      <c r="U31">
        <f>IF(OR(Database!M34="include",Database!N34="include",Database!O34="include"), 1, 0)</f>
        <v>1</v>
      </c>
      <c r="V31">
        <f>IF(Database!P34="include", 1, 0)</f>
        <v>0</v>
      </c>
      <c r="W31">
        <f>IF(OR(Database!Q34="include",Database!R34="include",Database!S34="include",Database!T34="include"), 1, 0)</f>
        <v>0</v>
      </c>
      <c r="X31">
        <f>IF(Database!Q34="include", 1, 0)</f>
        <v>0</v>
      </c>
      <c r="Y31">
        <f>IF(Database!T34="include", 1, 0)</f>
        <v>0</v>
      </c>
      <c r="Z31">
        <f>IF(OR(Database!AC34="include",Database!AE34="include",Database!AH34="include",Database!AI34="include",Database!AJ34="include",Database!AK34="include",Database!AM34="include",Database!AN34="include",Database!AO34="include",Database!AP34="include"), 1, 0)</f>
        <v>0</v>
      </c>
      <c r="AA31">
        <f>IF(OR(Database!AQ34&lt;&gt;"",Database!AR34&lt;&gt;"",Database!AS34&lt;&gt;"",Database!AT34&lt;&gt;""), 1, 0)</f>
        <v>1</v>
      </c>
      <c r="AB31">
        <f>IF(Database!AW34&lt;&gt;"", 1, 0)</f>
        <v>0</v>
      </c>
      <c r="AC31">
        <f>IF(OR(Database!AY34&lt;&gt;"",Database!AX34&lt;&gt;""), 1, 0)</f>
        <v>0</v>
      </c>
    </row>
    <row r="32" spans="1:29">
      <c r="A32" t="str">
        <f>Database!$B$6&amp;": "&amp;Database!B35&amp;CHAR(10)&amp;Database!$C$6&amp;": "&amp;Database!C35&amp;CHAR(10)&amp;Database!$E$6&amp;": "&amp;Database!E35&amp;CHAR(10)&amp;Database!$F$6&amp;": "&amp;Database!F35&amp;CHAR(10)&amp;Database!$G$6&amp;": "&amp;Database!G35&amp;CHAR(10)&amp;Database!$H$6&amp;": "&amp;Database!H35&amp;CHAR(10)&amp;Database!$I$6&amp;": "&amp;Database!I35&amp;CHAR(10)&amp;Database!$J$6&amp;": "&amp;Database!J35&amp;CHAR(10)</f>
        <v xml:space="preserve">nct_id: NCT01630733
phase: Phase 3
sponsor_name: OncoGenex Technologies
sponsor_type: Industry
study_title: A Multinational, Randomized, Open-Label Phase III Study of Custirsen (TV-1011/OGX-011) In Combination With Docetaxel Versus Docetaxel As A Second-Line Treatment In Patients With Advanced or Metastatic (Stage IV) Non-Small Cell Lung Cancer
cohort: 2
age_min: 18
age_max: 150
</v>
      </c>
      <c r="B32" t="str">
        <f>IF(S32=1, Database!$K$6&amp;": "&amp;Database!K35&amp;CHAR(10)&amp;Database!$L$6&amp;": "&amp;Database!L35, "")</f>
        <v/>
      </c>
      <c r="C32" t="str">
        <f>IF(T32=1, Database!$M$6&amp;": "&amp;Database!M35&amp;CHAR(10)&amp;Database!$N$6&amp;": "&amp;Database!N35&amp;CHAR(10)&amp;Database!$O$6&amp;": "&amp;Database!O35&amp;CHAR(10)&amp;Database!$P$6&amp;": "&amp;Database!P35&amp;CHAR(10), "")</f>
        <v xml:space="preserve">type_lung_nsclc_adeno: include
type_lung_nsclc_large: include
type_lung_nsclc_squamous: include
type_lung_sclc: 
</v>
      </c>
      <c r="D32" t="str">
        <f>IF(W32=1, Database!$Q$6&amp;": "&amp;Database!Q35&amp;CHAR(10)&amp;Database!$R$6&amp;": "&amp;Database!R35&amp;CHAR(10)&amp;Database!$S$6&amp;": "&amp;Database!S35&amp;CHAR(10)&amp;Database!$T$6&amp;": "&amp;Database!T35&amp;CHAR(10)&amp;Database!$U$6&amp;": "&amp;Database!U35&amp;CHAR(10)&amp;Database!$V$6&amp;": "&amp;Database!V35&amp;CHAR(10)&amp;Database!$W$6&amp;": "&amp;Database!W35&amp;CHAR(10)&amp;Database!$X$6&amp;": "&amp;Database!X35&amp;CHAR(10)&amp;Database!$Y$6&amp;": "&amp;Database!Y35&amp;CHAR(10)&amp;Database!$Z$6&amp;": "&amp;Database!Z35&amp;CHAR(10)&amp;Database!$AA$6&amp;": "&amp;Database!AA35&amp;CHAR(10)&amp;Database!$AB$6&amp;": "&amp;Database!AB35&amp;CHAR(10), "")</f>
        <v/>
      </c>
      <c r="E32" t="str">
        <f>IF(Z32=1, Database!$AC$6&amp;": "&amp;Database!AC35&amp;CHAR(10)&amp;Database!$AD$6&amp;": "&amp;Database!AD35&amp;CHAR(10)&amp;Database!$AE$6&amp;": "&amp;Database!AE35&amp;CHAR(10)&amp;Database!$AF$6&amp;": "&amp;Database!AF35&amp;CHAR(10)&amp;Database!$AG$6&amp;": "&amp;Database!AG35&amp;CHAR(10)&amp;Database!$AH$6&amp;": "&amp;Database!AH35&amp;CHAR(10)&amp;Database!$AI$6&amp;": "&amp;Database!AI35&amp;CHAR(10)&amp;Database!$AJ$6&amp;": "&amp;Database!AJ35&amp;CHAR(10)&amp;Database!$AK$6&amp;": "&amp;Database!AK35&amp;CHAR(10)&amp;Database!$AL$6&amp;": "&amp;Database!AL35&amp;CHAR(10)&amp;Database!$AM$6&amp;": "&amp;Database!AM35&amp;CHAR(10)&amp;Database!$AN$6&amp;": "&amp;Database!AN35&amp;CHAR(10)&amp;Database!$AO$6&amp;": "&amp;Database!AO35&amp;CHAR(10)&amp;Database!$AP$6&amp;": "&amp;Database!AP35&amp;CHAR(10), "")</f>
        <v/>
      </c>
      <c r="F32" t="str">
        <f>IF(AA32=1, Database!$AQ$6&amp;": "&amp;Database!AQ35&amp;CHAR(10)&amp;Database!$AR$6&amp;": "&amp;Database!AR35&amp;CHAR(10)&amp;Database!$AS$6&amp;": "&amp;Database!AS35&amp;CHAR(10)&amp;Database!$AT$6&amp;": "&amp;Database!AT35&amp;CHAR(10), "")</f>
        <v xml:space="preserve">stage_i: 
stage_ii: 
stage_iii: 
stage_iv: include
</v>
      </c>
      <c r="G32" t="str">
        <f>IF(V32=1, Database!$AU$6&amp;": "&amp;Database!AU35&amp;CHAR(10)&amp;Database!$AV$6&amp;": "&amp;Database!AV35&amp;CHAR(10), "")</f>
        <v/>
      </c>
      <c r="H32" t="str">
        <f>IF(AB32=1, Database!$AW$6&amp;": "&amp;Database!AW35&amp;CHAR(10), "")</f>
        <v/>
      </c>
      <c r="I32" t="str">
        <f>IF(AC32=1, Database!$AX$6&amp;": "&amp;Database!AX35&amp;CHAR(10)&amp;Database!$AY$6&amp;": "&amp;Database!AY35&amp;CHAR(10), "")</f>
        <v/>
      </c>
      <c r="J32" t="str">
        <f>IF(Z32=1, Database!$AQ$6&amp;": "&amp;Database!AQ35&amp;CHAR(10)&amp;Database!$AR$6&amp;": "&amp;Database!AR35&amp;CHAR(10)&amp;Database!$AS$6&amp;": "&amp;Database!AS35&amp;CHAR(10)&amp;Database!$AT$6&amp;": "&amp;Database!AT35&amp;CHAR(10), "")</f>
        <v/>
      </c>
      <c r="K32" t="str">
        <f>Database!$AZ$6&amp;": "&amp;Database!AZ35&amp;CHAR(10)&amp;Database!$BA$6&amp;": "&amp;Database!BA35&amp;CHAR(10)&amp;Database!$BB$6&amp;": "&amp;Database!BB35&amp;CHAR(10)</f>
        <v xml:space="preserve">status_newly_diagnosed: 
status_relapse: 
status_refractory: 
</v>
      </c>
      <c r="L32" t="str">
        <f>Database!$BC$6&amp;": "&amp;Database!BC35&amp;CHAR(10)&amp;Database!$BD$6&amp;": "&amp;Database!BD35&amp;CHAR(10)&amp;Database!$BE$6&amp;": "&amp;Database!BE35&amp;CHAR(10)&amp;Database!$BF$6&amp;": "&amp;Database!BF35&amp;CHAR(10)&amp;Database!$BG$6&amp;": "&amp;Database!BG35&amp;CHAR(10)&amp;Database!$BH$6&amp;": "&amp;Database!BH35&amp;CHAR(10)</f>
        <v xml:space="preserve">marker_alk_oncogene: 
marker_egfr_mutation: require
marker_kras_mutation: 
marker_philadelphia_bcrabl_positive: 
marker_flt3_positive: 
marker_cd20pos: 
</v>
      </c>
      <c r="M32" t="str">
        <f>Database!$BI$6&amp;": "&amp;Database!BI35&amp;CHAR(10)&amp;Database!$BJ$6&amp;": "&amp;Database!BJ35&amp;CHAR(10)&amp;Database!$BK$6&amp;": "&amp;Database!BK35&amp;CHAR(10)&amp;Database!$BL$6&amp;": "&amp;Database!BL35&amp;CHAR(10)&amp;Database!$BM$6&amp;": "&amp;Database!BM35&amp;CHAR(10)&amp;Database!$BN$6&amp;": "&amp;Database!BN35&amp;CHAR(10)&amp;Database!$BO$6&amp;": "&amp;Database!BO35&amp;CHAR(10)&amp;Database!$BP$6&amp;": "&amp;Database!BP35&amp;CHAR(10)</f>
        <v xml:space="preserve">treatment_radiation: 
treatment_radiation_exclusion_period_mo: 
treatment_chemo_systemic: require
treatment_chemo_systemic_exclusion_period_mo: 
treatment_chemo_adjuvant: 
treatment_chemo_adjuvant_exclusion_period_mo: 
treatment_tki: require
treatment_tki_exclusion_period_mo: 
</v>
      </c>
      <c r="N32" t="str">
        <f>IF(OR(W32=1, Z32=1), Database!$BQ$6&amp;": "&amp;Database!BQ35&amp;CHAR(10)&amp;Database!$BR$6&amp;": "&amp;Database!BR35&amp;CHAR(10)&amp;Database!$BS$6&amp;": "&amp;Database!BS35&amp;CHAR(10)&amp;Database!$BT$6&amp;": "&amp;Database!BT35&amp;CHAR(10), "")</f>
        <v/>
      </c>
      <c r="O32" t="str">
        <f>"Criteria: "&amp;CHAR(10)&amp;CHAR(10)&amp;Database!BU35</f>
        <v xml:space="preserve">Criteria: 
_x000D_        Inclusion Criteria:_x000D__x000D_          1. Patients must have a histologically or cytologically confirmed, unresectable,_x000D_             advanced or metastatic (Stage IV per AJCC 7th edition TNM staging) NSCLC_x000D__x000D_          2. Males or females â‰¥ 18 years of age at screening._x000D__x000D_          3. Life expectancy of &gt; 12 weeks from screening, according to the investigator's_x000D_             assessment._x000D__x000D_          4. Patients must have received one prior line of platinum-based systemic anticancer_x000D_             therapy for advanced or metastatic NSCLC. Prior maintenance therapy is allowed and_x000D_             will be considered as the same line of therapy when continued at the end of a_x000D_             treatment regimen._x000D__x000D_          5. Patients must have documented radiological disease progression either during or after_x000D_             the first-line therapy._x000D__x000D_          6. Patients must have at least one measurable lesion per RECIST 1.1 criteria._x000D__x000D_          7. ECOG performance status of 0 or 1 at screening._x000D__x000D_          8. Have adequate values, bone marrow, renal and liver functions at screening as defined_x000D_             below:_x000D__x000D_               -  Absolute neutrophil count (ANC) â‰¥ 1.5 x 109/L_x000D__x000D_               -  Platelet count â‰¥ 100 x 109/L_x000D__x000D_               -  Hemoglobin â‰¥ 9 g/dL_x000D__x000D_               -  Serum creatinine â‰¤ 1.5 x upper limit of normal (ULN)_x000D__x000D_               -  Total Bilirubin â‰¤ 1.0 x ULN (unless elevated secondary to benign conditions such_x000D_                  as Gilbert's disease)_x000D__x000D_               -  AST and ALT â‰¤ 1.5 x ULN_x000D__x000D_          9. Resolution of any toxic effects of prior therapy to Grade â‰¤1 according to NCI CTCAE,_x000D_             version 4.0 (exception of alopecia and â‰¤ Grade 2 peripheral neuropathy)._x000D__x000D_         10. Females of child-bearing potential must have negative serum pregnancy test within 72_x000D_             hours before randomization._x000D__x000D_         11. Women of child-bearing potential will practice a highly effective method of birth_x000D_             control during and for 3 months after the chemotherapy/ custirsen last dose. Men of_x000D_             reproductive potential who are not surgically sterile must agree to abstain from_x000D_             sexual activity or use medically accepted and highly effective method of_x000D_             contraception during and for 6 months after the chemotherapy/custirsen last dose._x000D__x000D_         12. Patients must be willing and able to give written informed consent prior to any_x000D_             protocol-specific procedures being performed and comply with the protocol_x000D_             requirements for the duration of the study._x000D__x000D_        Exclusion Criteria:_x000D__x000D_          1. Patients treated with any systemic anti-cancer therapy for NSCLC within 21 days prior_x000D_             to randomization (6 weeks for Bevacizumab)._x000D__x000D_          2. Radiotherapy â‰¤ 2 weeks prior to randomization. Patients must have recovered from all_x000D_             radiotherapy-related toxicities._x000D__x000D_          3. Major surgical procedure within 4 weeks prior to randomization. Patient must have_x000D_             recovered from all surgery-related complications._x000D__x000D_          4. Patients with known CNS metastases (Patients with any clinical signs of CNS_x000D_             metastases must have a CT or MRI of the brain to rule out CNS metastases in order to_x000D_             be eligible for participation in the study). Patients who have had brain metastases_x000D_             treated with radiotherapy or surgically removed with no residual disease confirmed by_x000D_             imaging; patients should be clinically stable and off corticosteroid treatment at_x000D_             least 3 weeks prior to randomization)._x000D__x000D_          5. Patients with current diagnosis or a history of another active primary malignancy_x000D_             (except in situ carcinoma of the cervix, adequately treated non-melanomatous skin_x000D_             cancers, clinically localized prostate cancer, superficial bladder cancer or other_x000D_             malignancy treated at least 5 years previously with no evidence of recurrence)._x000D__x000D_          6. Severe or unstable medical conditions such as heart failure, ischemic heart disease,_x000D_             uncontrolled hypertension, uncontrolled diabetes mellitus, psychiatric condition, as_x000D_             well as an ongoing cardiac arrhythmia requiring medication (â‰¥ Grade 2, according to_x000D_             NCI CTCAE v4.0) or any other significant or unstable concurrent medical illness that_x000D_             in the opinion of the Investigator would preclude protocol therapy._x000D__x000D_          7. A history of events such as myocardial infarction, cerebrovascular accident or acute_x000D_             hepatitis within 3 months of randomization or treatment of a major active infection_x000D_             within one month of randomization, or any other significant event that in the opinion_x000D_             of the Investigator would preclude protocol therapy._x000D__x000D_          8. Planned concomitant participation in another clinical trial of an experimental agent,_x000D_             vaccine, or device. Concomitant participation in observational studies is acceptable._x000D__x000D_          9. Female patients who are breastfeeding._x000D__x000D_         10. Patients previously treated with docetaxel for NSCLC or with known severe_x000D_             hypersensitivity to taxane therapies._x000D__x000D_         11. Patients with known and documented EGFR mutation who have not received an EGFR_x000D_             inhibitor._x000D_      </v>
      </c>
      <c r="P32" t="str">
        <f t="shared" si="0"/>
        <v xml:space="preserve">
---------------------------------------</v>
      </c>
      <c r="Q32" t="str">
        <f t="shared" si="1"/>
        <v>nct_id: NCT01630733
phase: Phase 3
sponsor_name: OncoGenex Technologies
sponsor_type: Industry
study_title: A Multinational, Randomized, Open-Label Phase III Study of Custirsen (TV-1011/OGX-011) In Combination With Docetaxel Versus Docetaxel As A Second-Line Treatment In Patients With Advanced or Metastatic (Stage IV) Non-Small Cell Lung Cancer
cohort: 2
age_min: 18
age_max: 150
type_lung_nsclc_adeno: include
type_lung_nsclc_large: include
type_lung_nsclc_squamous: include
type_lung_sclc: 
stage_i: 
stage_ii: 
stage_iii: 
stage_iv: include
status_newly_diagnosed: 
status_relapse: 
status_refractory: 
marker_alk_oncogene: 
marker_egfr_mutation: require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require
treatment_tki_exclusion_period_mo: 
Criteria: 
_x000D_        Inclusion Criteria:_x000D__x000D_          1. Patients must have a histologically or cytologically confirmed, unresectable,_x000D_             advanced or metastatic (Stage IV per AJCC 7th edition TNM staging) NSCLC_x000D__x000D_          2. Males or females â‰¥ 18 years of age at screening._x000D__x000D_          3. Life expectancy of &gt; 12 weeks from screening, according to the investigator's_x000D_             assessment._x000D__x000D_          4. Patients must have received one prior line of platinum-based systemic anticancer_x000D_             therapy for advanced or metastatic NSCLC. Prior maintenance therapy is allowed and_x000D_             will be considered as the same line of therapy when continued at the end of a_x000D_             treatment regimen._x000D__x000D_          5. Patients must have documented radiological disease progression either during or after_x000D_             the first-line therapy._x000D__x000D_          6. Patients must have at least one measurable lesion per RECIST 1.1 criteria._x000D__x000D_          7. ECOG performance status of 0 or 1 at screening._x000D__x000D_          8. Have adequate values, bone marrow, renal and liver functions at screening as defined_x000D_             below:_x000D__x000D_               -  Absolute neutrophil count (ANC) â‰¥ 1.5 x 109/L_x000D__x000D_               -  Platelet count â‰¥ 100 x 109/L_x000D__x000D_               -  Hemoglobin â‰¥ 9 g/dL_x000D__x000D_               -  Serum creatinine â‰¤ 1.5 x upper limit of normal (ULN)_x000D__x000D_               -  Total Bilirubin â‰¤ 1.0 x ULN (unless elevated secondary to benign conditions such_x000D_                  as Gilbert's disease)_x000D__x000D_               -  AST and ALT â‰¤ 1.5 x ULN_x000D__x000D_          9. Resolution of any toxic effects of prior therapy to Grade â‰¤1 according to NCI CTCAE,_x000D_             version 4.0 (exception of alopecia and â‰¤ Grade 2 peripheral neuropathy)._x000D__x000D_         10. Females of child-bearing potential must have negative serum pregnancy test within 72_x000D_             hours before randomization._x000D__x000D_         11. Women of child-bearing potential will practice a highly effective method of birth_x000D_             control during and for 3 months after the chemotherapy/ custirsen last dose. Men of_x000D_             reproductive potential who are not surgically sterile must agree to abstain from_x000D_             sexual activity or use medically accepted and highly effective method of_x000D_             contraception during and for 6 months after the chemotherapy/custirsen last dose._x000D__x000D_         12. Patients must be willing and able to give written informed consent prior to any_x000D_             protocol-specific procedures being performed and comply with the protocol_x000D_             requirements for the duration of the study._x000D__x000D_        Exclusion Criteria:_x000D__x000D_          1. Patients treated with any systemic anti-cancer therapy for NSCLC within 21 days prior_x000D_             to randomization (6 weeks for Bevacizumab)._x000D__x000D_          2. Radiotherapy â‰¤ 2 weeks prior to randomization. Patients must have recovered from all_x000D_             radiotherapy-related toxicities._x000D__x000D_          3. Major surgical procedure within 4 weeks prior to randomization. Patient must have_x000D_             recovered from all surgery-related complications._x000D__x000D_          4. Patients with known CNS metastases (Patients with any clinical signs of CNS_x000D_             metastases must have a CT or MRI of the brain to rule out CNS metastases in order to_x000D_             be eligible for participation in the study). Patients who have had brain metastases_x000D_             treated with radiotherapy or surgically removed with no residual disease confirmed by_x000D_             imaging; patients should be clinically stable and off corticosteroid treatment at_x000D_             least 3 weeks prior to randomization)._x000D__x000D_          5. Patients with current diagnosis or a history of another active primary malignancy_x000D_             (except in situ carcinoma of the cervix, adequately treated non-melanomatous skin_x000D_             cancers, clinically localized prostate cancer, superficial bladder cancer or other_x000D_             malignancy treated at least 5 years previously with no evidence of recurrence)._x000D__x000D_          6. Severe or unstable medical conditions such as heart failure, ischemic heart disease,_x000D_             uncontrolled hypertension, uncontrolled diabetes mellitus, psychiatric condition, as_x000D_             well as an ongoing cardiac arrhythmia requiring medication (â‰¥ Grade 2, according to_x000D_             NCI CTCAE v4.0) or any other significant or unstable concurrent medical illness that_x000D_             in the opinion of the Investigator would preclude protocol therapy._x000D__x000D_          7. A history of events such as myocardial infarction, cerebrovascular accident or acute_x000D_             hepatitis within 3 months of randomization or treatment of a major active infection_x000D_             within one month of randomization, or any other significant event that in the opinion_x000D_             of the Investigator would preclude protocol therapy._x000D__x000D_          8. Planned concomitant participation in another clinical trial of an experimental agent,_x000D_             vaccine, or device. Concomitant participation in observational studies is acceptable._x000D__x000D_          9. Female patients who are breastfeeding._x000D__x000D_         10. Patients previously treated with docetaxel for NSCLC or with known severe_x000D_             hypersensitivity to taxane therapies._x000D__x000D_         11. Patients with known and documented EGFR mutation who have not received an EGFR_x000D_             inhibitor._x000D_      
---------------------------------------</v>
      </c>
      <c r="S32">
        <f>IF(OR(Database!K35="include",Database!L35="include"), 1, 0)</f>
        <v>0</v>
      </c>
      <c r="T32">
        <f>IF(OR(Database!M35="include",Database!N35="include",Database!O35="include",Database!P35="include"), 1, 0)</f>
        <v>1</v>
      </c>
      <c r="U32">
        <f>IF(OR(Database!M35="include",Database!N35="include",Database!O35="include"), 1, 0)</f>
        <v>1</v>
      </c>
      <c r="V32">
        <f>IF(Database!P35="include", 1, 0)</f>
        <v>0</v>
      </c>
      <c r="W32">
        <f>IF(OR(Database!Q35="include",Database!R35="include",Database!S35="include",Database!T35="include"), 1, 0)</f>
        <v>0</v>
      </c>
      <c r="X32">
        <f>IF(Database!Q35="include", 1, 0)</f>
        <v>0</v>
      </c>
      <c r="Y32">
        <f>IF(Database!T35="include", 1, 0)</f>
        <v>0</v>
      </c>
      <c r="Z32">
        <f>IF(OR(Database!AC35="include",Database!AE35="include",Database!AH35="include",Database!AI35="include",Database!AJ35="include",Database!AK35="include",Database!AM35="include",Database!AN35="include",Database!AO35="include",Database!AP35="include"), 1, 0)</f>
        <v>0</v>
      </c>
      <c r="AA32">
        <f>IF(OR(Database!AQ35&lt;&gt;"",Database!AR35&lt;&gt;"",Database!AS35&lt;&gt;"",Database!AT35&lt;&gt;""), 1, 0)</f>
        <v>1</v>
      </c>
      <c r="AB32">
        <f>IF(Database!AW35&lt;&gt;"", 1, 0)</f>
        <v>0</v>
      </c>
      <c r="AC32">
        <f>IF(OR(Database!AY35&lt;&gt;"",Database!AX35&lt;&gt;""), 1, 0)</f>
        <v>0</v>
      </c>
    </row>
    <row r="33" spans="1:29">
      <c r="A33" t="str">
        <f>Database!$B$6&amp;": "&amp;Database!B36&amp;CHAR(10)&amp;Database!$C$6&amp;": "&amp;Database!C36&amp;CHAR(10)&amp;Database!$E$6&amp;": "&amp;Database!E36&amp;CHAR(10)&amp;Database!$F$6&amp;": "&amp;Database!F36&amp;CHAR(10)&amp;Database!$G$6&amp;": "&amp;Database!G36&amp;CHAR(10)&amp;Database!$H$6&amp;": "&amp;Database!H36&amp;CHAR(10)&amp;Database!$I$6&amp;": "&amp;Database!I36&amp;CHAR(10)&amp;Database!$J$6&amp;": "&amp;Database!J36&amp;CHAR(10)</f>
        <v xml:space="preserve">nct_id: NCT02657434
phase: Phase 3
sponsor_name: Hoffmann-La Roche
sponsor_type: Industry
study_title: A Phase III, Open-Label, Randomized Study of Atezolizumab (MPDL3280A, Anti-Pd-L1 Antibody) in Combination With Carboplatin or Cisplatin + Pemetrexed Compared With Carboplatin or Cisplatin + Pemetrexed in Patients Who Are Chemotherapy-Naive and Have Stage IV Non-Squamous Non-Small Cell Lung Cancer
cohort: 1
age_min: 18
age_max: 150
</v>
      </c>
      <c r="B33" t="str">
        <f>IF(S33=1, Database!$K$6&amp;": "&amp;Database!K36&amp;CHAR(10)&amp;Database!$L$6&amp;": "&amp;Database!L36, "")</f>
        <v/>
      </c>
      <c r="C33" t="str">
        <f>IF(T33=1, Database!$M$6&amp;": "&amp;Database!M36&amp;CHAR(10)&amp;Database!$N$6&amp;": "&amp;Database!N36&amp;CHAR(10)&amp;Database!$O$6&amp;": "&amp;Database!O36&amp;CHAR(10)&amp;Database!$P$6&amp;": "&amp;Database!P36&amp;CHAR(10), "")</f>
        <v xml:space="preserve">type_lung_nsclc_adeno: include
type_lung_nsclc_large: include
type_lung_nsclc_squamous: 
type_lung_sclc: 
</v>
      </c>
      <c r="D33" t="str">
        <f>IF(W33=1, Database!$Q$6&amp;": "&amp;Database!Q36&amp;CHAR(10)&amp;Database!$R$6&amp;": "&amp;Database!R36&amp;CHAR(10)&amp;Database!$S$6&amp;": "&amp;Database!S36&amp;CHAR(10)&amp;Database!$T$6&amp;": "&amp;Database!T36&amp;CHAR(10)&amp;Database!$U$6&amp;": "&amp;Database!U36&amp;CHAR(10)&amp;Database!$V$6&amp;": "&amp;Database!V36&amp;CHAR(10)&amp;Database!$W$6&amp;": "&amp;Database!W36&amp;CHAR(10)&amp;Database!$X$6&amp;": "&amp;Database!X36&amp;CHAR(10)&amp;Database!$Y$6&amp;": "&amp;Database!Y36&amp;CHAR(10)&amp;Database!$Z$6&amp;": "&amp;Database!Z36&amp;CHAR(10)&amp;Database!$AA$6&amp;": "&amp;Database!AA36&amp;CHAR(10)&amp;Database!$AB$6&amp;": "&amp;Database!AB36&amp;CHAR(10), "")</f>
        <v/>
      </c>
      <c r="E33" t="str">
        <f>IF(Z33=1, Database!$AC$6&amp;": "&amp;Database!AC36&amp;CHAR(10)&amp;Database!$AD$6&amp;": "&amp;Database!AD36&amp;CHAR(10)&amp;Database!$AE$6&amp;": "&amp;Database!AE36&amp;CHAR(10)&amp;Database!$AF$6&amp;": "&amp;Database!AF36&amp;CHAR(10)&amp;Database!$AG$6&amp;": "&amp;Database!AG36&amp;CHAR(10)&amp;Database!$AH$6&amp;": "&amp;Database!AH36&amp;CHAR(10)&amp;Database!$AI$6&amp;": "&amp;Database!AI36&amp;CHAR(10)&amp;Database!$AJ$6&amp;": "&amp;Database!AJ36&amp;CHAR(10)&amp;Database!$AK$6&amp;": "&amp;Database!AK36&amp;CHAR(10)&amp;Database!$AL$6&amp;": "&amp;Database!AL36&amp;CHAR(10)&amp;Database!$AM$6&amp;": "&amp;Database!AM36&amp;CHAR(10)&amp;Database!$AN$6&amp;": "&amp;Database!AN36&amp;CHAR(10)&amp;Database!$AO$6&amp;": "&amp;Database!AO36&amp;CHAR(10)&amp;Database!$AP$6&amp;": "&amp;Database!AP36&amp;CHAR(10), "")</f>
        <v/>
      </c>
      <c r="F33" t="str">
        <f>IF(AA33=1, Database!$AQ$6&amp;": "&amp;Database!AQ36&amp;CHAR(10)&amp;Database!$AR$6&amp;": "&amp;Database!AR36&amp;CHAR(10)&amp;Database!$AS$6&amp;": "&amp;Database!AS36&amp;CHAR(10)&amp;Database!$AT$6&amp;": "&amp;Database!AT36&amp;CHAR(10), "")</f>
        <v xml:space="preserve">stage_i: 
stage_ii: 
stage_iii: 
stage_iv: include
</v>
      </c>
      <c r="G33" t="str">
        <f>IF(V33=1, Database!$AU$6&amp;": "&amp;Database!AU36&amp;CHAR(10)&amp;Database!$AV$6&amp;": "&amp;Database!AV36&amp;CHAR(10), "")</f>
        <v/>
      </c>
      <c r="H33" t="str">
        <f>IF(AB33=1, Database!$AW$6&amp;": "&amp;Database!AW36&amp;CHAR(10), "")</f>
        <v/>
      </c>
      <c r="I33" t="str">
        <f>IF(AC33=1, Database!$AX$6&amp;": "&amp;Database!AX36&amp;CHAR(10)&amp;Database!$AY$6&amp;": "&amp;Database!AY36&amp;CHAR(10), "")</f>
        <v/>
      </c>
      <c r="J33" t="str">
        <f>IF(Z33=1, Database!$AQ$6&amp;": "&amp;Database!AQ36&amp;CHAR(10)&amp;Database!$AR$6&amp;": "&amp;Database!AR36&amp;CHAR(10)&amp;Database!$AS$6&amp;": "&amp;Database!AS36&amp;CHAR(10)&amp;Database!$AT$6&amp;": "&amp;Database!AT36&amp;CHAR(10), "")</f>
        <v/>
      </c>
      <c r="K33" t="str">
        <f>Database!$AZ$6&amp;": "&amp;Database!AZ36&amp;CHAR(10)&amp;Database!$BA$6&amp;": "&amp;Database!BA36&amp;CHAR(10)&amp;Database!$BB$6&amp;": "&amp;Database!BB36&amp;CHAR(10)</f>
        <v xml:space="preserve">status_newly_diagnosed: require
status_relapse: 
status_refractory: 
</v>
      </c>
      <c r="L33" t="str">
        <f>Database!$BC$6&amp;": "&amp;Database!BC36&amp;CHAR(10)&amp;Database!$BD$6&amp;": "&amp;Database!BD36&amp;CHAR(10)&amp;Database!$BE$6&amp;": "&amp;Database!BE36&amp;CHAR(10)&amp;Database!$BF$6&amp;": "&amp;Database!BF36&amp;CHAR(10)&amp;Database!$BG$6&amp;": "&amp;Database!BG36&amp;CHAR(10)&amp;Database!$BH$6&amp;": "&amp;Database!BH36&amp;CHAR(10)</f>
        <v xml:space="preserve">marker_alk_oncogene: exclude
marker_egfr_mutation: exclude
marker_kras_mutation: 
marker_philadelphia_bcrabl_positive: 
marker_flt3_positive: 
marker_cd20pos: 
</v>
      </c>
      <c r="M33" t="str">
        <f>Database!$BI$6&amp;": "&amp;Database!BI36&amp;CHAR(10)&amp;Database!$BJ$6&amp;": "&amp;Database!BJ36&amp;CHAR(10)&amp;Database!$BK$6&amp;": "&amp;Database!BK36&amp;CHAR(10)&amp;Database!$BL$6&amp;": "&amp;Database!BL36&amp;CHAR(10)&amp;Database!$BM$6&amp;": "&amp;Database!BM36&amp;CHAR(10)&amp;Database!$BN$6&amp;": "&amp;Database!BN36&amp;CHAR(10)&amp;Database!$BO$6&amp;": "&amp;Database!BO36&amp;CHAR(10)&amp;Database!$BP$6&amp;": "&amp;Database!BP36&amp;CHAR(10)</f>
        <v xml:space="preserve">treatment_radiation: exclude
treatment_radiation_exclusion_period_mo: 6
treatment_chemo_systemic: exclude
treatment_chemo_systemic_exclusion_period_mo: 6
treatment_chemo_adjuvant: exclude
treatment_chemo_adjuvant_exclusion_period_mo: 6
treatment_tki: 
treatment_tki_exclusion_period_mo: 
</v>
      </c>
      <c r="N33" t="str">
        <f>IF(OR(W33=1, Z33=1), Database!$BQ$6&amp;": "&amp;Database!BQ36&amp;CHAR(10)&amp;Database!$BR$6&amp;": "&amp;Database!BR36&amp;CHAR(10)&amp;Database!$BS$6&amp;": "&amp;Database!BS36&amp;CHAR(10)&amp;Database!$BT$6&amp;": "&amp;Database!BT36&amp;CHAR(10), "")</f>
        <v/>
      </c>
      <c r="O33" t="str">
        <f>"Criteria: "&amp;CHAR(10)&amp;CHAR(10)&amp;Database!BU36</f>
        <v xml:space="preserve">Criteria: 
_x000D_        Inclusion Criteria:_x000D__x000D_          -  Male or female, 18 years of age or older_x000D__x000D_          -  Eastern Cooperative Oncology Group (ECOG) performance status of 0 or 1_x000D__x000D_          -  Histologically or cytologically confirmed, Stage IV non-squamous NSCLC_x000D__x000D_          -  No prior treatment for Stage IV non-squamous NSCLC. Participants with a sensitizing_x000D_             mutation in the epidermal growth factor receptor (EGFR) gene or with an anaplastic_x000D_             lymphoma kinase (ALK) fusion oncogene are excluded._x000D__x000D_          -  Participants who have received prior neo-adjuvant, adjuvant chemotherapy, or_x000D_             chemoradiotherapy with curative intent for non-metastatic disease must have_x000D_             experienced a treatment-free interval of at least 6 months from randomization since_x000D_             the last chemotherapy or completion of chemoradiotherapy_x000D__x000D_          -  Known programmed death-ligand 1 (PD-L1) tumor status as determined by an_x000D_             immunohistochemistry (IHC) assay performed by a central laboratory on previously_x000D_             obtained archival tumor tissue or tissue obtained from a biopsy at screening_x000D__x000D_          -  Measurable disease, as defined by Response Evaluation Criteria in Solid Tumors_x000D_             Version 1.1 (RECIST v1.1)_x000D__x000D_          -  Adequate hematologic and end organ function_x000D__x000D_          -  For women of childbearing potential: agreement to remain abstinent or use_x000D_             contraceptive methods that result in a failure rate of less than (&lt;) 1 percent (%)_x000D_             per year during the treatment period and for at least 90 days after the last dose of_x000D_             study treatment_x000D__x000D_          -  For men: agreement to remain abstinent or use contraceptive measures and agreement to_x000D_             refrain from donating sperm_x000D__x000D_        Exclusion Criteria:_x000D__x000D_        Cancer-Specific Exclusions_x000D__x000D_          -  Active or untreated central nervous system (CNS) metastases as determined by computed_x000D_             tomography (CT) or magnetic resonance imaging (MRI) evaluation during screening and_x000D_             prior radiographic assessments_x000D__x000D_          -  Spinal cord compression not definitively treated with surgery and/or radiation or_x000D_             previously diagnosed and treated spinal cord compression without evidence that_x000D_             disease has been clinically stable for &gt;= 2 weeks prior to randomization_x000D__x000D_          -  Leptomeningeal disease_x000D__x000D_          -  Uncontrolled tumor-related pain_x000D__x000D_          -  Uncontrolled or symptomatic hypercalcemia (greater than [&gt;] 1.5 millimole/Liter_x000D_             ionized calcium or calcium &gt; 12 milligram/deciliter or corrected serum calcium &gt;upper_x000D_             limit of normal)_x000D__x000D_          -  Malignancies other than NSCLC within 5 years prior to randomization_x000D__x000D_          -  Known tumor PD-L1 expression status from other clinical studies (e.g., participants_x000D_             whose PD-L1 expression status was determined during screening for entry into a study_x000D_             with anti-PD-1 or anti-PD L1 antibodies but were not eligible are excluded)_x000D__x000D_        General Medical Exclusions:_x000D__x000D_          -  History of severe allergic, anaphylactic, or other hypersensitivity reactions to_x000D_             chimeric or humanized antibodies or fusion proteins_x000D__x000D_          -  History of certain autoimmune disease_x000D__x000D_          -  History of idiopathic pulmonary fibrosis, organizing pneumonia, drug-induced_x000D_             pneumonitis, idiopathic pneumonitis, or evidence of active pneumonitis_x000D__x000D_          -  Severe infections within 4 weeks prior to randomization_x000D__x000D_          -  Significant cardiovascular disease, such as New York Heart Association cardiac_x000D_             disease (Class II or greater), myocardial infarction within 3 months prior to_x000D_             randomization, unstable arrhythmias, or unstable angina_x000D__x000D_        Exclusion Criteria Related to Medications and Chemotherapy:_x000D__x000D_          -  Any approved anti-cancer therapy, including chemotherapy, or hormonal therapy within_x000D_             3 weeks prior to initiation of study treatment_x000D__x000D_          -  Prior treatment with CD137 agonists or immune checkpoint blockade therapies,_x000D_             anti-PD-1, and anti-PD-L1 therapeutic antibodies_x000D__x000D_          -  Treatment with systemic immunostimulatory agents within 4 weeks prior to_x000D_             randomization_x000D__x000D_          -  Treatment with systemic immunosuppressive medications_x000D__x000D_        Exclusion Criteria Related to Chemotherapy:_x000D__x000D_          -  History of allergic reactions to cisplatin, carboplatin, or other platinum-containing_x000D_             compounds_x000D__x000D_          -  Participants with hearing impairment (cisplatin)_x000D__x000D_          -  Grade &gt;= 2 peripheral neuropathy as defined by National Cancer Institute Common_x000D_             Terminology Criteria for Adverse Events (NCI CTCAE) version 4.0 criteria (cisplatin)_x000D__x000D_          -  Creatinine clearance (CRCL) =&lt; 60 milliliter (mL)/minute (min) for cisplatin or &lt; 45_x000D_             mL/min for carboplatin_x000D_      </v>
      </c>
      <c r="P33" t="str">
        <f t="shared" si="0"/>
        <v xml:space="preserve">
---------------------------------------</v>
      </c>
      <c r="Q33" t="str">
        <f t="shared" si="1"/>
        <v>nct_id: NCT02657434
phase: Phase 3
sponsor_name: Hoffmann-La Roche
sponsor_type: Industry
study_title: A Phase III, Open-Label, Randomized Study of Atezolizumab (MPDL3280A, Anti-Pd-L1 Antibody) in Combination With Carboplatin or Cisplatin + Pemetrexed Compared With Carboplatin or Cisplatin + Pemetrexed in Patients Who Are Chemotherapy-Naive and Have Stage IV Non-Squamous Non-Small Cell Lung Cancer
cohort: 1
age_min: 18
age_max: 150
type_lung_nsclc_adeno: include
type_lung_nsclc_large: include
type_lung_nsclc_squamous: 
type_lung_sclc: 
stage_i: 
stage_ii: 
stage_iii: 
stage_iv: include
status_newly_diagnosed: require
status_relapse: 
status_refractory: 
marker_alk_oncogene: exclude
marker_egfr_mutation: exclude
marker_kras_mutation: 
marker_philadelphia_bcrabl_positive: 
marker_flt3_positive: 
marker_cd20pos: 
treatment_radiation: exclude
treatment_radiation_exclusion_period_mo: 6
treatment_chemo_systemic: exclude
treatment_chemo_systemic_exclusion_period_mo: 6
treatment_chemo_adjuvant: exclude
treatment_chemo_adjuvant_exclusion_period_mo: 6
treatment_tki: 
treatment_tki_exclusion_period_mo: 
Criteria: 
_x000D_        Inclusion Criteria:_x000D__x000D_          -  Male or female, 18 years of age or older_x000D__x000D_          -  Eastern Cooperative Oncology Group (ECOG) performance status of 0 or 1_x000D__x000D_          -  Histologically or cytologically confirmed, Stage IV non-squamous NSCLC_x000D__x000D_          -  No prior treatment for Stage IV non-squamous NSCLC. Participants with a sensitizing_x000D_             mutation in the epidermal growth factor receptor (EGFR) gene or with an anaplastic_x000D_             lymphoma kinase (ALK) fusion oncogene are excluded._x000D__x000D_          -  Participants who have received prior neo-adjuvant, adjuvant chemotherapy, or_x000D_             chemoradiotherapy with curative intent for non-metastatic disease must have_x000D_             experienced a treatment-free interval of at least 6 months from randomization since_x000D_             the last chemotherapy or completion of chemoradiotherapy_x000D__x000D_          -  Known programmed death-ligand 1 (PD-L1) tumor status as determined by an_x000D_             immunohistochemistry (IHC) assay performed by a central laboratory on previously_x000D_             obtained archival tumor tissue or tissue obtained from a biopsy at screening_x000D__x000D_          -  Measurable disease, as defined by Response Evaluation Criteria in Solid Tumors_x000D_             Version 1.1 (RECIST v1.1)_x000D__x000D_          -  Adequate hematologic and end organ function_x000D__x000D_          -  For women of childbearing potential: agreement to remain abstinent or use_x000D_             contraceptive methods that result in a failure rate of less than (&lt;) 1 percent (%)_x000D_             per year during the treatment period and for at least 90 days after the last dose of_x000D_             study treatment_x000D__x000D_          -  For men: agreement to remain abstinent or use contraceptive measures and agreement to_x000D_             refrain from donating sperm_x000D__x000D_        Exclusion Criteria:_x000D__x000D_        Cancer-Specific Exclusions_x000D__x000D_          -  Active or untreated central nervous system (CNS) metastases as determined by computed_x000D_             tomography (CT) or magnetic resonance imaging (MRI) evaluation during screening and_x000D_             prior radiographic assessments_x000D__x000D_          -  Spinal cord compression not definitively treated with surgery and/or radiation or_x000D_             previously diagnosed and treated spinal cord compression without evidence that_x000D_             disease has been clinically stable for &gt;= 2 weeks prior to randomization_x000D__x000D_          -  Leptomeningeal disease_x000D__x000D_          -  Uncontrolled tumor-related pain_x000D__x000D_          -  Uncontrolled or symptomatic hypercalcemia (greater than [&gt;] 1.5 millimole/Liter_x000D_             ionized calcium or calcium &gt; 12 milligram/deciliter or corrected serum calcium &gt;upper_x000D_             limit of normal)_x000D__x000D_          -  Malignancies other than NSCLC within 5 years prior to randomization_x000D__x000D_          -  Known tumor PD-L1 expression status from other clinical studies (e.g., participants_x000D_             whose PD-L1 expression status was determined during screening for entry into a study_x000D_             with anti-PD-1 or anti-PD L1 antibodies but were not eligible are excluded)_x000D__x000D_        General Medical Exclusions:_x000D__x000D_          -  History of severe allergic, anaphylactic, or other hypersensitivity reactions to_x000D_             chimeric or humanized antibodies or fusion proteins_x000D__x000D_          -  History of certain autoimmune disease_x000D__x000D_          -  History of idiopathic pulmonary fibrosis, organizing pneumonia, drug-induced_x000D_             pneumonitis, idiopathic pneumonitis, or evidence of active pneumonitis_x000D__x000D_          -  Severe infections within 4 weeks prior to randomization_x000D__x000D_          -  Significant cardiovascular disease, such as New York Heart Association cardiac_x000D_             disease (Class II or greater), myocardial infarction within 3 months prior to_x000D_             randomization, unstable arrhythmias, or unstable angina_x000D__x000D_        Exclusion Criteria Related to Medications and Chemotherapy:_x000D__x000D_          -  Any approved anti-cancer therapy, including chemotherapy, or hormonal therapy within_x000D_             3 weeks prior to initiation of study treatment_x000D__x000D_          -  Prior treatment with CD137 agonists or immune checkpoint blockade therapies,_x000D_             anti-PD-1, and anti-PD-L1 therapeutic antibodies_x000D__x000D_          -  Treatment with systemic immunostimulatory agents within 4 weeks prior to_x000D_             randomization_x000D__x000D_          -  Treatment with systemic immunosuppressive medications_x000D__x000D_        Exclusion Criteria Related to Chemotherapy:_x000D__x000D_          -  History of allergic reactions to cisplatin, carboplatin, or other platinum-containing_x000D_             compounds_x000D__x000D_          -  Participants with hearing impairment (cisplatin)_x000D__x000D_          -  Grade &gt;= 2 peripheral neuropathy as defined by National Cancer Institute Common_x000D_             Terminology Criteria for Adverse Events (NCI CTCAE) version 4.0 criteria (cisplatin)_x000D__x000D_          -  Creatinine clearance (CRCL) =&lt; 60 milliliter (mL)/minute (min) for cisplatin or &lt; 45_x000D_             mL/min for carboplatin_x000D_      
---------------------------------------</v>
      </c>
      <c r="S33">
        <f>IF(OR(Database!K36="include",Database!L36="include"), 1, 0)</f>
        <v>0</v>
      </c>
      <c r="T33">
        <f>IF(OR(Database!M36="include",Database!N36="include",Database!O36="include",Database!P36="include"), 1, 0)</f>
        <v>1</v>
      </c>
      <c r="U33">
        <f>IF(OR(Database!M36="include",Database!N36="include",Database!O36="include"), 1, 0)</f>
        <v>1</v>
      </c>
      <c r="V33">
        <f>IF(Database!P36="include", 1, 0)</f>
        <v>0</v>
      </c>
      <c r="W33">
        <f>IF(OR(Database!Q36="include",Database!R36="include",Database!S36="include",Database!T36="include"), 1, 0)</f>
        <v>0</v>
      </c>
      <c r="X33">
        <f>IF(Database!Q36="include", 1, 0)</f>
        <v>0</v>
      </c>
      <c r="Y33">
        <f>IF(Database!T36="include", 1, 0)</f>
        <v>0</v>
      </c>
      <c r="Z33">
        <f>IF(OR(Database!AC36="include",Database!AE36="include",Database!AH36="include",Database!AI36="include",Database!AJ36="include",Database!AK36="include",Database!AM36="include",Database!AN36="include",Database!AO36="include",Database!AP36="include"), 1, 0)</f>
        <v>0</v>
      </c>
      <c r="AA33">
        <f>IF(OR(Database!AQ36&lt;&gt;"",Database!AR36&lt;&gt;"",Database!AS36&lt;&gt;"",Database!AT36&lt;&gt;""), 1, 0)</f>
        <v>1</v>
      </c>
      <c r="AB33">
        <f>IF(Database!AW36&lt;&gt;"", 1, 0)</f>
        <v>0</v>
      </c>
      <c r="AC33">
        <f>IF(OR(Database!AY36&lt;&gt;"",Database!AX36&lt;&gt;""), 1, 0)</f>
        <v>0</v>
      </c>
    </row>
    <row r="34" spans="1:29">
      <c r="A34" t="str">
        <f>Database!$B$6&amp;": "&amp;Database!B37&amp;CHAR(10)&amp;Database!$C$6&amp;": "&amp;Database!C37&amp;CHAR(10)&amp;Database!$E$6&amp;": "&amp;Database!E37&amp;CHAR(10)&amp;Database!$F$6&amp;": "&amp;Database!F37&amp;CHAR(10)&amp;Database!$G$6&amp;": "&amp;Database!G37&amp;CHAR(10)&amp;Database!$H$6&amp;": "&amp;Database!H37&amp;CHAR(10)&amp;Database!$I$6&amp;": "&amp;Database!I37&amp;CHAR(10)&amp;Database!$J$6&amp;": "&amp;Database!J37&amp;CHAR(10)</f>
        <v xml:space="preserve">nct_id: NCT02657434
phase: Phase 3
sponsor_name: Hoffmann-La Roche
sponsor_type: Industry
study_title: A Phase III, Open-Label, Randomized Study of Atezolizumab (MPDL3280A, Anti-Pd-L1 Antibody) in Combination With Carboplatin or Cisplatin + Pemetrexed Compared With Carboplatin or Cisplatin + Pemetrexed in Patients Who Are Chemotherapy-Naive and Have Stage IV Non-Squamous Non-Small Cell Lung Cancer
cohort: 2
age_min: 18
age_max: 150
</v>
      </c>
      <c r="B34" t="str">
        <f>IF(S34=1, Database!$K$6&amp;": "&amp;Database!K37&amp;CHAR(10)&amp;Database!$L$6&amp;": "&amp;Database!L37, "")</f>
        <v/>
      </c>
      <c r="C34" t="str">
        <f>IF(T34=1, Database!$M$6&amp;": "&amp;Database!M37&amp;CHAR(10)&amp;Database!$N$6&amp;": "&amp;Database!N37&amp;CHAR(10)&amp;Database!$O$6&amp;": "&amp;Database!O37&amp;CHAR(10)&amp;Database!$P$6&amp;": "&amp;Database!P37&amp;CHAR(10), "")</f>
        <v xml:space="preserve">type_lung_nsclc_adeno: include
type_lung_nsclc_large: include
type_lung_nsclc_squamous: 
type_lung_sclc: 
</v>
      </c>
      <c r="D34" t="str">
        <f>IF(W34=1, Database!$Q$6&amp;": "&amp;Database!Q37&amp;CHAR(10)&amp;Database!$R$6&amp;": "&amp;Database!R37&amp;CHAR(10)&amp;Database!$S$6&amp;": "&amp;Database!S37&amp;CHAR(10)&amp;Database!$T$6&amp;": "&amp;Database!T37&amp;CHAR(10)&amp;Database!$U$6&amp;": "&amp;Database!U37&amp;CHAR(10)&amp;Database!$V$6&amp;": "&amp;Database!V37&amp;CHAR(10)&amp;Database!$W$6&amp;": "&amp;Database!W37&amp;CHAR(10)&amp;Database!$X$6&amp;": "&amp;Database!X37&amp;CHAR(10)&amp;Database!$Y$6&amp;": "&amp;Database!Y37&amp;CHAR(10)&amp;Database!$Z$6&amp;": "&amp;Database!Z37&amp;CHAR(10)&amp;Database!$AA$6&amp;": "&amp;Database!AA37&amp;CHAR(10)&amp;Database!$AB$6&amp;": "&amp;Database!AB37&amp;CHAR(10), "")</f>
        <v/>
      </c>
      <c r="E34" t="str">
        <f>IF(Z34=1, Database!$AC$6&amp;": "&amp;Database!AC37&amp;CHAR(10)&amp;Database!$AD$6&amp;": "&amp;Database!AD37&amp;CHAR(10)&amp;Database!$AE$6&amp;": "&amp;Database!AE37&amp;CHAR(10)&amp;Database!$AF$6&amp;": "&amp;Database!AF37&amp;CHAR(10)&amp;Database!$AG$6&amp;": "&amp;Database!AG37&amp;CHAR(10)&amp;Database!$AH$6&amp;": "&amp;Database!AH37&amp;CHAR(10)&amp;Database!$AI$6&amp;": "&amp;Database!AI37&amp;CHAR(10)&amp;Database!$AJ$6&amp;": "&amp;Database!AJ37&amp;CHAR(10)&amp;Database!$AK$6&amp;": "&amp;Database!AK37&amp;CHAR(10)&amp;Database!$AL$6&amp;": "&amp;Database!AL37&amp;CHAR(10)&amp;Database!$AM$6&amp;": "&amp;Database!AM37&amp;CHAR(10)&amp;Database!$AN$6&amp;": "&amp;Database!AN37&amp;CHAR(10)&amp;Database!$AO$6&amp;": "&amp;Database!AO37&amp;CHAR(10)&amp;Database!$AP$6&amp;": "&amp;Database!AP37&amp;CHAR(10), "")</f>
        <v/>
      </c>
      <c r="F34" t="str">
        <f>IF(AA34=1, Database!$AQ$6&amp;": "&amp;Database!AQ37&amp;CHAR(10)&amp;Database!$AR$6&amp;": "&amp;Database!AR37&amp;CHAR(10)&amp;Database!$AS$6&amp;": "&amp;Database!AS37&amp;CHAR(10)&amp;Database!$AT$6&amp;": "&amp;Database!AT37&amp;CHAR(10), "")</f>
        <v xml:space="preserve">stage_i: 
stage_ii: 
stage_iii: 
stage_iv: include
</v>
      </c>
      <c r="G34" t="str">
        <f>IF(V34=1, Database!$AU$6&amp;": "&amp;Database!AU37&amp;CHAR(10)&amp;Database!$AV$6&amp;": "&amp;Database!AV37&amp;CHAR(10), "")</f>
        <v/>
      </c>
      <c r="H34" t="str">
        <f>IF(AB34=1, Database!$AW$6&amp;": "&amp;Database!AW37&amp;CHAR(10), "")</f>
        <v/>
      </c>
      <c r="I34" t="str">
        <f>IF(AC34=1, Database!$AX$6&amp;": "&amp;Database!AX37&amp;CHAR(10)&amp;Database!$AY$6&amp;": "&amp;Database!AY37&amp;CHAR(10), "")</f>
        <v/>
      </c>
      <c r="J34" t="str">
        <f>IF(Z34=1, Database!$AQ$6&amp;": "&amp;Database!AQ37&amp;CHAR(10)&amp;Database!$AR$6&amp;": "&amp;Database!AR37&amp;CHAR(10)&amp;Database!$AS$6&amp;": "&amp;Database!AS37&amp;CHAR(10)&amp;Database!$AT$6&amp;": "&amp;Database!AT37&amp;CHAR(10), "")</f>
        <v/>
      </c>
      <c r="K34" t="str">
        <f>Database!$AZ$6&amp;": "&amp;Database!AZ37&amp;CHAR(10)&amp;Database!$BA$6&amp;": "&amp;Database!BA37&amp;CHAR(10)&amp;Database!$BB$6&amp;": "&amp;Database!BB37&amp;CHAR(10)</f>
        <v xml:space="preserve">status_newly_diagnosed: 
status_relapse: 
status_refractory: 
</v>
      </c>
      <c r="L34" t="str">
        <f>Database!$BC$6&amp;": "&amp;Database!BC37&amp;CHAR(10)&amp;Database!$BD$6&amp;": "&amp;Database!BD37&amp;CHAR(10)&amp;Database!$BE$6&amp;": "&amp;Database!BE37&amp;CHAR(10)&amp;Database!$BF$6&amp;": "&amp;Database!BF37&amp;CHAR(10)&amp;Database!$BG$6&amp;": "&amp;Database!BG37&amp;CHAR(10)&amp;Database!$BH$6&amp;": "&amp;Database!BH37&amp;CHAR(10)</f>
        <v xml:space="preserve">marker_alk_oncogene: require_alk_or_egfr
marker_egfr_mutation: require_alk_or_egfr
marker_kras_mutation: 
marker_philadelphia_bcrabl_positive: 
marker_flt3_positive: 
marker_cd20pos: 
</v>
      </c>
      <c r="M34" t="str">
        <f>Database!$BI$6&amp;": "&amp;Database!BI37&amp;CHAR(10)&amp;Database!$BJ$6&amp;": "&amp;Database!BJ37&amp;CHAR(10)&amp;Database!$BK$6&amp;": "&amp;Database!BK37&amp;CHAR(10)&amp;Database!$BL$6&amp;": "&amp;Database!BL37&amp;CHAR(10)&amp;Database!$BM$6&amp;": "&amp;Database!BM37&amp;CHAR(10)&amp;Database!$BN$6&amp;": "&amp;Database!BN37&amp;CHAR(10)&amp;Database!$BO$6&amp;": "&amp;Database!BO37&amp;CHAR(10)&amp;Database!$BP$6&amp;": "&amp;Database!BP37&amp;CHAR(10)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34" t="str">
        <f>IF(OR(W34=1, Z34=1), Database!$BQ$6&amp;": "&amp;Database!BQ37&amp;CHAR(10)&amp;Database!$BR$6&amp;": "&amp;Database!BR37&amp;CHAR(10)&amp;Database!$BS$6&amp;": "&amp;Database!BS37&amp;CHAR(10)&amp;Database!$BT$6&amp;": "&amp;Database!BT37&amp;CHAR(10), "")</f>
        <v/>
      </c>
      <c r="O34" t="str">
        <f>"Criteria: "&amp;CHAR(10)&amp;CHAR(10)&amp;Database!BU37</f>
        <v xml:space="preserve">Criteria: 
_x000D_        Inclusion Criteria:_x000D__x000D_          -  Male or female, 18 years of age or older_x000D__x000D_          -  Eastern Cooperative Oncology Group (ECOG) performance status of 0 or 1_x000D__x000D_          -  Histologically or cytologically confirmed, Stage IV non-squamous NSCLC_x000D__x000D_          -  No prior treatment for Stage IV non-squamous NSCLC. Participants with a sensitizing_x000D_             mutation in the epidermal growth factor receptor (EGFR) gene or with an anaplastic_x000D_             lymphoma kinase (ALK) fusion oncogene are excluded._x000D__x000D_          -  Participants who have received prior neo-adjuvant, adjuvant chemotherapy, or_x000D_             chemoradiotherapy with curative intent for non-metastatic disease must have_x000D_             experienced a treatment-free interval of at least 6 months from randomization since_x000D_             the last chemotherapy or completion of chemoradiotherapy_x000D__x000D_          -  Known programmed death-ligand 1 (PD-L1) tumor status as determined by an_x000D_             immunohistochemistry (IHC) assay performed by a central laboratory on previously_x000D_             obtained archival tumor tissue or tissue obtained from a biopsy at screening_x000D__x000D_          -  Measurable disease, as defined by Response Evaluation Criteria in Solid Tumors_x000D_             Version 1.1 (RECIST v1.1)_x000D__x000D_          -  Adequate hematologic and end organ function_x000D__x000D_          -  For women of childbearing potential: agreement to remain abstinent or use_x000D_             contraceptive methods that result in a failure rate of less than (&lt;) 1 percent (%)_x000D_             per year during the treatment period and for at least 90 days after the last dose of_x000D_             study treatment_x000D__x000D_          -  For men: agreement to remain abstinent or use contraceptive measures and agreement to_x000D_             refrain from donating sperm_x000D__x000D_        Exclusion Criteria:_x000D__x000D_        Cancer-Specific Exclusions_x000D__x000D_          -  Active or untreated central nervous system (CNS) metastases as determined by computed_x000D_             tomography (CT) or magnetic resonance imaging (MRI) evaluation during screening and_x000D_             prior radiographic assessments_x000D__x000D_          -  Spinal cord compression not definitively treated with surgery and/or radiation or_x000D_             previously diagnosed and treated spinal cord compression without evidence that_x000D_             disease has been clinically stable for &gt;= 2 weeks prior to randomization_x000D__x000D_          -  Leptomeningeal disease_x000D__x000D_          -  Uncontrolled tumor-related pain_x000D__x000D_          -  Uncontrolled or symptomatic hypercalcemia (greater than [&gt;] 1.5 millimole/Liter_x000D_             ionized calcium or calcium &gt; 12 milligram/deciliter or corrected serum calcium &gt;upper_x000D_             limit of normal)_x000D__x000D_          -  Malignancies other than NSCLC within 5 years prior to randomization_x000D__x000D_          -  Known tumor PD-L1 expression status from other clinical studies (e.g., participants_x000D_             whose PD-L1 expression status was determined during screening for entry into a study_x000D_             with anti-PD-1 or anti-PD L1 antibodies but were not eligible are excluded)_x000D__x000D_        General Medical Exclusions:_x000D__x000D_          -  History of severe allergic, anaphylactic, or other hypersensitivity reactions to_x000D_             chimeric or humanized antibodies or fusion proteins_x000D__x000D_          -  History of certain autoimmune disease_x000D__x000D_          -  History of idiopathic pulmonary fibrosis, organizing pneumonia, drug-induced_x000D_             pneumonitis, idiopathic pneumonitis, or evidence of active pneumonitis_x000D__x000D_          -  Severe infections within 4 weeks prior to randomization_x000D__x000D_          -  Significant cardiovascular disease, such as New York Heart Association cardiac_x000D_             disease (Class II or greater), myocardial infarction within 3 months prior to_x000D_             randomization, unstable arrhythmias, or unstable angina_x000D__x000D_        Exclusion Criteria Related to Medications and Chemotherapy:_x000D__x000D_          -  Any approved anti-cancer therapy, including chemotherapy, or hormonal therapy within_x000D_             3 weeks prior to initiation of study treatment_x000D__x000D_          -  Prior treatment with CD137 agonists or immune checkpoint blockade therapies,_x000D_             anti-PD-1, and anti-PD-L1 therapeutic antibodies_x000D__x000D_          -  Treatment with systemic immunostimulatory agents within 4 weeks prior to_x000D_             randomization_x000D__x000D_          -  Treatment with systemic immunosuppressive medications_x000D__x000D_        Exclusion Criteria Related to Chemotherapy:_x000D__x000D_          -  History of allergic reactions to cisplatin, carboplatin, or other platinum-containing_x000D_             compounds_x000D__x000D_          -  Participants with hearing impairment (cisplatin)_x000D__x000D_          -  Grade &gt;= 2 peripheral neuropathy as defined by National Cancer Institute Common_x000D_             Terminology Criteria for Adverse Events (NCI CTCAE) version 4.0 criteria (cisplatin)_x000D__x000D_          -  Creatinine clearance (CRCL) =&lt; 60 milliliter (mL)/minute (min) for cisplatin or &lt; 45_x000D_             mL/min for carboplatin_x000D_      </v>
      </c>
      <c r="P34" t="str">
        <f t="shared" si="0"/>
        <v xml:space="preserve">
---------------------------------------</v>
      </c>
      <c r="Q34" t="str">
        <f t="shared" si="1"/>
        <v>nct_id: NCT02657434
phase: Phase 3
sponsor_name: Hoffmann-La Roche
sponsor_type: Industry
study_title: A Phase III, Open-Label, Randomized Study of Atezolizumab (MPDL3280A, Anti-Pd-L1 Antibody) in Combination With Carboplatin or Cisplatin + Pemetrexed Compared With Carboplatin or Cisplatin + Pemetrexed in Patients Who Are Chemotherapy-Naive and Have Stage IV Non-Squamous Non-Small Cell Lung Cancer
cohort: 2
age_min: 18
age_max: 150
type_lung_nsclc_adeno: include
type_lung_nsclc_large: include
type_lung_nsclc_squamous: 
type_lung_sclc: 
stage_i: 
stage_ii: 
stage_iii: 
stage_iv: include
status_newly_diagnosed: 
status_relapse: 
status_refractory: 
marker_alk_oncogene: require_alk_or_egfr
marker_egfr_mutation: require_alk_or_egfr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Male or female, 18 years of age or older_x000D__x000D_          -  Eastern Cooperative Oncology Group (ECOG) performance status of 0 or 1_x000D__x000D_          -  Histologically or cytologically confirmed, Stage IV non-squamous NSCLC_x000D__x000D_          -  No prior treatment for Stage IV non-squamous NSCLC. Participants with a sensitizing_x000D_             mutation in the epidermal growth factor receptor (EGFR) gene or with an anaplastic_x000D_             lymphoma kinase (ALK) fusion oncogene are excluded._x000D__x000D_          -  Participants who have received prior neo-adjuvant, adjuvant chemotherapy, or_x000D_             chemoradiotherapy with curative intent for non-metastatic disease must have_x000D_             experienced a treatment-free interval of at least 6 months from randomization since_x000D_             the last chemotherapy or completion of chemoradiotherapy_x000D__x000D_          -  Known programmed death-ligand 1 (PD-L1) tumor status as determined by an_x000D_             immunohistochemistry (IHC) assay performed by a central laboratory on previously_x000D_             obtained archival tumor tissue or tissue obtained from a biopsy at screening_x000D__x000D_          -  Measurable disease, as defined by Response Evaluation Criteria in Solid Tumors_x000D_             Version 1.1 (RECIST v1.1)_x000D__x000D_          -  Adequate hematologic and end organ function_x000D__x000D_          -  For women of childbearing potential: agreement to remain abstinent or use_x000D_             contraceptive methods that result in a failure rate of less than (&lt;) 1 percent (%)_x000D_             per year during the treatment period and for at least 90 days after the last dose of_x000D_             study treatment_x000D__x000D_          -  For men: agreement to remain abstinent or use contraceptive measures and agreement to_x000D_             refrain from donating sperm_x000D__x000D_        Exclusion Criteria:_x000D__x000D_        Cancer-Specific Exclusions_x000D__x000D_          -  Active or untreated central nervous system (CNS) metastases as determined by computed_x000D_             tomography (CT) or magnetic resonance imaging (MRI) evaluation during screening and_x000D_             prior radiographic assessments_x000D__x000D_          -  Spinal cord compression not definitively treated with surgery and/or radiation or_x000D_             previously diagnosed and treated spinal cord compression without evidence that_x000D_             disease has been clinically stable for &gt;= 2 weeks prior to randomization_x000D__x000D_          -  Leptomeningeal disease_x000D__x000D_          -  Uncontrolled tumor-related pain_x000D__x000D_          -  Uncontrolled or symptomatic hypercalcemia (greater than [&gt;] 1.5 millimole/Liter_x000D_             ionized calcium or calcium &gt; 12 milligram/deciliter or corrected serum calcium &gt;upper_x000D_             limit of normal)_x000D__x000D_          -  Malignancies other than NSCLC within 5 years prior to randomization_x000D__x000D_          -  Known tumor PD-L1 expression status from other clinical studies (e.g., participants_x000D_             whose PD-L1 expression status was determined during screening for entry into a study_x000D_             with anti-PD-1 or anti-PD L1 antibodies but were not eligible are excluded)_x000D__x000D_        General Medical Exclusions:_x000D__x000D_          -  History of severe allergic, anaphylactic, or other hypersensitivity reactions to_x000D_             chimeric or humanized antibodies or fusion proteins_x000D__x000D_          -  History of certain autoimmune disease_x000D__x000D_          -  History of idiopathic pulmonary fibrosis, organizing pneumonia, drug-induced_x000D_             pneumonitis, idiopathic pneumonitis, or evidence of active pneumonitis_x000D__x000D_          -  Severe infections within 4 weeks prior to randomization_x000D__x000D_          -  Significant cardiovascular disease, such as New York Heart Association cardiac_x000D_             disease (Class II or greater), myocardial infarction within 3 months prior to_x000D_             randomization, unstable arrhythmias, or unstable angina_x000D__x000D_        Exclusion Criteria Related to Medications and Chemotherapy:_x000D__x000D_          -  Any approved anti-cancer therapy, including chemotherapy, or hormonal therapy within_x000D_             3 weeks prior to initiation of study treatment_x000D__x000D_          -  Prior treatment with CD137 agonists or immune checkpoint blockade therapies,_x000D_             anti-PD-1, and anti-PD-L1 therapeutic antibodies_x000D__x000D_          -  Treatment with systemic immunostimulatory agents within 4 weeks prior to_x000D_             randomization_x000D__x000D_          -  Treatment with systemic immunosuppressive medications_x000D__x000D_        Exclusion Criteria Related to Chemotherapy:_x000D__x000D_          -  History of allergic reactions to cisplatin, carboplatin, or other platinum-containing_x000D_             compounds_x000D__x000D_          -  Participants with hearing impairment (cisplatin)_x000D__x000D_          -  Grade &gt;= 2 peripheral neuropathy as defined by National Cancer Institute Common_x000D_             Terminology Criteria for Adverse Events (NCI CTCAE) version 4.0 criteria (cisplatin)_x000D__x000D_          -  Creatinine clearance (CRCL) =&lt; 60 milliliter (mL)/minute (min) for cisplatin or &lt; 45_x000D_             mL/min for carboplatin_x000D_      
---------------------------------------</v>
      </c>
      <c r="S34">
        <f>IF(OR(Database!K37="include",Database!L37="include"), 1, 0)</f>
        <v>0</v>
      </c>
      <c r="T34">
        <f>IF(OR(Database!M37="include",Database!N37="include",Database!O37="include",Database!P37="include"), 1, 0)</f>
        <v>1</v>
      </c>
      <c r="U34">
        <f>IF(OR(Database!M37="include",Database!N37="include",Database!O37="include"), 1, 0)</f>
        <v>1</v>
      </c>
      <c r="V34">
        <f>IF(Database!P37="include", 1, 0)</f>
        <v>0</v>
      </c>
      <c r="W34">
        <f>IF(OR(Database!Q37="include",Database!R37="include",Database!S37="include",Database!T37="include"), 1, 0)</f>
        <v>0</v>
      </c>
      <c r="X34">
        <f>IF(Database!Q37="include", 1, 0)</f>
        <v>0</v>
      </c>
      <c r="Y34">
        <f>IF(Database!T37="include", 1, 0)</f>
        <v>0</v>
      </c>
      <c r="Z34">
        <f>IF(OR(Database!AC37="include",Database!AE37="include",Database!AH37="include",Database!AI37="include",Database!AJ37="include",Database!AK37="include",Database!AM37="include",Database!AN37="include",Database!AO37="include",Database!AP37="include"), 1, 0)</f>
        <v>0</v>
      </c>
      <c r="AA34">
        <f>IF(OR(Database!AQ37&lt;&gt;"",Database!AR37&lt;&gt;"",Database!AS37&lt;&gt;"",Database!AT37&lt;&gt;""), 1, 0)</f>
        <v>1</v>
      </c>
      <c r="AB34">
        <f>IF(Database!AW37&lt;&gt;"", 1, 0)</f>
        <v>0</v>
      </c>
      <c r="AC34">
        <f>IF(OR(Database!AY37&lt;&gt;"",Database!AX37&lt;&gt;""), 1, 0)</f>
        <v>0</v>
      </c>
    </row>
    <row r="35" spans="1:29">
      <c r="A35" t="str">
        <f>Database!$B$6&amp;": "&amp;Database!B38&amp;CHAR(10)&amp;Database!$C$6&amp;": "&amp;Database!C38&amp;CHAR(10)&amp;Database!$E$6&amp;": "&amp;Database!E38&amp;CHAR(10)&amp;Database!$F$6&amp;": "&amp;Database!F38&amp;CHAR(10)&amp;Database!$G$6&amp;": "&amp;Database!G38&amp;CHAR(10)&amp;Database!$H$6&amp;": "&amp;Database!H38&amp;CHAR(10)&amp;Database!$I$6&amp;": "&amp;Database!I38&amp;CHAR(10)&amp;Database!$J$6&amp;": "&amp;Database!J38&amp;CHAR(10)</f>
        <v xml:space="preserve">nct_id: NCT02578680
phase: Phase 3
sponsor_name: Merck Sharp &amp; Dohme Corp.
sponsor_type: Industry
study_title: A Randomized, Double-Blind, Phase III Study of Platinum+ Pemetrexed Chemotherapy With or Without Pembrolizumab (MK-3475) in First Line Metastatic Non-squamous Non-small Cell Lung Cancer Subjects (KEYNOTE-189)
cohort: 1
age_min: 18
age_max: 150
</v>
      </c>
      <c r="B35" t="str">
        <f>IF(S35=1, Database!$K$6&amp;": "&amp;Database!K38&amp;CHAR(10)&amp;Database!$L$6&amp;": "&amp;Database!L38, "")</f>
        <v/>
      </c>
      <c r="C35" t="str">
        <f>IF(T35=1, Database!$M$6&amp;": "&amp;Database!M38&amp;CHAR(10)&amp;Database!$N$6&amp;": "&amp;Database!N38&amp;CHAR(10)&amp;Database!$O$6&amp;": "&amp;Database!O38&amp;CHAR(10)&amp;Database!$P$6&amp;": "&amp;Database!P38&amp;CHAR(10), "")</f>
        <v xml:space="preserve">type_lung_nsclc_adeno: include
type_lung_nsclc_large: include
type_lung_nsclc_squamous: 
type_lung_sclc: 
</v>
      </c>
      <c r="D35" t="str">
        <f>IF(W35=1, Database!$Q$6&amp;": "&amp;Database!Q38&amp;CHAR(10)&amp;Database!$R$6&amp;": "&amp;Database!R38&amp;CHAR(10)&amp;Database!$S$6&amp;": "&amp;Database!S38&amp;CHAR(10)&amp;Database!$T$6&amp;": "&amp;Database!T38&amp;CHAR(10)&amp;Database!$U$6&amp;": "&amp;Database!U38&amp;CHAR(10)&amp;Database!$V$6&amp;": "&amp;Database!V38&amp;CHAR(10)&amp;Database!$W$6&amp;": "&amp;Database!W38&amp;CHAR(10)&amp;Database!$X$6&amp;": "&amp;Database!X38&amp;CHAR(10)&amp;Database!$Y$6&amp;": "&amp;Database!Y38&amp;CHAR(10)&amp;Database!$Z$6&amp;": "&amp;Database!Z38&amp;CHAR(10)&amp;Database!$AA$6&amp;": "&amp;Database!AA38&amp;CHAR(10)&amp;Database!$AB$6&amp;": "&amp;Database!AB38&amp;CHAR(10), "")</f>
        <v/>
      </c>
      <c r="E35" t="str">
        <f>IF(Z35=1, Database!$AC$6&amp;": "&amp;Database!AC38&amp;CHAR(10)&amp;Database!$AD$6&amp;": "&amp;Database!AD38&amp;CHAR(10)&amp;Database!$AE$6&amp;": "&amp;Database!AE38&amp;CHAR(10)&amp;Database!$AF$6&amp;": "&amp;Database!AF38&amp;CHAR(10)&amp;Database!$AG$6&amp;": "&amp;Database!AG38&amp;CHAR(10)&amp;Database!$AH$6&amp;": "&amp;Database!AH38&amp;CHAR(10)&amp;Database!$AI$6&amp;": "&amp;Database!AI38&amp;CHAR(10)&amp;Database!$AJ$6&amp;": "&amp;Database!AJ38&amp;CHAR(10)&amp;Database!$AK$6&amp;": "&amp;Database!AK38&amp;CHAR(10)&amp;Database!$AL$6&amp;": "&amp;Database!AL38&amp;CHAR(10)&amp;Database!$AM$6&amp;": "&amp;Database!AM38&amp;CHAR(10)&amp;Database!$AN$6&amp;": "&amp;Database!AN38&amp;CHAR(10)&amp;Database!$AO$6&amp;": "&amp;Database!AO38&amp;CHAR(10)&amp;Database!$AP$6&amp;": "&amp;Database!AP38&amp;CHAR(10), "")</f>
        <v/>
      </c>
      <c r="F35" t="str">
        <f>IF(AA35=1, Database!$AQ$6&amp;": "&amp;Database!AQ38&amp;CHAR(10)&amp;Database!$AR$6&amp;": "&amp;Database!AR38&amp;CHAR(10)&amp;Database!$AS$6&amp;": "&amp;Database!AS38&amp;CHAR(10)&amp;Database!$AT$6&amp;": "&amp;Database!AT38&amp;CHAR(10), "")</f>
        <v xml:space="preserve">stage_i: 
stage_ii: 
stage_iii: 
stage_iv: include
</v>
      </c>
      <c r="G35" t="str">
        <f>IF(V35=1, Database!$AU$6&amp;": "&amp;Database!AU38&amp;CHAR(10)&amp;Database!$AV$6&amp;": "&amp;Database!AV38&amp;CHAR(10), "")</f>
        <v/>
      </c>
      <c r="H35" t="str">
        <f>IF(AB35=1, Database!$AW$6&amp;": "&amp;Database!AW38&amp;CHAR(10), "")</f>
        <v/>
      </c>
      <c r="I35" t="str">
        <f>IF(AC35=1, Database!$AX$6&amp;": "&amp;Database!AX38&amp;CHAR(10)&amp;Database!$AY$6&amp;": "&amp;Database!AY38&amp;CHAR(10), "")</f>
        <v/>
      </c>
      <c r="J35" t="str">
        <f>IF(Z35=1, Database!$AQ$6&amp;": "&amp;Database!AQ38&amp;CHAR(10)&amp;Database!$AR$6&amp;": "&amp;Database!AR38&amp;CHAR(10)&amp;Database!$AS$6&amp;": "&amp;Database!AS38&amp;CHAR(10)&amp;Database!$AT$6&amp;": "&amp;Database!AT38&amp;CHAR(10), "")</f>
        <v/>
      </c>
      <c r="K35" t="str">
        <f>Database!$AZ$6&amp;": "&amp;Database!AZ38&amp;CHAR(10)&amp;Database!$BA$6&amp;": "&amp;Database!BA38&amp;CHAR(10)&amp;Database!$BB$6&amp;": "&amp;Database!BB38&amp;CHAR(10)</f>
        <v xml:space="preserve">status_newly_diagnosed: 
status_relapse: 
status_refractory: 
</v>
      </c>
      <c r="L35" t="str">
        <f>Database!$BC$6&amp;": "&amp;Database!BC38&amp;CHAR(10)&amp;Database!$BD$6&amp;": "&amp;Database!BD38&amp;CHAR(10)&amp;Database!$BE$6&amp;": "&amp;Database!BE38&amp;CHAR(10)&amp;Database!$BF$6&amp;": "&amp;Database!BF38&amp;CHAR(10)&amp;Database!$BG$6&amp;": "&amp;Database!BG38&amp;CHAR(10)&amp;Database!$BH$6&amp;": "&amp;Database!BH38&amp;CHAR(10)</f>
        <v xml:space="preserve">marker_alk_oncogene: 
marker_egfr_mutation: 
marker_kras_mutation: 
marker_philadelphia_bcrabl_positive: 
marker_flt3_positive: 
marker_cd20pos: 
</v>
      </c>
      <c r="M35" t="str">
        <f>Database!$BI$6&amp;": "&amp;Database!BI38&amp;CHAR(10)&amp;Database!$BJ$6&amp;": "&amp;Database!BJ38&amp;CHAR(10)&amp;Database!$BK$6&amp;": "&amp;Database!BK38&amp;CHAR(10)&amp;Database!$BL$6&amp;": "&amp;Database!BL38&amp;CHAR(10)&amp;Database!$BM$6&amp;": "&amp;Database!BM38&amp;CHAR(10)&amp;Database!$BN$6&amp;": "&amp;Database!BN38&amp;CHAR(10)&amp;Database!$BO$6&amp;": "&amp;Database!BO38&amp;CHAR(10)&amp;Database!$BP$6&amp;": "&amp;Database!BP38&amp;CHAR(10)</f>
        <v xml:space="preserve">treatment_radiation: exclude
treatment_radiation_exclusion_period_mo: 6
treatment_chemo_systemic: exclude
treatment_chemo_systemic_exclusion_period_mo: 1800
treatment_chemo_adjuvant: 
treatment_chemo_adjuvant_exclusion_period_mo: 
treatment_tki: 
treatment_tki_exclusion_period_mo: 
</v>
      </c>
      <c r="N35" t="str">
        <f>IF(OR(W35=1, Z35=1), Database!$BQ$6&amp;": "&amp;Database!BQ38&amp;CHAR(10)&amp;Database!$BR$6&amp;": "&amp;Database!BR38&amp;CHAR(10)&amp;Database!$BS$6&amp;": "&amp;Database!BS38&amp;CHAR(10)&amp;Database!$BT$6&amp;": "&amp;Database!BT38&amp;CHAR(10), "")</f>
        <v/>
      </c>
      <c r="O35" t="str">
        <f>"Criteria: "&amp;CHAR(10)&amp;CHAR(10)&amp;Database!BU38</f>
        <v xml:space="preserve">Criteria: 
_x000D_        Inclusion Criteria:_x000D__x000D_          -  Has a histologically-confirmed or cytologically confirmed diagnosis of stage IV_x000D_             non-squamous NSCLC._x000D__x000D_          -  Has confirmation that epidermal growth factor receptor (EGFR) or anaplastic lymphoma_x000D_             kinase (ALK)-directed therapy is not indicated._x000D__x000D_          -  Has measurable disease._x000D__x000D_          -  Has not received prior systemic treatment for their advanced/metastatic NSCLC._x000D__x000D_          -  Can provide tumor tissue._x000D__x000D_          -  Has a life expectancy of at least 3 months._x000D__x000D_          -  Has a performance status of 0 or 1 on the Eastern Cooperative Oncology Group (ECOG)_x000D_             Performance Status._x000D__x000D_          -  Has adequate organ function_x000D__x000D_          -  If female of childbearing potential, is willing to use adequate contraception for the_x000D_             course of the study through 120 days after the last dose of study medication or_x000D_             through 180 days after last dose of chemotherapeutic agents._x000D__x000D_          -  If male with a female partner(s) of child-bearing potential, must agree to use_x000D_             adequate contraception starting with the first dose of study medication through 120_x000D_             days after the last dose of study medication or through 180 days after last dose of_x000D_             chemotherapeutic agents._x000D__x000D_        Exclusion Criteria:_x000D__x000D_          -  Has predominantly squamous cell histology NSCLC._x000D__x000D_          -  Is currently participating and receiving study therapy or has participated in a study_x000D_             of an investigational agent and received study therapy or used an investigational_x000D_             device within 4 weeks prior to administration of pembrolizumab._x000D__x000D_          -  Before the first dose of study medication: a) Has received prior systemic cytotoxic_x000D_             chemotherapy for metastatic disease, b) Has received antineoplastic biological_x000D_             therapy (e.g., erlotinib, crizotinib, cetuximab), c) Had major surgery (&lt;3 weeks_x000D_             prior to first dose)_x000D__x000D_          -  Received radiation therapy to the lung that is &gt;30 Gy within 6 months of the first_x000D_             dose of study medication._x000D__x000D_          -  Completed palliative radiotherapy within 7 days of the first dose of study_x000D_             medication._x000D__x000D_          -  Is expected to require any other form of antineoplastic therapy while on study._x000D__x000D_          -  Received a live-virus vaccination within 30 days of planned start of study_x000D_             medication._x000D__x000D_          -  Has clinically active diverticulitis, intra-abdominal abscess, gastrointestinal_x000D_             obstruction, or abdominal carcinomatosis._x000D__x000D_          -  Known history of prior malignancy except if participant has undergone potentially_x000D_             curative therapy with no evidence of that disease recurrence for 5 years since_x000D_             initiation of that therapy, except for successful definitive resection of basal cell_x000D_             carcinoma of the skin, superficial bladder cancer, squamous cell carcinoma of the_x000D_             skin, in situ cervical cancer, or other in situ cancers._x000D__x000D_          -  Has known active central nervous system (CNS) metastases and/or carcinomatous_x000D_             meningitis._x000D__x000D_          -  Previously had a severe hypersensitivity reaction to treatment with another_x000D_             monoclonal antibody (mAb)._x000D__x000D_          -  Known sensitivity to any component of cisplatin, carboplatin or pemetrexed._x000D__x000D_          -  Has active autoimmune disease that has required systemic treatment in past 2 years._x000D__x000D_          -  Is on chronic systemic steroids._x000D__x000D_          -  Is unable to interrupt aspirin or other nonsteroidal anti-inflammatory drugs_x000D_             (NSAIDs), other than an aspirin dose â‰¤1.3 g per day, for a 5-day period (8-day period_x000D_             for long-acting agents, such as piroxicam)._x000D__x000D_          -  Is unable or unwilling to take folic acid or vitamin B12 supplementation._x000D__x000D_          -  Had prior treatment with any other anti-programmed cell death-1 (PD-1), or PD-ligand_x000D_             1 (PD-L1) or PD-L2 agent or an antibody targeting other immuno-regulatory receptors_x000D_             or mechanisms. Has participated in any other pembrolizumab study and has been treated_x000D_             with pembrolizumab._x000D__x000D_          -  Has an active infection requiring therapy._x000D__x000D_          -  Has known history of Human Immunodeficiency Virus (HIV)._x000D__x000D_          -  Has known active Hepatitis B or C._x000D__x000D_          -  Has known psychiatric or substance abuse disorder that would interfere with_x000D_             cooperation with the requirements of the trial._x000D__x000D_          -  Is a regular user (including "recreational use") of any illicit drugs or had a recent_x000D_             history (within the last year) of substance abuse (including alcohol)._x000D__x000D_          -  Has symptomatic ascites or pleural effusion._x000D__x000D_          -  Has interstitial lung disease or a history of pneumonitis that required oral or IV_x000D_             glucocorticoids to assist with management._x000D__x000D_          -  Is pregnant or breastfeeding, or expecting to conceive or father children prior to_x000D_             120 days after the last dose of study medication or through 180 days after last dose_x000D_             of chemotherapeutic agents._x000D_      </v>
      </c>
      <c r="P35" t="str">
        <f t="shared" si="0"/>
        <v xml:space="preserve">
---------------------------------------</v>
      </c>
      <c r="Q35" t="str">
        <f t="shared" si="1"/>
        <v>nct_id: NCT02578680
phase: Phase 3
sponsor_name: Merck Sharp &amp; Dohme Corp.
sponsor_type: Industry
study_title: A Randomized, Double-Blind, Phase III Study of Platinum+ Pemetrexed Chemotherapy With or Without Pembrolizumab (MK-3475) in First Line Metastatic Non-squamous Non-small Cell Lung Cancer Subjects (KEYNOTE-189)
cohort: 1
age_min: 18
age_max: 150
type_lung_nsclc_adeno: include
type_lung_nsclc_large: include
type_lung_nsclc_squamous: 
type_lung_sclc: 
stage_i: 
stage_ii: 
stage_iii: 
stage_iv: include
status_newly_diagnosed: 
status_relapse: 
status_refractory: 
marker_alk_oncogene: 
marker_egfr_mutation: 
marker_kras_mutation: 
marker_philadelphia_bcrabl_positive: 
marker_flt3_positive: 
marker_cd20pos: 
treatment_radiation: exclude
treatment_radiation_exclusion_period_mo: 6
treatment_chemo_systemic: exclude
treatment_chemo_systemic_exclusion_period_mo: 1800
treatment_chemo_adjuvant: 
treatment_chemo_adjuvant_exclusion_period_mo: 
treatment_tki: 
treatment_tki_exclusion_period_mo: 
Criteria: 
_x000D_        Inclusion Criteria:_x000D__x000D_          -  Has a histologically-confirmed or cytologically confirmed diagnosis of stage IV_x000D_             non-squamous NSCLC._x000D__x000D_          -  Has confirmation that epidermal growth factor receptor (EGFR) or anaplastic lymphoma_x000D_             kinase (ALK)-directed therapy is not indicated._x000D__x000D_          -  Has measurable disease._x000D__x000D_          -  Has not received prior systemic treatment for their advanced/metastatic NSCLC._x000D__x000D_          -  Can provide tumor tissue._x000D__x000D_          -  Has a life expectancy of at least 3 months._x000D__x000D_          -  Has a performance status of 0 or 1 on the Eastern Cooperative Oncology Group (ECOG)_x000D_             Performance Status._x000D__x000D_          -  Has adequate organ function_x000D__x000D_          -  If female of childbearing potential, is willing to use adequate contraception for the_x000D_             course of the study through 120 days after the last dose of study medication or_x000D_             through 180 days after last dose of chemotherapeutic agents._x000D__x000D_          -  If male with a female partner(s) of child-bearing potential, must agree to use_x000D_             adequate contraception starting with the first dose of study medication through 120_x000D_             days after the last dose of study medication or through 180 days after last dose of_x000D_             chemotherapeutic agents._x000D__x000D_        Exclusion Criteria:_x000D__x000D_          -  Has predominantly squamous cell histology NSCLC._x000D__x000D_          -  Is currently participating and receiving study therapy or has participated in a study_x000D_             of an investigational agent and received study therapy or used an investigational_x000D_             device within 4 weeks prior to administration of pembrolizumab._x000D__x000D_          -  Before the first dose of study medication: a) Has received prior systemic cytotoxic_x000D_             chemotherapy for metastatic disease, b) Has received antineoplastic biological_x000D_             therapy (e.g., erlotinib, crizotinib, cetuximab), c) Had major surgery (&lt;3 weeks_x000D_             prior to first dose)_x000D__x000D_          -  Received radiation therapy to the lung that is &gt;30 Gy within 6 months of the first_x000D_             dose of study medication._x000D__x000D_          -  Completed palliative radiotherapy within 7 days of the first dose of study_x000D_             medication._x000D__x000D_          -  Is expected to require any other form of antineoplastic therapy while on study._x000D__x000D_          -  Received a live-virus vaccination within 30 days of planned start of study_x000D_             medication._x000D__x000D_          -  Has clinically active diverticulitis, intra-abdominal abscess, gastrointestinal_x000D_             obstruction, or abdominal carcinomatosis._x000D__x000D_          -  Known history of prior malignancy except if participant has undergone potentially_x000D_             curative therapy with no evidence of that disease recurrence for 5 years since_x000D_             initiation of that therapy, except for successful definitive resection of basal cell_x000D_             carcinoma of the skin, superficial bladder cancer, squamous cell carcinoma of the_x000D_             skin, in situ cervical cancer, or other in situ cancers._x000D__x000D_          -  Has known active central nervous system (CNS) metastases and/or carcinomatous_x000D_             meningitis._x000D__x000D_          -  Previously had a severe hypersensitivity reaction to treatment with another_x000D_             monoclonal antibody (mAb)._x000D__x000D_          -  Known sensitivity to any component of cisplatin, carboplatin or pemetrexed._x000D__x000D_          -  Has active autoimmune disease that has required systemic treatment in past 2 years._x000D__x000D_          -  Is on chronic systemic steroids._x000D__x000D_          -  Is unable to interrupt aspirin or other nonsteroidal anti-inflammatory drugs_x000D_             (NSAIDs), other than an aspirin dose â‰¤1.3 g per day, for a 5-day period (8-day period_x000D_             for long-acting agents, such as piroxicam)._x000D__x000D_          -  Is unable or unwilling to take folic acid or vitamin B12 supplementation._x000D__x000D_          -  Had prior treatment with any other anti-programmed cell death-1 (PD-1), or PD-ligand_x000D_             1 (PD-L1) or PD-L2 agent or an antibody targeting other immuno-regulatory receptors_x000D_             or mechanisms. Has participated in any other pembrolizumab study and has been treated_x000D_             with pembrolizumab._x000D__x000D_          -  Has an active infection requiring therapy._x000D__x000D_          -  Has known history of Human Immunodeficiency Virus (HIV)._x000D__x000D_          -  Has known active Hepatitis B or C._x000D__x000D_          -  Has known psychiatric or substance abuse disorder that would interfere with_x000D_             cooperation with the requirements of the trial._x000D__x000D_          -  Is a regular user (including "recreational use") of any illicit drugs or had a recent_x000D_             history (within the last year) of substance abuse (including alcohol)._x000D__x000D_          -  Has symptomatic ascites or pleural effusion._x000D__x000D_          -  Has interstitial lung disease or a history of pneumonitis that required oral or IV_x000D_             glucocorticoids to assist with management._x000D__x000D_          -  Is pregnant or breastfeeding, or expecting to conceive or father children prior to_x000D_             120 days after the last dose of study medication or through 180 days after last dose_x000D_             of chemotherapeutic agents._x000D_      
---------------------------------------</v>
      </c>
      <c r="S35">
        <f>IF(OR(Database!K38="include",Database!L38="include"), 1, 0)</f>
        <v>0</v>
      </c>
      <c r="T35">
        <f>IF(OR(Database!M38="include",Database!N38="include",Database!O38="include",Database!P38="include"), 1, 0)</f>
        <v>1</v>
      </c>
      <c r="U35">
        <f>IF(OR(Database!M38="include",Database!N38="include",Database!O38="include"), 1, 0)</f>
        <v>1</v>
      </c>
      <c r="V35">
        <f>IF(Database!P38="include", 1, 0)</f>
        <v>0</v>
      </c>
      <c r="W35">
        <f>IF(OR(Database!Q38="include",Database!R38="include",Database!S38="include",Database!T38="include"), 1, 0)</f>
        <v>0</v>
      </c>
      <c r="X35">
        <f>IF(Database!Q38="include", 1, 0)</f>
        <v>0</v>
      </c>
      <c r="Y35">
        <f>IF(Database!T38="include", 1, 0)</f>
        <v>0</v>
      </c>
      <c r="Z35">
        <f>IF(OR(Database!AC38="include",Database!AE38="include",Database!AH38="include",Database!AI38="include",Database!AJ38="include",Database!AK38="include",Database!AM38="include",Database!AN38="include",Database!AO38="include",Database!AP38="include"), 1, 0)</f>
        <v>0</v>
      </c>
      <c r="AA35">
        <f>IF(OR(Database!AQ38&lt;&gt;"",Database!AR38&lt;&gt;"",Database!AS38&lt;&gt;"",Database!AT38&lt;&gt;""), 1, 0)</f>
        <v>1</v>
      </c>
      <c r="AB35">
        <f>IF(Database!AW38&lt;&gt;"", 1, 0)</f>
        <v>0</v>
      </c>
      <c r="AC35">
        <f>IF(OR(Database!AY38&lt;&gt;"",Database!AX38&lt;&gt;""), 1, 0)</f>
        <v>0</v>
      </c>
    </row>
    <row r="36" spans="1:29">
      <c r="A36" t="str">
        <f>Database!$B$6&amp;": "&amp;Database!B39&amp;CHAR(10)&amp;Database!$C$6&amp;": "&amp;Database!C39&amp;CHAR(10)&amp;Database!$E$6&amp;": "&amp;Database!E39&amp;CHAR(10)&amp;Database!$F$6&amp;": "&amp;Database!F39&amp;CHAR(10)&amp;Database!$G$6&amp;": "&amp;Database!G39&amp;CHAR(10)&amp;Database!$H$6&amp;": "&amp;Database!H39&amp;CHAR(10)&amp;Database!$I$6&amp;": "&amp;Database!I39&amp;CHAR(10)&amp;Database!$J$6&amp;": "&amp;Database!J39&amp;CHAR(10)</f>
        <v xml:space="preserve">nct_id: NCT02763579
phase: Phase 3
sponsor_name: Hoffmann-La Roche
sponsor_type: Industry
study_title: A Phase I/III, Randomized, Double-Blind, Placebo-Controlled Study of Carboplatin Plus Etoposide With or Without Atezolizumab (Anti PD-L1 Antibody) in Patients With Untreated Extensive-Stage Small Cell Lung Cancer
cohort: 1
age_min: 18
age_max: 150
</v>
      </c>
      <c r="B36" t="str">
        <f>IF(S36=1, Database!$K$6&amp;": "&amp;Database!K39&amp;CHAR(10)&amp;Database!$L$6&amp;": "&amp;Database!L39, "")</f>
        <v/>
      </c>
      <c r="C36" t="str">
        <f>IF(T36=1, Database!$M$6&amp;": "&amp;Database!M39&amp;CHAR(10)&amp;Database!$N$6&amp;": "&amp;Database!N39&amp;CHAR(10)&amp;Database!$O$6&amp;": "&amp;Database!O39&amp;CHAR(10)&amp;Database!$P$6&amp;": "&amp;Database!P39&amp;CHAR(10), "")</f>
        <v xml:space="preserve">type_lung_nsclc_adeno: 
type_lung_nsclc_large: 
type_lung_nsclc_squamous: 
type_lung_sclc: include
</v>
      </c>
      <c r="D36" t="str">
        <f>IF(W36=1, Database!$Q$6&amp;": "&amp;Database!Q39&amp;CHAR(10)&amp;Database!$R$6&amp;": "&amp;Database!R39&amp;CHAR(10)&amp;Database!$S$6&amp;": "&amp;Database!S39&amp;CHAR(10)&amp;Database!$T$6&amp;": "&amp;Database!T39&amp;CHAR(10)&amp;Database!$U$6&amp;": "&amp;Database!U39&amp;CHAR(10)&amp;Database!$V$6&amp;": "&amp;Database!V39&amp;CHAR(10)&amp;Database!$W$6&amp;": "&amp;Database!W39&amp;CHAR(10)&amp;Database!$X$6&amp;": "&amp;Database!X39&amp;CHAR(10)&amp;Database!$Y$6&amp;": "&amp;Database!Y39&amp;CHAR(10)&amp;Database!$Z$6&amp;": "&amp;Database!Z39&amp;CHAR(10)&amp;Database!$AA$6&amp;": "&amp;Database!AA39&amp;CHAR(10)&amp;Database!$AB$6&amp;": "&amp;Database!AB39&amp;CHAR(10), "")</f>
        <v/>
      </c>
      <c r="E36" t="str">
        <f>IF(Z36=1, Database!$AC$6&amp;": "&amp;Database!AC39&amp;CHAR(10)&amp;Database!$AD$6&amp;": "&amp;Database!AD39&amp;CHAR(10)&amp;Database!$AE$6&amp;": "&amp;Database!AE39&amp;CHAR(10)&amp;Database!$AF$6&amp;": "&amp;Database!AF39&amp;CHAR(10)&amp;Database!$AG$6&amp;": "&amp;Database!AG39&amp;CHAR(10)&amp;Database!$AH$6&amp;": "&amp;Database!AH39&amp;CHAR(10)&amp;Database!$AI$6&amp;": "&amp;Database!AI39&amp;CHAR(10)&amp;Database!$AJ$6&amp;": "&amp;Database!AJ39&amp;CHAR(10)&amp;Database!$AK$6&amp;": "&amp;Database!AK39&amp;CHAR(10)&amp;Database!$AL$6&amp;": "&amp;Database!AL39&amp;CHAR(10)&amp;Database!$AM$6&amp;": "&amp;Database!AM39&amp;CHAR(10)&amp;Database!$AN$6&amp;": "&amp;Database!AN39&amp;CHAR(10)&amp;Database!$AO$6&amp;": "&amp;Database!AO39&amp;CHAR(10)&amp;Database!$AP$6&amp;": "&amp;Database!AP39&amp;CHAR(10), "")</f>
        <v/>
      </c>
      <c r="F36" t="str">
        <f>IF(AA36=1, Database!$AQ$6&amp;": "&amp;Database!AQ39&amp;CHAR(10)&amp;Database!$AR$6&amp;": "&amp;Database!AR39&amp;CHAR(10)&amp;Database!$AS$6&amp;": "&amp;Database!AS39&amp;CHAR(10)&amp;Database!$AT$6&amp;": "&amp;Database!AT39&amp;CHAR(10), "")</f>
        <v/>
      </c>
      <c r="G36" t="str">
        <f>IF(V36=1, Database!$AU$6&amp;": "&amp;Database!AU39&amp;CHAR(10)&amp;Database!$AV$6&amp;": "&amp;Database!AV39&amp;CHAR(10), "")</f>
        <v xml:space="preserve">stage_sclc_ls: 
stage_sclc_es: include
</v>
      </c>
      <c r="H36" t="str">
        <f>IF(AB36=1, Database!$AW$6&amp;": "&amp;Database!AW39&amp;CHAR(10), "")</f>
        <v/>
      </c>
      <c r="I36" t="str">
        <f>IF(AC36=1, Database!$AX$6&amp;": "&amp;Database!AX39&amp;CHAR(10)&amp;Database!$AY$6&amp;": "&amp;Database!AY39&amp;CHAR(10), "")</f>
        <v/>
      </c>
      <c r="J36" t="str">
        <f>IF(Z36=1, Database!$AQ$6&amp;": "&amp;Database!AQ39&amp;CHAR(10)&amp;Database!$AR$6&amp;": "&amp;Database!AR39&amp;CHAR(10)&amp;Database!$AS$6&amp;": "&amp;Database!AS39&amp;CHAR(10)&amp;Database!$AT$6&amp;": "&amp;Database!AT39&amp;CHAR(10), "")</f>
        <v/>
      </c>
      <c r="K36" t="str">
        <f>Database!$AZ$6&amp;": "&amp;Database!AZ39&amp;CHAR(10)&amp;Database!$BA$6&amp;": "&amp;Database!BA39&amp;CHAR(10)&amp;Database!$BB$6&amp;": "&amp;Database!BB39&amp;CHAR(10)</f>
        <v xml:space="preserve">status_newly_diagnosed: 
status_relapse: 
status_refractory: 
</v>
      </c>
      <c r="L36" t="str">
        <f>Database!$BC$6&amp;": "&amp;Database!BC39&amp;CHAR(10)&amp;Database!$BD$6&amp;": "&amp;Database!BD39&amp;CHAR(10)&amp;Database!$BE$6&amp;": "&amp;Database!BE39&amp;CHAR(10)&amp;Database!$BF$6&amp;": "&amp;Database!BF39&amp;CHAR(10)&amp;Database!$BG$6&amp;": "&amp;Database!BG39&amp;CHAR(10)&amp;Database!$BH$6&amp;": "&amp;Database!BH39&amp;CHAR(10)</f>
        <v xml:space="preserve">marker_alk_oncogene: 
marker_egfr_mutation: 
marker_kras_mutation: 
marker_philadelphia_bcrabl_positive: 
marker_flt3_positive: 
marker_cd20pos: 
</v>
      </c>
      <c r="M36" t="str">
        <f>Database!$BI$6&amp;": "&amp;Database!BI39&amp;CHAR(10)&amp;Database!$BJ$6&amp;": "&amp;Database!BJ39&amp;CHAR(10)&amp;Database!$BK$6&amp;": "&amp;Database!BK39&amp;CHAR(10)&amp;Database!$BL$6&amp;": "&amp;Database!BL39&amp;CHAR(10)&amp;Database!$BM$6&amp;": "&amp;Database!BM39&amp;CHAR(10)&amp;Database!$BN$6&amp;": "&amp;Database!BN39&amp;CHAR(10)&amp;Database!$BO$6&amp;": "&amp;Database!BO39&amp;CHAR(10)&amp;Database!$BP$6&amp;": "&amp;Database!BP39&amp;CHAR(10)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36" t="str">
        <f>IF(OR(W36=1, Z36=1), Database!$BQ$6&amp;": "&amp;Database!BQ39&amp;CHAR(10)&amp;Database!$BR$6&amp;": "&amp;Database!BR39&amp;CHAR(10)&amp;Database!$BS$6&amp;": "&amp;Database!BS39&amp;CHAR(10)&amp;Database!$BT$6&amp;": "&amp;Database!BT39&amp;CHAR(10), "")</f>
        <v/>
      </c>
      <c r="O36" t="str">
        <f>"Criteria: "&amp;CHAR(10)&amp;CHAR(10)&amp;Database!BU39</f>
        <v xml:space="preserve">Criteria: 
_x000D_        Inclusion Criteria:_x000D__x000D_          -  Participants 18 years of age or older_x000D__x000D_          -  Histologically or cytologically confirmed ES-SCLC (per the Veterans Administration_x000D_             Lung Study Group [VALG] staging system)_x000D__x000D_          -  No prior treatment for ES-SCLC_x000D__x000D_          -  ECOG performance status of 0 or 1_x000D__x000D_          -  Measurable disease, as defined by RECIST v1.1_x000D__x000D_          -  Adequate hematologic and end organ function_x000D__x000D_        Exclusion Criteria:_x000D__x000D_          -  Active or untreated central nervous system (CNS) metastases as determined by computed_x000D_             tomography (CT) or magnetic resonance imaging (MRI) evaluation_x000D__x000D_          -  Malignancies other than 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 induced_x000D_             pneumonitis, idiopathic pneumonitis, or evidence of active pneumonitis on screening_x000D_             chest Computed Tomography (CT) scan. History of radiation pneumonitis in the_x000D_             radiation field (fibrosis) is permitted._x000D__x000D_          -  Positive test for Human Immunodeficiency Virus (HIV)_x000D__x000D_          -  Active hepatitis B or hepatitis C_x000D__x000D_          -  Severe infections at the time of enrollment_x000D__x000D_          -  Significant cardiovascular disease_x000D__x000D_          -  Prior treatment with cluster of differentiation 137 (CD137) agonists or immune_x000D_             checkpoint blockade therapies, anti-PD1, and anti-PD-L1 therapeutic antibody_x000D_      </v>
      </c>
      <c r="P36" t="str">
        <f t="shared" si="0"/>
        <v xml:space="preserve">
---------------------------------------</v>
      </c>
      <c r="Q36" t="str">
        <f t="shared" si="1"/>
        <v>nct_id: NCT02763579
phase: Phase 3
sponsor_name: Hoffmann-La Roche
sponsor_type: Industry
study_title: A Phase I/III, Randomized, Double-Blind, Placebo-Controlled Study of Carboplatin Plus Etoposide With or Without Atezolizumab (Anti PD-L1 Antibody) in Patients With Untreated Extensive-Stage Small Cell Lung Cancer
cohort: 1
age_min: 18
age_max: 150
type_lung_nsclc_adeno: 
type_lung_nsclc_large: 
type_lung_nsclc_squamous: 
type_lung_sclc: include
stage_sclc_ls: 
stage_sclc_es: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Participants 18 years of age or older_x000D__x000D_          -  Histologically or cytologically confirmed ES-SCLC (per the Veterans Administration_x000D_             Lung Study Group [VALG] staging system)_x000D__x000D_          -  No prior treatment for ES-SCLC_x000D__x000D_          -  ECOG performance status of 0 or 1_x000D__x000D_          -  Measurable disease, as defined by RECIST v1.1_x000D__x000D_          -  Adequate hematologic and end organ function_x000D__x000D_        Exclusion Criteria:_x000D__x000D_          -  Active or untreated central nervous system (CNS) metastases as determined by computed_x000D_             tomography (CT) or magnetic resonance imaging (MRI) evaluation_x000D__x000D_          -  Malignancies other than SCLC within 5 years prior to randomization, with the_x000D_             exception of those with a negligible risk of metastasis or death treated with_x000D_             expected curative outcome_x000D__x000D_          -  Pregnant or lactating women_x000D__x000D_          -  History of autoimmune disease_x000D__x000D_          -  History of idiopathic pulmonary fibrosis, organizing pneumonia, drug induced_x000D_             pneumonitis, idiopathic pneumonitis, or evidence of active pneumonitis on screening_x000D_             chest Computed Tomography (CT) scan. History of radiation pneumonitis in the_x000D_             radiation field (fibrosis) is permitted._x000D__x000D_          -  Positive test for Human Immunodeficiency Virus (HIV)_x000D__x000D_          -  Active hepatitis B or hepatitis C_x000D__x000D_          -  Severe infections at the time of enrollment_x000D__x000D_          -  Significant cardiovascular disease_x000D__x000D_          -  Prior treatment with cluster of differentiation 137 (CD137) agonists or immune_x000D_             checkpoint blockade therapies, anti-PD1, and anti-PD-L1 therapeutic antibody_x000D_      
---------------------------------------</v>
      </c>
      <c r="S36">
        <f>IF(OR(Database!K39="include",Database!L39="include"), 1, 0)</f>
        <v>0</v>
      </c>
      <c r="T36">
        <f>IF(OR(Database!M39="include",Database!N39="include",Database!O39="include",Database!P39="include"), 1, 0)</f>
        <v>1</v>
      </c>
      <c r="U36">
        <f>IF(OR(Database!M39="include",Database!N39="include",Database!O39="include"), 1, 0)</f>
        <v>0</v>
      </c>
      <c r="V36">
        <f>IF(Database!P39="include", 1, 0)</f>
        <v>1</v>
      </c>
      <c r="W36">
        <f>IF(OR(Database!Q39="include",Database!R39="include",Database!S39="include",Database!T39="include"), 1, 0)</f>
        <v>0</v>
      </c>
      <c r="X36">
        <f>IF(Database!Q39="include", 1, 0)</f>
        <v>0</v>
      </c>
      <c r="Y36">
        <f>IF(Database!T39="include", 1, 0)</f>
        <v>0</v>
      </c>
      <c r="Z36">
        <f>IF(OR(Database!AC39="include",Database!AE39="include",Database!AH39="include",Database!AI39="include",Database!AJ39="include",Database!AK39="include",Database!AM39="include",Database!AN39="include",Database!AO39="include",Database!AP39="include"), 1, 0)</f>
        <v>0</v>
      </c>
      <c r="AA36">
        <f>IF(OR(Database!AQ39&lt;&gt;"",Database!AR39&lt;&gt;"",Database!AS39&lt;&gt;"",Database!AT39&lt;&gt;""), 1, 0)</f>
        <v>0</v>
      </c>
      <c r="AB36">
        <f>IF(Database!AW39&lt;&gt;"", 1, 0)</f>
        <v>0</v>
      </c>
      <c r="AC36">
        <f>IF(OR(Database!AY39&lt;&gt;"",Database!AX39&lt;&gt;""), 1, 0)</f>
        <v>0</v>
      </c>
    </row>
    <row r="37" spans="1:29">
      <c r="A37" t="str">
        <f>Database!$B$6&amp;": "&amp;Database!B40&amp;CHAR(10)&amp;Database!$C$6&amp;": "&amp;Database!C40&amp;CHAR(10)&amp;Database!$E$6&amp;": "&amp;Database!E40&amp;CHAR(10)&amp;Database!$F$6&amp;": "&amp;Database!F40&amp;CHAR(10)&amp;Database!$G$6&amp;": "&amp;Database!G40&amp;CHAR(10)&amp;Database!$H$6&amp;": "&amp;Database!H40&amp;CHAR(10)&amp;Database!$I$6&amp;": "&amp;Database!I40&amp;CHAR(10)&amp;Database!$J$6&amp;": "&amp;Database!J40&amp;CHAR(10)</f>
        <v xml:space="preserve">nct_id: NCT00551733
phase: Phase 3
sponsor_name: CTI BioPharma
sponsor_type: Industry
study_title: Paclitaxel Poliglumex (CT-2103)/Carboplatin vs Paclitaxel/Carboplatin for the Treatment of Chemotherapy-NaÃ¯ve Advanced Non-Small Cell Lung Cancer (NSCLC) in Women With Estradiol &gt;30 pg/mL
cohort: 1
age_min: 18
age_max: 150
</v>
      </c>
      <c r="B37" t="str">
        <f>IF(S37=1, Database!$K$6&amp;": "&amp;Database!K40&amp;CHAR(10)&amp;Database!$L$6&amp;": "&amp;Database!L40, "")</f>
        <v/>
      </c>
      <c r="C37" t="str">
        <f>IF(T37=1, Database!$M$6&amp;": "&amp;Database!M40&amp;CHAR(10)&amp;Database!$N$6&amp;": "&amp;Database!N40&amp;CHAR(10)&amp;Database!$O$6&amp;": "&amp;Database!O40&amp;CHAR(10)&amp;Database!$P$6&amp;": "&amp;Database!P40&amp;CHAR(10), "")</f>
        <v xml:space="preserve">type_lung_nsclc_adeno: include
type_lung_nsclc_large: include
type_lung_nsclc_squamous: include
type_lung_sclc: 
</v>
      </c>
      <c r="D37" t="str">
        <f>IF(W37=1, Database!$Q$6&amp;": "&amp;Database!Q40&amp;CHAR(10)&amp;Database!$R$6&amp;": "&amp;Database!R40&amp;CHAR(10)&amp;Database!$S$6&amp;": "&amp;Database!S40&amp;CHAR(10)&amp;Database!$T$6&amp;": "&amp;Database!T40&amp;CHAR(10)&amp;Database!$U$6&amp;": "&amp;Database!U40&amp;CHAR(10)&amp;Database!$V$6&amp;": "&amp;Database!V40&amp;CHAR(10)&amp;Database!$W$6&amp;": "&amp;Database!W40&amp;CHAR(10)&amp;Database!$X$6&amp;": "&amp;Database!X40&amp;CHAR(10)&amp;Database!$Y$6&amp;": "&amp;Database!Y40&amp;CHAR(10)&amp;Database!$Z$6&amp;": "&amp;Database!Z40&amp;CHAR(10)&amp;Database!$AA$6&amp;": "&amp;Database!AA40&amp;CHAR(10)&amp;Database!$AB$6&amp;": "&amp;Database!AB40&amp;CHAR(10), "")</f>
        <v/>
      </c>
      <c r="E37" t="str">
        <f>IF(Z37=1, Database!$AC$6&amp;": "&amp;Database!AC40&amp;CHAR(10)&amp;Database!$AD$6&amp;": "&amp;Database!AD40&amp;CHAR(10)&amp;Database!$AE$6&amp;": "&amp;Database!AE40&amp;CHAR(10)&amp;Database!$AF$6&amp;": "&amp;Database!AF40&amp;CHAR(10)&amp;Database!$AG$6&amp;": "&amp;Database!AG40&amp;CHAR(10)&amp;Database!$AH$6&amp;": "&amp;Database!AH40&amp;CHAR(10)&amp;Database!$AI$6&amp;": "&amp;Database!AI40&amp;CHAR(10)&amp;Database!$AJ$6&amp;": "&amp;Database!AJ40&amp;CHAR(10)&amp;Database!$AK$6&amp;": "&amp;Database!AK40&amp;CHAR(10)&amp;Database!$AL$6&amp;": "&amp;Database!AL40&amp;CHAR(10)&amp;Database!$AM$6&amp;": "&amp;Database!AM40&amp;CHAR(10)&amp;Database!$AN$6&amp;": "&amp;Database!AN40&amp;CHAR(10)&amp;Database!$AO$6&amp;": "&amp;Database!AO40&amp;CHAR(10)&amp;Database!$AP$6&amp;": "&amp;Database!AP40&amp;CHAR(10), "")</f>
        <v/>
      </c>
      <c r="F37" t="str">
        <f>IF(AA37=1, Database!$AQ$6&amp;": "&amp;Database!AQ40&amp;CHAR(10)&amp;Database!$AR$6&amp;": "&amp;Database!AR40&amp;CHAR(10)&amp;Database!$AS$6&amp;": "&amp;Database!AS40&amp;CHAR(10)&amp;Database!$AT$6&amp;": "&amp;Database!AT40&amp;CHAR(10), "")</f>
        <v xml:space="preserve">stage_i: 
stage_ii: 
stage_iii: include
stage_iv: include
</v>
      </c>
      <c r="G37" t="str">
        <f>IF(V37=1, Database!$AU$6&amp;": "&amp;Database!AU40&amp;CHAR(10)&amp;Database!$AV$6&amp;": "&amp;Database!AV40&amp;CHAR(10), "")</f>
        <v/>
      </c>
      <c r="H37" t="str">
        <f>IF(AB37=1, Database!$AW$6&amp;": "&amp;Database!AW40&amp;CHAR(10), "")</f>
        <v/>
      </c>
      <c r="I37" t="str">
        <f>IF(AC37=1, Database!$AX$6&amp;": "&amp;Database!AX40&amp;CHAR(10)&amp;Database!$AY$6&amp;": "&amp;Database!AY40&amp;CHAR(10), "")</f>
        <v/>
      </c>
      <c r="J37" t="str">
        <f>IF(Z37=1, Database!$AQ$6&amp;": "&amp;Database!AQ40&amp;CHAR(10)&amp;Database!$AR$6&amp;": "&amp;Database!AR40&amp;CHAR(10)&amp;Database!$AS$6&amp;": "&amp;Database!AS40&amp;CHAR(10)&amp;Database!$AT$6&amp;": "&amp;Database!AT40&amp;CHAR(10), "")</f>
        <v/>
      </c>
      <c r="K37" t="str">
        <f>Database!$AZ$6&amp;": "&amp;Database!AZ40&amp;CHAR(10)&amp;Database!$BA$6&amp;": "&amp;Database!BA40&amp;CHAR(10)&amp;Database!$BB$6&amp;": "&amp;Database!BB40&amp;CHAR(10)</f>
        <v xml:space="preserve">status_newly_diagnosed: 
status_relapse: 
status_refractory: 
</v>
      </c>
      <c r="L37" t="str">
        <f>Database!$BC$6&amp;": "&amp;Database!BC40&amp;CHAR(10)&amp;Database!$BD$6&amp;": "&amp;Database!BD40&amp;CHAR(10)&amp;Database!$BE$6&amp;": "&amp;Database!BE40&amp;CHAR(10)&amp;Database!$BF$6&amp;": "&amp;Database!BF40&amp;CHAR(10)&amp;Database!$BG$6&amp;": "&amp;Database!BG40&amp;CHAR(10)&amp;Database!$BH$6&amp;": "&amp;Database!BH40&amp;CHAR(10)</f>
        <v xml:space="preserve">marker_alk_oncogene: 
marker_egfr_mutation: 
marker_kras_mutation: 
marker_philadelphia_bcrabl_positive: 
marker_flt3_positive: 
marker_cd20pos: 
</v>
      </c>
      <c r="M37" t="str">
        <f>Database!$BI$6&amp;": "&amp;Database!BI40&amp;CHAR(10)&amp;Database!$BJ$6&amp;": "&amp;Database!BJ40&amp;CHAR(10)&amp;Database!$BK$6&amp;": "&amp;Database!BK40&amp;CHAR(10)&amp;Database!$BL$6&amp;": "&amp;Database!BL40&amp;CHAR(10)&amp;Database!$BM$6&amp;": "&amp;Database!BM40&amp;CHAR(10)&amp;Database!$BN$6&amp;": "&amp;Database!BN40&amp;CHAR(10)&amp;Database!$BO$6&amp;": "&amp;Database!BO40&amp;CHAR(10)&amp;Database!$BP$6&amp;": "&amp;Database!BP40&amp;CHAR(10)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37" t="str">
        <f>IF(OR(W37=1, Z37=1), Database!$BQ$6&amp;": "&amp;Database!BQ40&amp;CHAR(10)&amp;Database!$BR$6&amp;": "&amp;Database!BR40&amp;CHAR(10)&amp;Database!$BS$6&amp;": "&amp;Database!BS40&amp;CHAR(10)&amp;Database!$BT$6&amp;": "&amp;Database!BT40&amp;CHAR(10), "")</f>
        <v/>
      </c>
      <c r="O37" t="str">
        <f>"Criteria: "&amp;CHAR(10)&amp;CHAR(10)&amp;Database!BU40</f>
        <v xml:space="preserve">Criteria: 
_x000D_        DISEASE CHARACTERISTICS:_x000D__x000D_          -  Histologically or cytologically confirmed diagnosis of non-small cell lung cancer_x000D_             (NSCLC)_x000D__x000D_               -  Cytologic specimens obtained by brushings, washings, or needle aspiration of a_x000D_                  defined lesion or from a pleural effusion are acceptable; sputum cytology alone_x000D_                  is not acceptable for determining cell type_x000D__x000D_          -  Must meet one of the following criteria:_x000D__x000D_               -  Recurrent disease following completion of radiation or surgery_x000D__x000D_               -  Stage IIIB disease and not a candidate for combined modality therapy (primary_x000D_                  radiation therapy or surgery)_x000D__x000D_               -  Stage IV disease_x000D__x000D_          -  Patients may have either measurable or nonmeasurable disease according to RECIST_x000D_             criteria_x000D__x000D_          -  Baseline estradiol &gt; 30 pg/mL_x000D__x000D_               -  Patients on hormone replacement therapy are eligible provided baseline estradiol_x000D_                  &gt; 30 pg/mL_x000D__x000D_          -  Patients with known brain metastases must have received standard antitumor treatment_x000D_             (e.g. whole brain radiation, stereotactic radioablation, or surgery) for their CNS_x000D_             metastases as defined by the site's institutional standards_x000D__x000D_               -  Neurologic function must have been stable for 2 weeks before randomization and_x000D_                  patients must either be off steroid therapy for their brain metastases or on a_x000D_                  tapering regimen_x000D__x000D_               -  Patients must have recovered from therapy for their brain metastases with no_x000D_                  evidence of significant unstable neurological symptoms within the 4 weeks before_x000D_                  study randomization_x000D__x000D_          -  No evidence of small cell carcinoma, carcinoid, or mixed small cell/non-small cell_x000D_             histology_x000D__x000D_        PATIENT CHARACTERISTICS:_x000D__x000D_          -  Female_x000D__x000D_          -  ECOG performance score 0-2_x000D__x000D_          -  Life expectancy â‰¥ 12 weeks_x000D__x000D_          -  Absolute neutrophil count â‰¥ 1,500/mmÂ³_x000D__x000D_          -  Platelet count â‰¥ 100,000/mmÂ³_x000D__x000D_          -  Hemoglobin â‰¥ 10 g/dL (may be achieved with transfusion)_x000D__x000D_          -  Creatinine â‰¤ 1.5 times upper limit of normal (ULN)_x000D__x000D_          -  Total bilirubin â‰¤ 1.5 times ULN (CTC grade 1) (patients with Gilbert syndrome or_x000D_             other hereditary bilirubin defects may be included regardless of bilirubin levels)_x000D__x000D_          -  SGOT and SGPT â‰¤ 2.5 times ULN (CTC grade 0 or 1) (5 times ULN [CTC grade 0 to 2] if_x000D_             due to liver metastases)_x000D__x000D_          -  Alkaline phosphatase â‰¤ 2.5 times ULN except for elevated alkaline phosphatase with_x000D_             laboratory documentation that demonstrates bone origin_x000D__x000D_          -  No pregnant women or nursing mothers_x000D__x000D_          -  Negative pregnancy test_x000D__x000D_          -  Fertile patients must use effective contraception during and for 6 months after study_x000D_             participation_x000D__x000D_          -  No known hypersensitivity to study drugs or excipients_x000D__x000D_          -  Meets all of the following criteria:_x000D__x000D_               -  No weight loss &gt; 10% in previous 6 months_x000D__x000D_               -  Lactate dehydrogenase (LDH) â‰¤ 600 IU/L (central laboratory) regardless of weight_x000D_                  loss_x000D__x000D_               -  LDH â‰¤ 400 IU/L (central laboratory) and no weight loss â‰¥ 5% in previous 6 months_x000D__x000D_               -  BMI â‰¤ 35_x000D__x000D_          -  No concurrent primary malignancies except for carcinoma in situ or non-melanoma skin_x000D_             cancer_x000D__x000D_          -  No neuropathy grade 2 or greater_x000D__x000D_          -  No clinically significant active infection for which active therapy is underway_x000D__x000D_          -  No unstable medical conditions including unstable angina or myocardial infarction_x000D_             within the past 6 months_x000D__x000D_               -  Patients with evidence of cardiac conduction abnormalities are eligible if their_x000D_                  cardiac status is stable_x000D__x000D_          -  No circumstance that would preclude completion of the study or the required follow-up_x000D__x000D_        PRIOR CONCURRENT THERAPY:_x000D__x000D_          -  See Disease Characteristics_x000D__x000D_          -  Recovered from major surgery_x000D__x000D_          -  At least 7 days since prior local palliative radiotherapy_x000D__x000D_          -  At least 30 days since prior radiation therapy with curative intent_x000D__x000D_          -  At least 4 weeks since prior investigational therapy, unless local requirements are_x000D_             more stringent_x000D__x000D_          -  No prior systemic chemotherapy for the treatment of lung cancer, including systemic_x000D_             radiosensitizers used to treat brain metastases or any biologic agents_x000D__x000D_          -  No concurrent non-protocol-specified systemic antitumor therapy_x000D__x000D_          -  No concurrent amifostine, investigational agents, other cytotoxic agents for this_x000D_             disease_x000D__x000D_          -  No concurrent radiotherapy (with the exception of radiotherapy for brain or bone_x000D_             metastases for palliative purposes or radiotherapy for a condition other than NSCLC_x000D_             that was ongoing at the time of randomization)_x000D__x000D_               -  Patients receiving palliative radiotherapy (treatment for symptomatic metastatic_x000D_                  disease) may be treated while on study_x000D_      </v>
      </c>
      <c r="P37" t="str">
        <f t="shared" si="0"/>
        <v xml:space="preserve">
---------------------------------------</v>
      </c>
      <c r="Q37" t="str">
        <f t="shared" si="1"/>
        <v>nct_id: NCT00551733
phase: Phase 3
sponsor_name: CTI BioPharma
sponsor_type: Industry
study_title: Paclitaxel Poliglumex (CT-2103)/Carboplatin vs Paclitaxel/Carboplatin for the Treatment of Chemotherapy-NaÃ¯ve Advanced Non-Small Cell Lung Cancer (NSCLC) in Women With Estradiol &gt;30 pg/mL
cohort: 1
age_min: 18
age_max: 150
type_lung_nsclc_adeno: include
type_lung_nsclc_large: include
type_lung_nsclc_squamous: include
type_lung_sclc: 
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DISEASE CHARACTERISTICS:_x000D__x000D_          -  Histologically or cytologically confirmed diagnosis of non-small cell lung cancer_x000D_             (NSCLC)_x000D__x000D_               -  Cytologic specimens obtained by brushings, washings, or needle aspiration of a_x000D_                  defined lesion or from a pleural effusion are acceptable; sputum cytology alone_x000D_                  is not acceptable for determining cell type_x000D__x000D_          -  Must meet one of the following criteria:_x000D__x000D_               -  Recurrent disease following completion of radiation or surgery_x000D__x000D_               -  Stage IIIB disease and not a candidate for combined modality therapy (primary_x000D_                  radiation therapy or surgery)_x000D__x000D_               -  Stage IV disease_x000D__x000D_          -  Patients may have either measurable or nonmeasurable disease according to RECIST_x000D_             criteria_x000D__x000D_          -  Baseline estradiol &gt; 30 pg/mL_x000D__x000D_               -  Patients on hormone replacement therapy are eligible provided baseline estradiol_x000D_                  &gt; 30 pg/mL_x000D__x000D_          -  Patients with known brain metastases must have received standard antitumor treatment_x000D_             (e.g. whole brain radiation, stereotactic radioablation, or surgery) for their CNS_x000D_             metastases as defined by the site's institutional standards_x000D__x000D_               -  Neurologic function must have been stable for 2 weeks before randomization and_x000D_                  patients must either be off steroid therapy for their brain metastases or on a_x000D_                  tapering regimen_x000D__x000D_               -  Patients must have recovered from therapy for their brain metastases with no_x000D_                  evidence of significant unstable neurological symptoms within the 4 weeks before_x000D_                  study randomization_x000D__x000D_          -  No evidence of small cell carcinoma, carcinoid, or mixed small cell/non-small cell_x000D_             histology_x000D__x000D_        PATIENT CHARACTERISTICS:_x000D__x000D_          -  Female_x000D__x000D_          -  ECOG performance score 0-2_x000D__x000D_          -  Life expectancy â‰¥ 12 weeks_x000D__x000D_          -  Absolute neutrophil count â‰¥ 1,500/mmÂ³_x000D__x000D_          -  Platelet count â‰¥ 100,000/mmÂ³_x000D__x000D_          -  Hemoglobin â‰¥ 10 g/dL (may be achieved with transfusion)_x000D__x000D_          -  Creatinine â‰¤ 1.5 times upper limit of normal (ULN)_x000D__x000D_          -  Total bilirubin â‰¤ 1.5 times ULN (CTC grade 1) (patients with Gilbert syndrome or_x000D_             other hereditary bilirubin defects may be included regardless of bilirubin levels)_x000D__x000D_          -  SGOT and SGPT â‰¤ 2.5 times ULN (CTC grade 0 or 1) (5 times ULN [CTC grade 0 to 2] if_x000D_             due to liver metastases)_x000D__x000D_          -  Alkaline phosphatase â‰¤ 2.5 times ULN except for elevated alkaline phosphatase with_x000D_             laboratory documentation that demonstrates bone origin_x000D__x000D_          -  No pregnant women or nursing mothers_x000D__x000D_          -  Negative pregnancy test_x000D__x000D_          -  Fertile patients must use effective contraception during and for 6 months after study_x000D_             participation_x000D__x000D_          -  No known hypersensitivity to study drugs or excipients_x000D__x000D_          -  Meets all of the following criteria:_x000D__x000D_               -  No weight loss &gt; 10% in previous 6 months_x000D__x000D_               -  Lactate dehydrogenase (LDH) â‰¤ 600 IU/L (central laboratory) regardless of weight_x000D_                  loss_x000D__x000D_               -  LDH â‰¤ 400 IU/L (central laboratory) and no weight loss â‰¥ 5% in previous 6 months_x000D__x000D_               -  BMI â‰¤ 35_x000D__x000D_          -  No concurrent primary malignancies except for carcinoma in situ or non-melanoma skin_x000D_             cancer_x000D__x000D_          -  No neuropathy grade 2 or greater_x000D__x000D_          -  No clinically significant active infection for which active therapy is underway_x000D__x000D_          -  No unstable medical conditions including unstable angina or myocardial infarction_x000D_             within the past 6 months_x000D__x000D_               -  Patients with evidence of cardiac conduction abnormalities are eligible if their_x000D_                  cardiac status is stable_x000D__x000D_          -  No circumstance that would preclude completion of the study or the required follow-up_x000D__x000D_        PRIOR CONCURRENT THERAPY:_x000D__x000D_          -  See Disease Characteristics_x000D__x000D_          -  Recovered from major surgery_x000D__x000D_          -  At least 7 days since prior local palliative radiotherapy_x000D__x000D_          -  At least 30 days since prior radiation therapy with curative intent_x000D__x000D_          -  At least 4 weeks since prior investigational therapy, unless local requirements are_x000D_             more stringent_x000D__x000D_          -  No prior systemic chemotherapy for the treatment of lung cancer, including systemic_x000D_             radiosensitizers used to treat brain metastases or any biologic agents_x000D__x000D_          -  No concurrent non-protocol-specified systemic antitumor therapy_x000D__x000D_          -  No concurrent amifostine, investigational agents, other cytotoxic agents for this_x000D_             disease_x000D__x000D_          -  No concurrent radiotherapy (with the exception of radiotherapy for brain or bone_x000D_             metastases for palliative purposes or radiotherapy for a condition other than NSCLC_x000D_             that was ongoing at the time of randomization)_x000D__x000D_               -  Patients receiving palliative radiotherapy (treatment for symptomatic metastatic_x000D_                  disease) may be treated while on study_x000D_      
---------------------------------------</v>
      </c>
      <c r="S37">
        <f>IF(OR(Database!K40="include",Database!L40="include"), 1, 0)</f>
        <v>0</v>
      </c>
      <c r="T37">
        <f>IF(OR(Database!M40="include",Database!N40="include",Database!O40="include",Database!P40="include"), 1, 0)</f>
        <v>1</v>
      </c>
      <c r="U37">
        <f>IF(OR(Database!M40="include",Database!N40="include",Database!O40="include"), 1, 0)</f>
        <v>1</v>
      </c>
      <c r="V37">
        <f>IF(Database!P40="include", 1, 0)</f>
        <v>0</v>
      </c>
      <c r="W37">
        <f>IF(OR(Database!Q40="include",Database!R40="include",Database!S40="include",Database!T40="include"), 1, 0)</f>
        <v>0</v>
      </c>
      <c r="X37">
        <f>IF(Database!Q40="include", 1, 0)</f>
        <v>0</v>
      </c>
      <c r="Y37">
        <f>IF(Database!T40="include", 1, 0)</f>
        <v>0</v>
      </c>
      <c r="Z37">
        <f>IF(OR(Database!AC40="include",Database!AE40="include",Database!AH40="include",Database!AI40="include",Database!AJ40="include",Database!AK40="include",Database!AM40="include",Database!AN40="include",Database!AO40="include",Database!AP40="include"), 1, 0)</f>
        <v>0</v>
      </c>
      <c r="AA37">
        <f>IF(OR(Database!AQ40&lt;&gt;"",Database!AR40&lt;&gt;"",Database!AS40&lt;&gt;"",Database!AT40&lt;&gt;""), 1, 0)</f>
        <v>1</v>
      </c>
      <c r="AB37">
        <f>IF(Database!AW40&lt;&gt;"", 1, 0)</f>
        <v>0</v>
      </c>
      <c r="AC37">
        <f>IF(OR(Database!AY40&lt;&gt;"",Database!AX40&lt;&gt;""), 1, 0)</f>
        <v>0</v>
      </c>
    </row>
    <row r="38" spans="1:29">
      <c r="A38" t="str">
        <f>Database!$B$6&amp;": "&amp;Database!B41&amp;CHAR(10)&amp;Database!$C$6&amp;": "&amp;Database!C41&amp;CHAR(10)&amp;Database!$E$6&amp;": "&amp;Database!E41&amp;CHAR(10)&amp;Database!$F$6&amp;": "&amp;Database!F41&amp;CHAR(10)&amp;Database!$G$6&amp;": "&amp;Database!G41&amp;CHAR(10)&amp;Database!$H$6&amp;": "&amp;Database!H41&amp;CHAR(10)&amp;Database!$I$6&amp;": "&amp;Database!I41&amp;CHAR(10)&amp;Database!$J$6&amp;": "&amp;Database!J41&amp;CHAR(10)</f>
        <v xml:space="preserve">nct_id: NCT00551733
phase: Phase 3
sponsor_name: CTI BioPharma
sponsor_type: Industry
study_title: Paclitaxel Poliglumex (CT-2103)/Carboplatin vs Paclitaxel/Carboplatin for the Treatment of Chemotherapy-NaÃ¯ve Advanced Non-Small Cell Lung Cancer (NSCLC) in Women With Estradiol &gt;30 pg/mL
cohort: 2
age_min: 18
age_max: 150
</v>
      </c>
      <c r="B38" t="str">
        <f>IF(S38=1, Database!$K$6&amp;": "&amp;Database!K41&amp;CHAR(10)&amp;Database!$L$6&amp;": "&amp;Database!L41, "")</f>
        <v/>
      </c>
      <c r="C38" t="str">
        <f>IF(T38=1, Database!$M$6&amp;": "&amp;Database!M41&amp;CHAR(10)&amp;Database!$N$6&amp;": "&amp;Database!N41&amp;CHAR(10)&amp;Database!$O$6&amp;": "&amp;Database!O41&amp;CHAR(10)&amp;Database!$P$6&amp;": "&amp;Database!P41&amp;CHAR(10), "")</f>
        <v xml:space="preserve">type_lung_nsclc_adeno: include
type_lung_nsclc_large: include
type_lung_nsclc_squamous: include
type_lung_sclc: 
</v>
      </c>
      <c r="D38" t="str">
        <f>IF(W38=1, Database!$Q$6&amp;": "&amp;Database!Q41&amp;CHAR(10)&amp;Database!$R$6&amp;": "&amp;Database!R41&amp;CHAR(10)&amp;Database!$S$6&amp;": "&amp;Database!S41&amp;CHAR(10)&amp;Database!$T$6&amp;": "&amp;Database!T41&amp;CHAR(10)&amp;Database!$U$6&amp;": "&amp;Database!U41&amp;CHAR(10)&amp;Database!$V$6&amp;": "&amp;Database!V41&amp;CHAR(10)&amp;Database!$W$6&amp;": "&amp;Database!W41&amp;CHAR(10)&amp;Database!$X$6&amp;": "&amp;Database!X41&amp;CHAR(10)&amp;Database!$Y$6&amp;": "&amp;Database!Y41&amp;CHAR(10)&amp;Database!$Z$6&amp;": "&amp;Database!Z41&amp;CHAR(10)&amp;Database!$AA$6&amp;": "&amp;Database!AA41&amp;CHAR(10)&amp;Database!$AB$6&amp;": "&amp;Database!AB41&amp;CHAR(10), "")</f>
        <v/>
      </c>
      <c r="E38" t="str">
        <f>IF(Z38=1, Database!$AC$6&amp;": "&amp;Database!AC41&amp;CHAR(10)&amp;Database!$AD$6&amp;": "&amp;Database!AD41&amp;CHAR(10)&amp;Database!$AE$6&amp;": "&amp;Database!AE41&amp;CHAR(10)&amp;Database!$AF$6&amp;": "&amp;Database!AF41&amp;CHAR(10)&amp;Database!$AG$6&amp;": "&amp;Database!AG41&amp;CHAR(10)&amp;Database!$AH$6&amp;": "&amp;Database!AH41&amp;CHAR(10)&amp;Database!$AI$6&amp;": "&amp;Database!AI41&amp;CHAR(10)&amp;Database!$AJ$6&amp;": "&amp;Database!AJ41&amp;CHAR(10)&amp;Database!$AK$6&amp;": "&amp;Database!AK41&amp;CHAR(10)&amp;Database!$AL$6&amp;": "&amp;Database!AL41&amp;CHAR(10)&amp;Database!$AM$6&amp;": "&amp;Database!AM41&amp;CHAR(10)&amp;Database!$AN$6&amp;": "&amp;Database!AN41&amp;CHAR(10)&amp;Database!$AO$6&amp;": "&amp;Database!AO41&amp;CHAR(10)&amp;Database!$AP$6&amp;": "&amp;Database!AP41&amp;CHAR(10), "")</f>
        <v/>
      </c>
      <c r="F38" t="str">
        <f>IF(AA38=1, Database!$AQ$6&amp;": "&amp;Database!AQ41&amp;CHAR(10)&amp;Database!$AR$6&amp;": "&amp;Database!AR41&amp;CHAR(10)&amp;Database!$AS$6&amp;": "&amp;Database!AS41&amp;CHAR(10)&amp;Database!$AT$6&amp;": "&amp;Database!AT41&amp;CHAR(10), "")</f>
        <v xml:space="preserve">stage_i: include
stage_ii: include
stage_iii: 
stage_iv: 
</v>
      </c>
      <c r="G38" t="str">
        <f>IF(V38=1, Database!$AU$6&amp;": "&amp;Database!AU41&amp;CHAR(10)&amp;Database!$AV$6&amp;": "&amp;Database!AV41&amp;CHAR(10), "")</f>
        <v/>
      </c>
      <c r="H38" t="str">
        <f>IF(AB38=1, Database!$AW$6&amp;": "&amp;Database!AW41&amp;CHAR(10), "")</f>
        <v/>
      </c>
      <c r="I38" t="str">
        <f>IF(AC38=1, Database!$AX$6&amp;": "&amp;Database!AX41&amp;CHAR(10)&amp;Database!$AY$6&amp;": "&amp;Database!AY41&amp;CHAR(10), "")</f>
        <v/>
      </c>
      <c r="J38" t="str">
        <f>IF(Z38=1, Database!$AQ$6&amp;": "&amp;Database!AQ41&amp;CHAR(10)&amp;Database!$AR$6&amp;": "&amp;Database!AR41&amp;CHAR(10)&amp;Database!$AS$6&amp;": "&amp;Database!AS41&amp;CHAR(10)&amp;Database!$AT$6&amp;": "&amp;Database!AT41&amp;CHAR(10), "")</f>
        <v/>
      </c>
      <c r="K38" t="str">
        <f>Database!$AZ$6&amp;": "&amp;Database!AZ41&amp;CHAR(10)&amp;Database!$BA$6&amp;": "&amp;Database!BA41&amp;CHAR(10)&amp;Database!$BB$6&amp;": "&amp;Database!BB41&amp;CHAR(10)</f>
        <v xml:space="preserve">status_newly_diagnosed: 
status_relapse: require
status_refractory: 
</v>
      </c>
      <c r="L38" t="str">
        <f>Database!$BC$6&amp;": "&amp;Database!BC41&amp;CHAR(10)&amp;Database!$BD$6&amp;": "&amp;Database!BD41&amp;CHAR(10)&amp;Database!$BE$6&amp;": "&amp;Database!BE41&amp;CHAR(10)&amp;Database!$BF$6&amp;": "&amp;Database!BF41&amp;CHAR(10)&amp;Database!$BG$6&amp;": "&amp;Database!BG41&amp;CHAR(10)&amp;Database!$BH$6&amp;": "&amp;Database!BH41&amp;CHAR(10)</f>
        <v xml:space="preserve">marker_alk_oncogene: 
marker_egfr_mutation: 
marker_kras_mutation: 
marker_philadelphia_bcrabl_positive: 
marker_flt3_positive: 
marker_cd20pos: 
</v>
      </c>
      <c r="M38" t="str">
        <f>Database!$BI$6&amp;": "&amp;Database!BI41&amp;CHAR(10)&amp;Database!$BJ$6&amp;": "&amp;Database!BJ41&amp;CHAR(10)&amp;Database!$BK$6&amp;": "&amp;Database!BK41&amp;CHAR(10)&amp;Database!$BL$6&amp;": "&amp;Database!BL41&amp;CHAR(10)&amp;Database!$BM$6&amp;": "&amp;Database!BM41&amp;CHAR(10)&amp;Database!$BN$6&amp;": "&amp;Database!BN41&amp;CHAR(10)&amp;Database!$BO$6&amp;": "&amp;Database!BO41&amp;CHAR(10)&amp;Database!$BP$6&amp;": "&amp;Database!BP41&amp;CHAR(10)</f>
        <v xml:space="preserve">treatment_radiation: require
treatment_radiation_exclusion_period_mo: 
treatment_chemo_systemic: exclude
treatment_chemo_systemic_exclusion_period_mo: 1800
treatment_chemo_adjuvant: exclude
treatment_chemo_adjuvant_exclusion_period_mo: 1800
treatment_tki: 
treatment_tki_exclusion_period_mo: 
</v>
      </c>
      <c r="N38" t="str">
        <f>IF(OR(W38=1, Z38=1), Database!$BQ$6&amp;": "&amp;Database!BQ41&amp;CHAR(10)&amp;Database!$BR$6&amp;": "&amp;Database!BR41&amp;CHAR(10)&amp;Database!$BS$6&amp;": "&amp;Database!BS41&amp;CHAR(10)&amp;Database!$BT$6&amp;": "&amp;Database!BT41&amp;CHAR(10), "")</f>
        <v/>
      </c>
      <c r="O38" t="str">
        <f>"Criteria: "&amp;CHAR(10)&amp;CHAR(10)&amp;Database!BU41</f>
        <v xml:space="preserve">Criteria: 
_x000D_        DISEASE CHARACTERISTICS:_x000D__x000D_          -  Histologically or cytologically confirmed diagnosis of non-small cell lung cancer_x000D_             (NSCLC)_x000D__x000D_               -  Cytologic specimens obtained by brushings, washings, or needle aspiration of a_x000D_                  defined lesion or from a pleural effusion are acceptable; sputum cytology alone_x000D_                  is not acceptable for determining cell type_x000D__x000D_          -  Must meet one of the following criteria:_x000D__x000D_               -  Recurrent disease following completion of radiation or surgery_x000D__x000D_               -  Stage IIIB disease and not a candidate for combined modality therapy (primary_x000D_                  radiation therapy or surgery)_x000D__x000D_               -  Stage IV disease_x000D__x000D_          -  Patients may have either measurable or nonmeasurable disease according to RECIST_x000D_             criteria_x000D__x000D_          -  Baseline estradiol &gt; 30 pg/mL_x000D__x000D_               -  Patients on hormone replacement therapy are eligible provided baseline estradiol_x000D_                  &gt; 30 pg/mL_x000D__x000D_          -  Patients with known brain metastases must have received standard antitumor treatment_x000D_             (e.g. whole brain radiation, stereotactic radioablation, or surgery) for their CNS_x000D_             metastases as defined by the site's institutional standards_x000D__x000D_               -  Neurologic function must have been stable for 2 weeks before randomization and_x000D_                  patients must either be off steroid therapy for their brain metastases or on a_x000D_                  tapering regimen_x000D__x000D_               -  Patients must have recovered from therapy for their brain metastases with no_x000D_                  evidence of significant unstable neurological symptoms within the 4 weeks before_x000D_                  study randomization_x000D__x000D_          -  No evidence of small cell carcinoma, carcinoid, or mixed small cell/non-small cell_x000D_             histology_x000D__x000D_        PATIENT CHARACTERISTICS:_x000D__x000D_          -  Female_x000D__x000D_          -  ECOG performance score 0-2_x000D__x000D_          -  Life expectancy â‰¥ 12 weeks_x000D__x000D_          -  Absolute neutrophil count â‰¥ 1,500/mmÂ³_x000D__x000D_          -  Platelet count â‰¥ 100,000/mmÂ³_x000D__x000D_          -  Hemoglobin â‰¥ 10 g/dL (may be achieved with transfusion)_x000D__x000D_          -  Creatinine â‰¤ 1.5 times upper limit of normal (ULN)_x000D__x000D_          -  Total bilirubin â‰¤ 1.5 times ULN (CTC grade 1) (patients with Gilbert syndrome or_x000D_             other hereditary bilirubin defects may be included regardless of bilirubin levels)_x000D__x000D_          -  SGOT and SGPT â‰¤ 2.5 times ULN (CTC grade 0 or 1) (5 times ULN [CTC grade 0 to 2] if_x000D_             due to liver metastases)_x000D__x000D_          -  Alkaline phosphatase â‰¤ 2.5 times ULN except for elevated alkaline phosphatase with_x000D_             laboratory documentation that demonstrates bone origin_x000D__x000D_          -  No pregnant women or nursing mothers_x000D__x000D_          -  Negative pregnancy test_x000D__x000D_          -  Fertile patients must use effective contraception during and for 6 months after study_x000D_             participation_x000D__x000D_          -  No known hypersensitivity to study drugs or excipients_x000D__x000D_          -  Meets all of the following criteria:_x000D__x000D_               -  No weight loss &gt; 10% in previous 6 months_x000D__x000D_               -  Lactate dehydrogenase (LDH) â‰¤ 600 IU/L (central laboratory) regardless of weight_x000D_                  loss_x000D__x000D_               -  LDH â‰¤ 400 IU/L (central laboratory) and no weight loss â‰¥ 5% in previous 6 months_x000D__x000D_               -  BMI â‰¤ 35_x000D__x000D_          -  No concurrent primary malignancies except for carcinoma in situ or non-melanoma skin_x000D_             cancer_x000D__x000D_          -  No neuropathy grade 2 or greater_x000D__x000D_          -  No clinically significant active infection for which active therapy is underway_x000D__x000D_          -  No unstable medical conditions including unstable angina or myocardial infarction_x000D_             within the past 6 months_x000D__x000D_               -  Patients with evidence of cardiac conduction abnormalities are eligible if their_x000D_                  cardiac status is stable_x000D__x000D_          -  No circumstance that would preclude completion of the study or the required follow-up_x000D__x000D_        PRIOR CONCURRENT THERAPY:_x000D__x000D_          -  See Disease Characteristics_x000D__x000D_          -  Recovered from major surgery_x000D__x000D_          -  At least 7 days since prior local palliative radiotherapy_x000D__x000D_          -  At least 30 days since prior radiation therapy with curative intent_x000D__x000D_          -  At least 4 weeks since prior investigational therapy, unless local requirements are_x000D_             more stringent_x000D__x000D_          -  No prior systemic chemotherapy for the treatment of lung cancer, including systemic_x000D_             radiosensitizers used to treat brain metastases or any biologic agents_x000D__x000D_          -  No concurrent non-protocol-specified systemic antitumor therapy_x000D__x000D_          -  No concurrent amifostine, investigational agents, other cytotoxic agents for this_x000D_             disease_x000D__x000D_          -  No concurrent radiotherapy (with the exception of radiotherapy for brain or bone_x000D_             metastases for palliative purposes or radiotherapy for a condition other than NSCLC_x000D_             that was ongoing at the time of randomization)_x000D__x000D_               -  Patients receiving palliative radiotherapy (treatment for symptomatic metastatic_x000D_                  disease) may be treated while on study_x000D_      </v>
      </c>
      <c r="P38" t="str">
        <f t="shared" si="0"/>
        <v xml:space="preserve">
---------------------------------------</v>
      </c>
      <c r="Q38" t="str">
        <f t="shared" si="1"/>
        <v>nct_id: NCT00551733
phase: Phase 3
sponsor_name: CTI BioPharma
sponsor_type: Industry
study_title: Paclitaxel Poliglumex (CT-2103)/Carboplatin vs Paclitaxel/Carboplatin for the Treatment of Chemotherapy-NaÃ¯ve Advanced Non-Small Cell Lung Cancer (NSCLC) in Women With Estradiol &gt;30 pg/mL
cohort: 2
age_min: 18
age_max: 150
type_lung_nsclc_adeno: include
type_lung_nsclc_large: include
type_lung_nsclc_squamous: include
type_lung_sclc: 
stage_i: include
stage_ii: include
stage_iii: 
stage_iv: 
status_newly_diagnosed: 
status_relapse: require
status_refractory: 
marker_alk_oncogene: 
marker_egfr_mutation: 
marker_kras_mutation: 
marker_philadelphia_bcrabl_positive: 
marker_flt3_positive: 
marker_cd20pos: 
treatment_radiation: require
treatment_radiation_exclusion_period_mo: 
treatment_chemo_systemic: exclude
treatment_chemo_systemic_exclusion_period_mo: 1800
treatment_chemo_adjuvant: exclude
treatment_chemo_adjuvant_exclusion_period_mo: 1800
treatment_tki: 
treatment_tki_exclusion_period_mo: 
Criteria: 
_x000D_        DISEASE CHARACTERISTICS:_x000D__x000D_          -  Histologically or cytologically confirmed diagnosis of non-small cell lung cancer_x000D_             (NSCLC)_x000D__x000D_               -  Cytologic specimens obtained by brushings, washings, or needle aspiration of a_x000D_                  defined lesion or from a pleural effusion are acceptable; sputum cytology alone_x000D_                  is not acceptable for determining cell type_x000D__x000D_          -  Must meet one of the following criteria:_x000D__x000D_               -  Recurrent disease following completion of radiation or surgery_x000D__x000D_               -  Stage IIIB disease and not a candidate for combined modality therapy (primary_x000D_                  radiation therapy or surgery)_x000D__x000D_               -  Stage IV disease_x000D__x000D_          -  Patients may have either measurable or nonmeasurable disease according to RECIST_x000D_             criteria_x000D__x000D_          -  Baseline estradiol &gt; 30 pg/mL_x000D__x000D_               -  Patients on hormone replacement therapy are eligible provided baseline estradiol_x000D_                  &gt; 30 pg/mL_x000D__x000D_          -  Patients with known brain metastases must have received standard antitumor treatment_x000D_             (e.g. whole brain radiation, stereotactic radioablation, or surgery) for their CNS_x000D_             metastases as defined by the site's institutional standards_x000D__x000D_               -  Neurologic function must have been stable for 2 weeks before randomization and_x000D_                  patients must either be off steroid therapy for their brain metastases or on a_x000D_                  tapering regimen_x000D__x000D_               -  Patients must have recovered from therapy for their brain metastases with no_x000D_                  evidence of significant unstable neurological symptoms within the 4 weeks before_x000D_                  study randomization_x000D__x000D_          -  No evidence of small cell carcinoma, carcinoid, or mixed small cell/non-small cell_x000D_             histology_x000D__x000D_        PATIENT CHARACTERISTICS:_x000D__x000D_          -  Female_x000D__x000D_          -  ECOG performance score 0-2_x000D__x000D_          -  Life expectancy â‰¥ 12 weeks_x000D__x000D_          -  Absolute neutrophil count â‰¥ 1,500/mmÂ³_x000D__x000D_          -  Platelet count â‰¥ 100,000/mmÂ³_x000D__x000D_          -  Hemoglobin â‰¥ 10 g/dL (may be achieved with transfusion)_x000D__x000D_          -  Creatinine â‰¤ 1.5 times upper limit of normal (ULN)_x000D__x000D_          -  Total bilirubin â‰¤ 1.5 times ULN (CTC grade 1) (patients with Gilbert syndrome or_x000D_             other hereditary bilirubin defects may be included regardless of bilirubin levels)_x000D__x000D_          -  SGOT and SGPT â‰¤ 2.5 times ULN (CTC grade 0 or 1) (5 times ULN [CTC grade 0 to 2] if_x000D_             due to liver metastases)_x000D__x000D_          -  Alkaline phosphatase â‰¤ 2.5 times ULN except for elevated alkaline phosphatase with_x000D_             laboratory documentation that demonstrates bone origin_x000D__x000D_          -  No pregnant women or nursing mothers_x000D__x000D_          -  Negative pregnancy test_x000D__x000D_          -  Fertile patients must use effective contraception during and for 6 months after study_x000D_             participation_x000D__x000D_          -  No known hypersensitivity to study drugs or excipients_x000D__x000D_          -  Meets all of the following criteria:_x000D__x000D_               -  No weight loss &gt; 10% in previous 6 months_x000D__x000D_               -  Lactate dehydrogenase (LDH) â‰¤ 600 IU/L (central laboratory) regardless of weight_x000D_                  loss_x000D__x000D_               -  LDH â‰¤ 400 IU/L (central laboratory) and no weight loss â‰¥ 5% in previous 6 months_x000D__x000D_               -  BMI â‰¤ 35_x000D__x000D_          -  No concurrent primary malignancies except for carcinoma in situ or non-melanoma skin_x000D_             cancer_x000D__x000D_          -  No neuropathy grade 2 or greater_x000D__x000D_          -  No clinically significant active infection for which active therapy is underway_x000D__x000D_          -  No unstable medical conditions including unstable angina or myocardial infarction_x000D_             within the past 6 months_x000D__x000D_               -  Patients with evidence of cardiac conduction abnormalities are eligible if their_x000D_                  cardiac status is stable_x000D__x000D_          -  No circumstance that would preclude completion of the study or the required follow-up_x000D__x000D_        PRIOR CONCURRENT THERAPY:_x000D__x000D_          -  See Disease Characteristics_x000D__x000D_          -  Recovered from major surgery_x000D__x000D_          -  At least 7 days since prior local palliative radiotherapy_x000D__x000D_          -  At least 30 days since prior radiation therapy with curative intent_x000D__x000D_          -  At least 4 weeks since prior investigational therapy, unless local requirements are_x000D_             more stringent_x000D__x000D_          -  No prior systemic chemotherapy for the treatment of lung cancer, including systemic_x000D_             radiosensitizers used to treat brain metastases or any biologic agents_x000D__x000D_          -  No concurrent non-protocol-specified systemic antitumor therapy_x000D__x000D_          -  No concurrent amifostine, investigational agents, other cytotoxic agents for this_x000D_             disease_x000D__x000D_          -  No concurrent radiotherapy (with the exception of radiotherapy for brain or bone_x000D_             metastases for palliative purposes or radiotherapy for a condition other than NSCLC_x000D_             that was ongoing at the time of randomization)_x000D__x000D_               -  Patients receiving palliative radiotherapy (treatment for symptomatic metastatic_x000D_                  disease) may be treated while on study_x000D_      
---------------------------------------</v>
      </c>
      <c r="S38">
        <f>IF(OR(Database!K41="include",Database!L41="include"), 1, 0)</f>
        <v>0</v>
      </c>
      <c r="T38">
        <f>IF(OR(Database!M41="include",Database!N41="include",Database!O41="include",Database!P41="include"), 1, 0)</f>
        <v>1</v>
      </c>
      <c r="U38">
        <f>IF(OR(Database!M41="include",Database!N41="include",Database!O41="include"), 1, 0)</f>
        <v>1</v>
      </c>
      <c r="V38">
        <f>IF(Database!P41="include", 1, 0)</f>
        <v>0</v>
      </c>
      <c r="W38">
        <f>IF(OR(Database!Q41="include",Database!R41="include",Database!S41="include",Database!T41="include"), 1, 0)</f>
        <v>0</v>
      </c>
      <c r="X38">
        <f>IF(Database!Q41="include", 1, 0)</f>
        <v>0</v>
      </c>
      <c r="Y38">
        <f>IF(Database!T41="include", 1, 0)</f>
        <v>0</v>
      </c>
      <c r="Z38">
        <f>IF(OR(Database!AC41="include",Database!AE41="include",Database!AH41="include",Database!AI41="include",Database!AJ41="include",Database!AK41="include",Database!AM41="include",Database!AN41="include",Database!AO41="include",Database!AP41="include"), 1, 0)</f>
        <v>0</v>
      </c>
      <c r="AA38">
        <f>IF(OR(Database!AQ41&lt;&gt;"",Database!AR41&lt;&gt;"",Database!AS41&lt;&gt;"",Database!AT41&lt;&gt;""), 1, 0)</f>
        <v>1</v>
      </c>
      <c r="AB38">
        <f>IF(Database!AW41&lt;&gt;"", 1, 0)</f>
        <v>0</v>
      </c>
      <c r="AC38">
        <f>IF(OR(Database!AY41&lt;&gt;"",Database!AX41&lt;&gt;""), 1, 0)</f>
        <v>0</v>
      </c>
    </row>
    <row r="39" spans="1:29">
      <c r="A39" t="str">
        <f>Database!$B$6&amp;": "&amp;Database!B42&amp;CHAR(10)&amp;Database!$C$6&amp;": "&amp;Database!C42&amp;CHAR(10)&amp;Database!$E$6&amp;": "&amp;Database!E42&amp;CHAR(10)&amp;Database!$F$6&amp;": "&amp;Database!F42&amp;CHAR(10)&amp;Database!$G$6&amp;": "&amp;Database!G42&amp;CHAR(10)&amp;Database!$H$6&amp;": "&amp;Database!H42&amp;CHAR(10)&amp;Database!$I$6&amp;": "&amp;Database!I42&amp;CHAR(10)&amp;Database!$J$6&amp;": "&amp;Database!J42&amp;CHAR(10)</f>
        <v xml:space="preserve">nct_id: NCT00551733
phase: Phase 3
sponsor_name: CTI BioPharma
sponsor_type: Industry
study_title: Paclitaxel Poliglumex (CT-2103)/Carboplatin vs Paclitaxel/Carboplatin for the Treatment of Chemotherapy-NaÃ¯ve Advanced Non-Small Cell Lung Cancer (NSCLC) in Women With Estradiol &gt;30 pg/mL
cohort: 3
age_min: 18
age_max: 150
</v>
      </c>
      <c r="B39" t="str">
        <f>IF(S39=1, Database!$K$6&amp;": "&amp;Database!K42&amp;CHAR(10)&amp;Database!$L$6&amp;": "&amp;Database!L42, "")</f>
        <v/>
      </c>
      <c r="C39" t="str">
        <f>IF(T39=1, Database!$M$6&amp;": "&amp;Database!M42&amp;CHAR(10)&amp;Database!$N$6&amp;": "&amp;Database!N42&amp;CHAR(10)&amp;Database!$O$6&amp;": "&amp;Database!O42&amp;CHAR(10)&amp;Database!$P$6&amp;": "&amp;Database!P42&amp;CHAR(10), "")</f>
        <v xml:space="preserve">type_lung_nsclc_adeno: include
type_lung_nsclc_large: include
type_lung_nsclc_squamous: include
type_lung_sclc: 
</v>
      </c>
      <c r="D39" t="str">
        <f>IF(W39=1, Database!$Q$6&amp;": "&amp;Database!Q42&amp;CHAR(10)&amp;Database!$R$6&amp;": "&amp;Database!R42&amp;CHAR(10)&amp;Database!$S$6&amp;": "&amp;Database!S42&amp;CHAR(10)&amp;Database!$T$6&amp;": "&amp;Database!T42&amp;CHAR(10)&amp;Database!$U$6&amp;": "&amp;Database!U42&amp;CHAR(10)&amp;Database!$V$6&amp;": "&amp;Database!V42&amp;CHAR(10)&amp;Database!$W$6&amp;": "&amp;Database!W42&amp;CHAR(10)&amp;Database!$X$6&amp;": "&amp;Database!X42&amp;CHAR(10)&amp;Database!$Y$6&amp;": "&amp;Database!Y42&amp;CHAR(10)&amp;Database!$Z$6&amp;": "&amp;Database!Z42&amp;CHAR(10)&amp;Database!$AA$6&amp;": "&amp;Database!AA42&amp;CHAR(10)&amp;Database!$AB$6&amp;": "&amp;Database!AB42&amp;CHAR(10), "")</f>
        <v/>
      </c>
      <c r="E39" t="str">
        <f>IF(Z39=1, Database!$AC$6&amp;": "&amp;Database!AC42&amp;CHAR(10)&amp;Database!$AD$6&amp;": "&amp;Database!AD42&amp;CHAR(10)&amp;Database!$AE$6&amp;": "&amp;Database!AE42&amp;CHAR(10)&amp;Database!$AF$6&amp;": "&amp;Database!AF42&amp;CHAR(10)&amp;Database!$AG$6&amp;": "&amp;Database!AG42&amp;CHAR(10)&amp;Database!$AH$6&amp;": "&amp;Database!AH42&amp;CHAR(10)&amp;Database!$AI$6&amp;": "&amp;Database!AI42&amp;CHAR(10)&amp;Database!$AJ$6&amp;": "&amp;Database!AJ42&amp;CHAR(10)&amp;Database!$AK$6&amp;": "&amp;Database!AK42&amp;CHAR(10)&amp;Database!$AL$6&amp;": "&amp;Database!AL42&amp;CHAR(10)&amp;Database!$AM$6&amp;": "&amp;Database!AM42&amp;CHAR(10)&amp;Database!$AN$6&amp;": "&amp;Database!AN42&amp;CHAR(10)&amp;Database!$AO$6&amp;": "&amp;Database!AO42&amp;CHAR(10)&amp;Database!$AP$6&amp;": "&amp;Database!AP42&amp;CHAR(10), "")</f>
        <v/>
      </c>
      <c r="F39" t="str">
        <f>IF(AA39=1, Database!$AQ$6&amp;": "&amp;Database!AQ42&amp;CHAR(10)&amp;Database!$AR$6&amp;": "&amp;Database!AR42&amp;CHAR(10)&amp;Database!$AS$6&amp;": "&amp;Database!AS42&amp;CHAR(10)&amp;Database!$AT$6&amp;": "&amp;Database!AT42&amp;CHAR(10), "")</f>
        <v xml:space="preserve">stage_i: include
stage_ii: include
stage_iii: 
stage_iv: 
</v>
      </c>
      <c r="G39" t="str">
        <f>IF(V39=1, Database!$AU$6&amp;": "&amp;Database!AU42&amp;CHAR(10)&amp;Database!$AV$6&amp;": "&amp;Database!AV42&amp;CHAR(10), "")</f>
        <v/>
      </c>
      <c r="H39" t="str">
        <f>IF(AB39=1, Database!$AW$6&amp;": "&amp;Database!AW42&amp;CHAR(10), "")</f>
        <v/>
      </c>
      <c r="I39" t="str">
        <f>IF(AC39=1, Database!$AX$6&amp;": "&amp;Database!AX42&amp;CHAR(10)&amp;Database!$AY$6&amp;": "&amp;Database!AY42&amp;CHAR(10), "")</f>
        <v/>
      </c>
      <c r="J39" t="str">
        <f>IF(Z39=1, Database!$AQ$6&amp;": "&amp;Database!AQ42&amp;CHAR(10)&amp;Database!$AR$6&amp;": "&amp;Database!AR42&amp;CHAR(10)&amp;Database!$AS$6&amp;": "&amp;Database!AS42&amp;CHAR(10)&amp;Database!$AT$6&amp;": "&amp;Database!AT42&amp;CHAR(10), "")</f>
        <v/>
      </c>
      <c r="K39" t="str">
        <f>Database!$AZ$6&amp;": "&amp;Database!AZ42&amp;CHAR(10)&amp;Database!$BA$6&amp;": "&amp;Database!BA42&amp;CHAR(10)&amp;Database!$BB$6&amp;": "&amp;Database!BB42&amp;CHAR(10)</f>
        <v xml:space="preserve">status_newly_diagnosed: 
status_relapse: require
status_refractory: 
</v>
      </c>
      <c r="L39" t="str">
        <f>Database!$BC$6&amp;": "&amp;Database!BC42&amp;CHAR(10)&amp;Database!$BD$6&amp;": "&amp;Database!BD42&amp;CHAR(10)&amp;Database!$BE$6&amp;": "&amp;Database!BE42&amp;CHAR(10)&amp;Database!$BF$6&amp;": "&amp;Database!BF42&amp;CHAR(10)&amp;Database!$BG$6&amp;": "&amp;Database!BG42&amp;CHAR(10)&amp;Database!$BH$6&amp;": "&amp;Database!BH42&amp;CHAR(10)</f>
        <v xml:space="preserve">marker_alk_oncogene: 
marker_egfr_mutation: 
marker_kras_mutation: 
marker_philadelphia_bcrabl_positive: 
marker_flt3_positive: 
marker_cd20pos: 
</v>
      </c>
      <c r="M39" t="str">
        <f>Database!$BI$6&amp;": "&amp;Database!BI42&amp;CHAR(10)&amp;Database!$BJ$6&amp;": "&amp;Database!BJ42&amp;CHAR(10)&amp;Database!$BK$6&amp;": "&amp;Database!BK42&amp;CHAR(10)&amp;Database!$BL$6&amp;": "&amp;Database!BL42&amp;CHAR(10)&amp;Database!$BM$6&amp;": "&amp;Database!BM42&amp;CHAR(10)&amp;Database!$BN$6&amp;": "&amp;Database!BN42&amp;CHAR(10)&amp;Database!$BO$6&amp;": "&amp;Database!BO42&amp;CHAR(10)&amp;Database!$BP$6&amp;": "&amp;Database!BP42&amp;CHAR(10)</f>
        <v xml:space="preserve">treatment_radiation: exclude
treatment_radiation_exclusion_period_mo: 1800
treatment_chemo_systemic: exclude
treatment_chemo_systemic_exclusion_period_mo: 1800
treatment_chemo_adjuvant: require
treatment_chemo_adjuvant_exclusion_period_mo: 
treatment_tki: 
treatment_tki_exclusion_period_mo: 
</v>
      </c>
      <c r="N39" t="str">
        <f>IF(OR(W39=1, Z39=1), Database!$BQ$6&amp;": "&amp;Database!BQ42&amp;CHAR(10)&amp;Database!$BR$6&amp;": "&amp;Database!BR42&amp;CHAR(10)&amp;Database!$BS$6&amp;": "&amp;Database!BS42&amp;CHAR(10)&amp;Database!$BT$6&amp;": "&amp;Database!BT42&amp;CHAR(10), "")</f>
        <v/>
      </c>
      <c r="O39" t="str">
        <f>"Criteria: "&amp;CHAR(10)&amp;CHAR(10)&amp;Database!BU42</f>
        <v xml:space="preserve">Criteria: 
_x000D_        DISEASE CHARACTERISTICS:_x000D__x000D_          -  Histologically or cytologically confirmed diagnosis of non-small cell lung cancer_x000D_             (NSCLC)_x000D__x000D_               -  Cytologic specimens obtained by brushings, washings, or needle aspiration of a_x000D_                  defined lesion or from a pleural effusion are acceptable; sputum cytology alone_x000D_                  is not acceptable for determining cell type_x000D__x000D_          -  Must meet one of the following criteria:_x000D__x000D_               -  Recurrent disease following completion of radiation or surgery_x000D__x000D_               -  Stage IIIB disease and not a candidate for combined modality therapy (primary_x000D_                  radiation therapy or surgery)_x000D__x000D_               -  Stage IV disease_x000D__x000D_          -  Patients may have either measurable or nonmeasurable disease according to RECIST_x000D_             criteria_x000D__x000D_          -  Baseline estradiol &gt; 30 pg/mL_x000D__x000D_               -  Patients on hormone replacement therapy are eligible provided baseline estradiol_x000D_                  &gt; 30 pg/mL_x000D__x000D_          -  Patients with known brain metastases must have received standard antitumor treatment_x000D_             (e.g. whole brain radiation, stereotactic radioablation, or surgery) for their CNS_x000D_             metastases as defined by the site's institutional standards_x000D__x000D_               -  Neurologic function must have been stable for 2 weeks before randomization and_x000D_                  patients must either be off steroid therapy for their brain metastases or on a_x000D_                  tapering regimen_x000D__x000D_               -  Patients must have recovered from therapy for their brain metastases with no_x000D_                  evidence of significant unstable neurological symptoms within the 4 weeks before_x000D_                  study randomization_x000D__x000D_          -  No evidence of small cell carcinoma, carcinoid, or mixed small cell/non-small cell_x000D_             histology_x000D__x000D_        PATIENT CHARACTERISTICS:_x000D__x000D_          -  Female_x000D__x000D_          -  ECOG performance score 0-2_x000D__x000D_          -  Life expectancy â‰¥ 12 weeks_x000D__x000D_          -  Absolute neutrophil count â‰¥ 1,500/mmÂ³_x000D__x000D_          -  Platelet count â‰¥ 100,000/mmÂ³_x000D__x000D_          -  Hemoglobin â‰¥ 10 g/dL (may be achieved with transfusion)_x000D__x000D_          -  Creatinine â‰¤ 1.5 times upper limit of normal (ULN)_x000D__x000D_          -  Total bilirubin â‰¤ 1.5 times ULN (CTC grade 1) (patients with Gilbert syndrome or_x000D_             other hereditary bilirubin defects may be included regardless of bilirubin levels)_x000D__x000D_          -  SGOT and SGPT â‰¤ 2.5 times ULN (CTC grade 0 or 1) (5 times ULN [CTC grade 0 to 2] if_x000D_             due to liver metastases)_x000D__x000D_          -  Alkaline phosphatase â‰¤ 2.5 times ULN except for elevated alkaline phosphatase with_x000D_             laboratory documentation that demonstrates bone origin_x000D__x000D_          -  No pregnant women or nursing mothers_x000D__x000D_          -  Negative pregnancy test_x000D__x000D_          -  Fertile patients must use effective contraception during and for 6 months after study_x000D_             participation_x000D__x000D_          -  No known hypersensitivity to study drugs or excipients_x000D__x000D_          -  Meets all of the following criteria:_x000D__x000D_               -  No weight loss &gt; 10% in previous 6 months_x000D__x000D_               -  Lactate dehydrogenase (LDH) â‰¤ 600 IU/L (central laboratory) regardless of weight_x000D_                  loss_x000D__x000D_               -  LDH â‰¤ 400 IU/L (central laboratory) and no weight loss â‰¥ 5% in previous 6 months_x000D__x000D_               -  BMI â‰¤ 35_x000D__x000D_          -  No concurrent primary malignancies except for carcinoma in situ or non-melanoma skin_x000D_             cancer_x000D__x000D_          -  No neuropathy grade 2 or greater_x000D__x000D_          -  No clinically significant active infection for which active therapy is underway_x000D__x000D_          -  No unstable medical conditions including unstable angina or myocardial infarction_x000D_             within the past 6 months_x000D__x000D_               -  Patients with evidence of cardiac conduction abnormalities are eligible if their_x000D_                  cardiac status is stable_x000D__x000D_          -  No circumstance that would preclude completion of the study or the required follow-up_x000D__x000D_        PRIOR CONCURRENT THERAPY:_x000D__x000D_          -  See Disease Characteristics_x000D__x000D_          -  Recovered from major surgery_x000D__x000D_          -  At least 7 days since prior local palliative radiotherapy_x000D__x000D_          -  At least 30 days since prior radiation therapy with curative intent_x000D__x000D_          -  At least 4 weeks since prior investigational therapy, unless local requirements are_x000D_             more stringent_x000D__x000D_          -  No prior systemic chemotherapy for the treatment of lung cancer, including systemic_x000D_             radiosensitizers used to treat brain metastases or any biologic agents_x000D__x000D_          -  No concurrent non-protocol-specified systemic antitumor therapy_x000D__x000D_          -  No concurrent amifostine, investigational agents, other cytotoxic agents for this_x000D_             disease_x000D__x000D_          -  No concurrent radiotherapy (with the exception of radiotherapy for brain or bone_x000D_             metastases for palliative purposes or radiotherapy for a condition other than NSCLC_x000D_             that was ongoing at the time of randomization)_x000D__x000D_               -  Patients receiving palliative radiotherapy (treatment for symptomatic metastatic_x000D_                  disease) may be treated while on study_x000D_      </v>
      </c>
      <c r="P39" t="str">
        <f t="shared" si="0"/>
        <v xml:space="preserve">
---------------------------------------</v>
      </c>
      <c r="Q39" t="str">
        <f t="shared" si="1"/>
        <v>nct_id: NCT00551733
phase: Phase 3
sponsor_name: CTI BioPharma
sponsor_type: Industry
study_title: Paclitaxel Poliglumex (CT-2103)/Carboplatin vs Paclitaxel/Carboplatin for the Treatment of Chemotherapy-NaÃ¯ve Advanced Non-Small Cell Lung Cancer (NSCLC) in Women With Estradiol &gt;30 pg/mL
cohort: 3
age_min: 18
age_max: 150
type_lung_nsclc_adeno: include
type_lung_nsclc_large: include
type_lung_nsclc_squamous: include
type_lung_sclc: 
stage_i: include
stage_ii: include
stage_iii: 
stage_iv: 
status_newly_diagnosed: 
status_relapse: require
status_refractory: 
marker_alk_oncogene: 
marker_egfr_mutation: 
marker_kras_mutation: 
marker_philadelphia_bcrabl_positive: 
marker_flt3_positive: 
marker_cd20pos: 
treatment_radiation: exclude
treatment_radiation_exclusion_period_mo: 1800
treatment_chemo_systemic: exclude
treatment_chemo_systemic_exclusion_period_mo: 1800
treatment_chemo_adjuvant: require
treatment_chemo_adjuvant_exclusion_period_mo: 
treatment_tki: 
treatment_tki_exclusion_period_mo: 
Criteria: 
_x000D_        DISEASE CHARACTERISTICS:_x000D__x000D_          -  Histologically or cytologically confirmed diagnosis of non-small cell lung cancer_x000D_             (NSCLC)_x000D__x000D_               -  Cytologic specimens obtained by brushings, washings, or needle aspiration of a_x000D_                  defined lesion or from a pleural effusion are acceptable; sputum cytology alone_x000D_                  is not acceptable for determining cell type_x000D__x000D_          -  Must meet one of the following criteria:_x000D__x000D_               -  Recurrent disease following completion of radiation or surgery_x000D__x000D_               -  Stage IIIB disease and not a candidate for combined modality therapy (primary_x000D_                  radiation therapy or surgery)_x000D__x000D_               -  Stage IV disease_x000D__x000D_          -  Patients may have either measurable or nonmeasurable disease according to RECIST_x000D_             criteria_x000D__x000D_          -  Baseline estradiol &gt; 30 pg/mL_x000D__x000D_               -  Patients on hormone replacement therapy are eligible provided baseline estradiol_x000D_                  &gt; 30 pg/mL_x000D__x000D_          -  Patients with known brain metastases must have received standard antitumor treatment_x000D_             (e.g. whole brain radiation, stereotactic radioablation, or surgery) for their CNS_x000D_             metastases as defined by the site's institutional standards_x000D__x000D_               -  Neurologic function must have been stable for 2 weeks before randomization and_x000D_                  patients must either be off steroid therapy for their brain metastases or on a_x000D_                  tapering regimen_x000D__x000D_               -  Patients must have recovered from therapy for their brain metastases with no_x000D_                  evidence of significant unstable neurological symptoms within the 4 weeks before_x000D_                  study randomization_x000D__x000D_          -  No evidence of small cell carcinoma, carcinoid, or mixed small cell/non-small cell_x000D_             histology_x000D__x000D_        PATIENT CHARACTERISTICS:_x000D__x000D_          -  Female_x000D__x000D_          -  ECOG performance score 0-2_x000D__x000D_          -  Life expectancy â‰¥ 12 weeks_x000D__x000D_          -  Absolute neutrophil count â‰¥ 1,500/mmÂ³_x000D__x000D_          -  Platelet count â‰¥ 100,000/mmÂ³_x000D__x000D_          -  Hemoglobin â‰¥ 10 g/dL (may be achieved with transfusion)_x000D__x000D_          -  Creatinine â‰¤ 1.5 times upper limit of normal (ULN)_x000D__x000D_          -  Total bilirubin â‰¤ 1.5 times ULN (CTC grade 1) (patients with Gilbert syndrome or_x000D_             other hereditary bilirubin defects may be included regardless of bilirubin levels)_x000D__x000D_          -  SGOT and SGPT â‰¤ 2.5 times ULN (CTC grade 0 or 1) (5 times ULN [CTC grade 0 to 2] if_x000D_             due to liver metastases)_x000D__x000D_          -  Alkaline phosphatase â‰¤ 2.5 times ULN except for elevated alkaline phosphatase with_x000D_             laboratory documentation that demonstrates bone origin_x000D__x000D_          -  No pregnant women or nursing mothers_x000D__x000D_          -  Negative pregnancy test_x000D__x000D_          -  Fertile patients must use effective contraception during and for 6 months after study_x000D_             participation_x000D__x000D_          -  No known hypersensitivity to study drugs or excipients_x000D__x000D_          -  Meets all of the following criteria:_x000D__x000D_               -  No weight loss &gt; 10% in previous 6 months_x000D__x000D_               -  Lactate dehydrogenase (LDH) â‰¤ 600 IU/L (central laboratory) regardless of weight_x000D_                  loss_x000D__x000D_               -  LDH â‰¤ 400 IU/L (central laboratory) and no weight loss â‰¥ 5% in previous 6 months_x000D__x000D_               -  BMI â‰¤ 35_x000D__x000D_          -  No concurrent primary malignancies except for carcinoma in situ or non-melanoma skin_x000D_             cancer_x000D__x000D_          -  No neuropathy grade 2 or greater_x000D__x000D_          -  No clinically significant active infection for which active therapy is underway_x000D__x000D_          -  No unstable medical conditions including unstable angina or myocardial infarction_x000D_             within the past 6 months_x000D__x000D_               -  Patients with evidence of cardiac conduction abnormalities are eligible if their_x000D_                  cardiac status is stable_x000D__x000D_          -  No circumstance that would preclude completion of the study or the required follow-up_x000D__x000D_        PRIOR CONCURRENT THERAPY:_x000D__x000D_          -  See Disease Characteristics_x000D__x000D_          -  Recovered from major surgery_x000D__x000D_          -  At least 7 days since prior local palliative radiotherapy_x000D__x000D_          -  At least 30 days since prior radiation therapy with curative intent_x000D__x000D_          -  At least 4 weeks since prior investigational therapy, unless local requirements are_x000D_             more stringent_x000D__x000D_          -  No prior systemic chemotherapy for the treatment of lung cancer, including systemic_x000D_             radiosensitizers used to treat brain metastases or any biologic agents_x000D__x000D_          -  No concurrent non-protocol-specified systemic antitumor therapy_x000D__x000D_          -  No concurrent amifostine, investigational agents, other cytotoxic agents for this_x000D_             disease_x000D__x000D_          -  No concurrent radiotherapy (with the exception of radiotherapy for brain or bone_x000D_             metastases for palliative purposes or radiotherapy for a condition other than NSCLC_x000D_             that was ongoing at the time of randomization)_x000D__x000D_               -  Patients receiving palliative radiotherapy (treatment for symptomatic metastatic_x000D_                  disease) may be treated while on study_x000D_      
---------------------------------------</v>
      </c>
      <c r="S39">
        <f>IF(OR(Database!K42="include",Database!L42="include"), 1, 0)</f>
        <v>0</v>
      </c>
      <c r="T39">
        <f>IF(OR(Database!M42="include",Database!N42="include",Database!O42="include",Database!P42="include"), 1, 0)</f>
        <v>1</v>
      </c>
      <c r="U39">
        <f>IF(OR(Database!M42="include",Database!N42="include",Database!O42="include"), 1, 0)</f>
        <v>1</v>
      </c>
      <c r="V39">
        <f>IF(Database!P42="include", 1, 0)</f>
        <v>0</v>
      </c>
      <c r="W39">
        <f>IF(OR(Database!Q42="include",Database!R42="include",Database!S42="include",Database!T42="include"), 1, 0)</f>
        <v>0</v>
      </c>
      <c r="X39">
        <f>IF(Database!Q42="include", 1, 0)</f>
        <v>0</v>
      </c>
      <c r="Y39">
        <f>IF(Database!T42="include", 1, 0)</f>
        <v>0</v>
      </c>
      <c r="Z39">
        <f>IF(OR(Database!AC42="include",Database!AE42="include",Database!AH42="include",Database!AI42="include",Database!AJ42="include",Database!AK42="include",Database!AM42="include",Database!AN42="include",Database!AO42="include",Database!AP42="include"), 1, 0)</f>
        <v>0</v>
      </c>
      <c r="AA39">
        <f>IF(OR(Database!AQ42&lt;&gt;"",Database!AR42&lt;&gt;"",Database!AS42&lt;&gt;"",Database!AT42&lt;&gt;""), 1, 0)</f>
        <v>1</v>
      </c>
      <c r="AB39">
        <f>IF(Database!AW42&lt;&gt;"", 1, 0)</f>
        <v>0</v>
      </c>
      <c r="AC39">
        <f>IF(OR(Database!AY42&lt;&gt;"",Database!AX42&lt;&gt;""), 1, 0)</f>
        <v>0</v>
      </c>
    </row>
    <row r="40" spans="1:29">
      <c r="A40" t="str">
        <f>Database!$B$6&amp;": "&amp;Database!B43&amp;CHAR(10)&amp;Database!$C$6&amp;": "&amp;Database!C43&amp;CHAR(10)&amp;Database!$E$6&amp;": "&amp;Database!E43&amp;CHAR(10)&amp;Database!$F$6&amp;": "&amp;Database!F43&amp;CHAR(10)&amp;Database!$G$6&amp;": "&amp;Database!G43&amp;CHAR(10)&amp;Database!$H$6&amp;": "&amp;Database!H43&amp;CHAR(10)&amp;Database!$I$6&amp;": "&amp;Database!I43&amp;CHAR(10)&amp;Database!$J$6&amp;": "&amp;Database!J43&amp;CHAR(10)</f>
        <v xml:space="preserve">nct_id: NCT00551733
phase: Phase 3
sponsor_name: CTI BioPharma
sponsor_type: Industry
study_title: Paclitaxel Poliglumex (CT-2103)/Carboplatin vs Paclitaxel/Carboplatin for the Treatment of Chemotherapy-NaÃ¯ve Advanced Non-Small Cell Lung Cancer (NSCLC) in Women With Estradiol &gt;30 pg/mL
cohort: 4
age_min: 18
age_max: 150
</v>
      </c>
      <c r="B40" t="str">
        <f>IF(S40=1, Database!$K$6&amp;": "&amp;Database!K43&amp;CHAR(10)&amp;Database!$L$6&amp;": "&amp;Database!L43, "")</f>
        <v/>
      </c>
      <c r="C40" t="str">
        <f>IF(T40=1, Database!$M$6&amp;": "&amp;Database!M43&amp;CHAR(10)&amp;Database!$N$6&amp;": "&amp;Database!N43&amp;CHAR(10)&amp;Database!$O$6&amp;": "&amp;Database!O43&amp;CHAR(10)&amp;Database!$P$6&amp;": "&amp;Database!P43&amp;CHAR(10), "")</f>
        <v xml:space="preserve">type_lung_nsclc_adeno: include
type_lung_nsclc_large: include
type_lung_nsclc_squamous: include
type_lung_sclc: 
</v>
      </c>
      <c r="D40" t="str">
        <f>IF(W40=1, Database!$Q$6&amp;": "&amp;Database!Q43&amp;CHAR(10)&amp;Database!$R$6&amp;": "&amp;Database!R43&amp;CHAR(10)&amp;Database!$S$6&amp;": "&amp;Database!S43&amp;CHAR(10)&amp;Database!$T$6&amp;": "&amp;Database!T43&amp;CHAR(10)&amp;Database!$U$6&amp;": "&amp;Database!U43&amp;CHAR(10)&amp;Database!$V$6&amp;": "&amp;Database!V43&amp;CHAR(10)&amp;Database!$W$6&amp;": "&amp;Database!W43&amp;CHAR(10)&amp;Database!$X$6&amp;": "&amp;Database!X43&amp;CHAR(10)&amp;Database!$Y$6&amp;": "&amp;Database!Y43&amp;CHAR(10)&amp;Database!$Z$6&amp;": "&amp;Database!Z43&amp;CHAR(10)&amp;Database!$AA$6&amp;": "&amp;Database!AA43&amp;CHAR(10)&amp;Database!$AB$6&amp;": "&amp;Database!AB43&amp;CHAR(10), "")</f>
        <v/>
      </c>
      <c r="E40" t="str">
        <f>IF(Z40=1, Database!$AC$6&amp;": "&amp;Database!AC43&amp;CHAR(10)&amp;Database!$AD$6&amp;": "&amp;Database!AD43&amp;CHAR(10)&amp;Database!$AE$6&amp;": "&amp;Database!AE43&amp;CHAR(10)&amp;Database!$AF$6&amp;": "&amp;Database!AF43&amp;CHAR(10)&amp;Database!$AG$6&amp;": "&amp;Database!AG43&amp;CHAR(10)&amp;Database!$AH$6&amp;": "&amp;Database!AH43&amp;CHAR(10)&amp;Database!$AI$6&amp;": "&amp;Database!AI43&amp;CHAR(10)&amp;Database!$AJ$6&amp;": "&amp;Database!AJ43&amp;CHAR(10)&amp;Database!$AK$6&amp;": "&amp;Database!AK43&amp;CHAR(10)&amp;Database!$AL$6&amp;": "&amp;Database!AL43&amp;CHAR(10)&amp;Database!$AM$6&amp;": "&amp;Database!AM43&amp;CHAR(10)&amp;Database!$AN$6&amp;": "&amp;Database!AN43&amp;CHAR(10)&amp;Database!$AO$6&amp;": "&amp;Database!AO43&amp;CHAR(10)&amp;Database!$AP$6&amp;": "&amp;Database!AP43&amp;CHAR(10), "")</f>
        <v/>
      </c>
      <c r="F40" t="str">
        <f>IF(AA40=1, Database!$AQ$6&amp;": "&amp;Database!AQ43&amp;CHAR(10)&amp;Database!$AR$6&amp;": "&amp;Database!AR43&amp;CHAR(10)&amp;Database!$AS$6&amp;": "&amp;Database!AS43&amp;CHAR(10)&amp;Database!$AT$6&amp;": "&amp;Database!AT43&amp;CHAR(10), "")</f>
        <v xml:space="preserve">stage_i: include
stage_ii: include
stage_iii: 
stage_iv: 
</v>
      </c>
      <c r="G40" t="str">
        <f>IF(V40=1, Database!$AU$6&amp;": "&amp;Database!AU43&amp;CHAR(10)&amp;Database!$AV$6&amp;": "&amp;Database!AV43&amp;CHAR(10), "")</f>
        <v/>
      </c>
      <c r="H40" t="str">
        <f>IF(AB40=1, Database!$AW$6&amp;": "&amp;Database!AW43&amp;CHAR(10), "")</f>
        <v/>
      </c>
      <c r="I40" t="str">
        <f>IF(AC40=1, Database!$AX$6&amp;": "&amp;Database!AX43&amp;CHAR(10)&amp;Database!$AY$6&amp;": "&amp;Database!AY43&amp;CHAR(10), "")</f>
        <v/>
      </c>
      <c r="J40" t="str">
        <f>IF(Z40=1, Database!$AQ$6&amp;": "&amp;Database!AQ43&amp;CHAR(10)&amp;Database!$AR$6&amp;": "&amp;Database!AR43&amp;CHAR(10)&amp;Database!$AS$6&amp;": "&amp;Database!AS43&amp;CHAR(10)&amp;Database!$AT$6&amp;": "&amp;Database!AT43&amp;CHAR(10), "")</f>
        <v/>
      </c>
      <c r="K40" t="str">
        <f>Database!$AZ$6&amp;": "&amp;Database!AZ43&amp;CHAR(10)&amp;Database!$BA$6&amp;": "&amp;Database!BA43&amp;CHAR(10)&amp;Database!$BB$6&amp;": "&amp;Database!BB43&amp;CHAR(10)</f>
        <v xml:space="preserve">status_newly_diagnosed: 
status_relapse: require
status_refractory: 
</v>
      </c>
      <c r="L40" t="str">
        <f>Database!$BC$6&amp;": "&amp;Database!BC43&amp;CHAR(10)&amp;Database!$BD$6&amp;": "&amp;Database!BD43&amp;CHAR(10)&amp;Database!$BE$6&amp;": "&amp;Database!BE43&amp;CHAR(10)&amp;Database!$BF$6&amp;": "&amp;Database!BF43&amp;CHAR(10)&amp;Database!$BG$6&amp;": "&amp;Database!BG43&amp;CHAR(10)&amp;Database!$BH$6&amp;": "&amp;Database!BH43&amp;CHAR(10)</f>
        <v xml:space="preserve">marker_alk_oncogene: 
marker_egfr_mutation: 
marker_kras_mutation: 
marker_philadelphia_bcrabl_positive: 
marker_flt3_positive: 
marker_cd20pos: 
</v>
      </c>
      <c r="M40" t="str">
        <f>Database!$BI$6&amp;": "&amp;Database!BI43&amp;CHAR(10)&amp;Database!$BJ$6&amp;": "&amp;Database!BJ43&amp;CHAR(10)&amp;Database!$BK$6&amp;": "&amp;Database!BK43&amp;CHAR(10)&amp;Database!$BL$6&amp;": "&amp;Database!BL43&amp;CHAR(10)&amp;Database!$BM$6&amp;": "&amp;Database!BM43&amp;CHAR(10)&amp;Database!$BN$6&amp;": "&amp;Database!BN43&amp;CHAR(10)&amp;Database!$BO$6&amp;": "&amp;Database!BO43&amp;CHAR(10)&amp;Database!$BP$6&amp;": "&amp;Database!BP43&amp;CHAR(10)</f>
        <v xml:space="preserve">treatment_radiation: require
treatment_radiation_exclusion_period_mo: 
treatment_chemo_systemic: exclude
treatment_chemo_systemic_exclusion_period_mo: 1800
treatment_chemo_adjuvant: require
treatment_chemo_adjuvant_exclusion_period_mo: 
treatment_tki: 
treatment_tki_exclusion_period_mo: 
</v>
      </c>
      <c r="N40" t="str">
        <f>IF(OR(W40=1, Z40=1), Database!$BQ$6&amp;": "&amp;Database!BQ43&amp;CHAR(10)&amp;Database!$BR$6&amp;": "&amp;Database!BR43&amp;CHAR(10)&amp;Database!$BS$6&amp;": "&amp;Database!BS43&amp;CHAR(10)&amp;Database!$BT$6&amp;": "&amp;Database!BT43&amp;CHAR(10), "")</f>
        <v/>
      </c>
      <c r="O40" t="str">
        <f>"Criteria: "&amp;CHAR(10)&amp;CHAR(10)&amp;Database!BU43</f>
        <v xml:space="preserve">Criteria: 
_x000D_        DISEASE CHARACTERISTICS:_x000D__x000D_          -  Histologically or cytologically confirmed diagnosis of non-small cell lung cancer_x000D_             (NSCLC)_x000D__x000D_               -  Cytologic specimens obtained by brushings, washings, or needle aspiration of a_x000D_                  defined lesion or from a pleural effusion are acceptable; sputum cytology alone_x000D_                  is not acceptable for determining cell type_x000D__x000D_          -  Must meet one of the following criteria:_x000D__x000D_               -  Recurrent disease following completion of radiation or surgery_x000D__x000D_               -  Stage IIIB disease and not a candidate for combined modality therapy (primary_x000D_                  radiation therapy or surgery)_x000D__x000D_               -  Stage IV disease_x000D__x000D_          -  Patients may have either measurable or nonmeasurable disease according to RECIST_x000D_             criteria_x000D__x000D_          -  Baseline estradiol &gt; 30 pg/mL_x000D__x000D_               -  Patients on hormone replacement therapy are eligible provided baseline estradiol_x000D_                  &gt; 30 pg/mL_x000D__x000D_          -  Patients with known brain metastases must have received standard antitumor treatment_x000D_             (e.g. whole brain radiation, stereotactic radioablation, or surgery) for their CNS_x000D_             metastases as defined by the site's institutional standards_x000D__x000D_               -  Neurologic function must have been stable for 2 weeks before randomization and_x000D_                  patients must either be off steroid therapy for their brain metastases or on a_x000D_                  tapering regimen_x000D__x000D_               -  Patients must have recovered from therapy for their brain metastases with no_x000D_                  evidence of significant unstable neurological symptoms within the 4 weeks before_x000D_                  study randomization_x000D__x000D_          -  No evidence of small cell carcinoma, carcinoid, or mixed small cell/non-small cell_x000D_             histology_x000D__x000D_        PATIENT CHARACTERISTICS:_x000D__x000D_          -  Female_x000D__x000D_          -  ECOG performance score 0-2_x000D__x000D_          -  Life expectancy â‰¥ 12 weeks_x000D__x000D_          -  Absolute neutrophil count â‰¥ 1,500/mmÂ³_x000D__x000D_          -  Platelet count â‰¥ 100,000/mmÂ³_x000D__x000D_          -  Hemoglobin â‰¥ 10 g/dL (may be achieved with transfusion)_x000D__x000D_          -  Creatinine â‰¤ 1.5 times upper limit of normal (ULN)_x000D__x000D_          -  Total bilirubin â‰¤ 1.5 times ULN (CTC grade 1) (patients with Gilbert syndrome or_x000D_             other hereditary bilirubin defects may be included regardless of bilirubin levels)_x000D__x000D_          -  SGOT and SGPT â‰¤ 2.5 times ULN (CTC grade 0 or 1) (5 times ULN [CTC grade 0 to 2] if_x000D_             due to liver metastases)_x000D__x000D_          -  Alkaline phosphatase â‰¤ 2.5 times ULN except for elevated alkaline phosphatase with_x000D_             laboratory documentation that demonstrates bone origin_x000D__x000D_          -  No pregnant women or nursing mothers_x000D__x000D_          -  Negative pregnancy test_x000D__x000D_          -  Fertile patients must use effective contraception during and for 6 months after study_x000D_             participation_x000D__x000D_          -  No known hypersensitivity to study drugs or excipients_x000D__x000D_          -  Meets all of the following criteria:_x000D__x000D_               -  No weight loss &gt; 10% in previous 6 months_x000D__x000D_               -  Lactate dehydrogenase (LDH) â‰¤ 600 IU/L (central laboratory) regardless of weight_x000D_                  loss_x000D__x000D_               -  LDH â‰¤ 400 IU/L (central laboratory) and no weight loss â‰¥ 5% in previous 6 months_x000D__x000D_               -  BMI â‰¤ 35_x000D__x000D_          -  No concurrent primary malignancies except for carcinoma in situ or non-melanoma skin_x000D_             cancer_x000D__x000D_          -  No neuropathy grade 2 or greater_x000D__x000D_          -  No clinically significant active infection for which active therapy is underway_x000D__x000D_          -  No unstable medical conditions including unstable angina or myocardial infarction_x000D_             within the past 6 months_x000D__x000D_               -  Patients with evidence of cardiac conduction abnormalities are eligible if their_x000D_                  cardiac status is stable_x000D__x000D_          -  No circumstance that would preclude completion of the study or the required follow-up_x000D__x000D_        PRIOR CONCURRENT THERAPY:_x000D__x000D_          -  See Disease Characteristics_x000D__x000D_          -  Recovered from major surgery_x000D__x000D_          -  At least 7 days since prior local palliative radiotherapy_x000D__x000D_          -  At least 30 days since prior radiation therapy with curative intent_x000D__x000D_          -  At least 4 weeks since prior investigational therapy, unless local requirements are_x000D_             more stringent_x000D__x000D_          -  No prior systemic chemotherapy for the treatment of lung cancer, including systemic_x000D_             radiosensitizers used to treat brain metastases or any biologic agents_x000D__x000D_          -  No concurrent non-protocol-specified systemic antitumor therapy_x000D__x000D_          -  No concurrent amifostine, investigational agents, other cytotoxic agents for this_x000D_             disease_x000D__x000D_          -  No concurrent radiotherapy (with the exception of radiotherapy for brain or bone_x000D_             metastases for palliative purposes or radiotherapy for a condition other than NSCLC_x000D_             that was ongoing at the time of randomization)_x000D__x000D_               -  Patients receiving palliative radiotherapy (treatment for symptomatic metastatic_x000D_                  disease) may be treated while on study_x000D_      </v>
      </c>
      <c r="P40" t="str">
        <f t="shared" si="0"/>
        <v xml:space="preserve">
---------------------------------------</v>
      </c>
      <c r="Q40" t="str">
        <f t="shared" si="1"/>
        <v>nct_id: NCT00551733
phase: Phase 3
sponsor_name: CTI BioPharma
sponsor_type: Industry
study_title: Paclitaxel Poliglumex (CT-2103)/Carboplatin vs Paclitaxel/Carboplatin for the Treatment of Chemotherapy-NaÃ¯ve Advanced Non-Small Cell Lung Cancer (NSCLC) in Women With Estradiol &gt;30 pg/mL
cohort: 4
age_min: 18
age_max: 150
type_lung_nsclc_adeno: include
type_lung_nsclc_large: include
type_lung_nsclc_squamous: include
type_lung_sclc: 
stage_i: include
stage_ii: include
stage_iii: 
stage_iv: 
status_newly_diagnosed: 
status_relapse: require
status_refractory: 
marker_alk_oncogene: 
marker_egfr_mutation: 
marker_kras_mutation: 
marker_philadelphia_bcrabl_positive: 
marker_flt3_positive: 
marker_cd20pos: 
treatment_radiation: require
treatment_radiation_exclusion_period_mo: 
treatment_chemo_systemic: exclude
treatment_chemo_systemic_exclusion_period_mo: 1800
treatment_chemo_adjuvant: require
treatment_chemo_adjuvant_exclusion_period_mo: 
treatment_tki: 
treatment_tki_exclusion_period_mo: 
Criteria: 
_x000D_        DISEASE CHARACTERISTICS:_x000D__x000D_          -  Histologically or cytologically confirmed diagnosis of non-small cell lung cancer_x000D_             (NSCLC)_x000D__x000D_               -  Cytologic specimens obtained by brushings, washings, or needle aspiration of a_x000D_                  defined lesion or from a pleural effusion are acceptable; sputum cytology alone_x000D_                  is not acceptable for determining cell type_x000D__x000D_          -  Must meet one of the following criteria:_x000D__x000D_               -  Recurrent disease following completion of radiation or surgery_x000D__x000D_               -  Stage IIIB disease and not a candidate for combined modality therapy (primary_x000D_                  radiation therapy or surgery)_x000D__x000D_               -  Stage IV disease_x000D__x000D_          -  Patients may have either measurable or nonmeasurable disease according to RECIST_x000D_             criteria_x000D__x000D_          -  Baseline estradiol &gt; 30 pg/mL_x000D__x000D_               -  Patients on hormone replacement therapy are eligible provided baseline estradiol_x000D_                  &gt; 30 pg/mL_x000D__x000D_          -  Patients with known brain metastases must have received standard antitumor treatment_x000D_             (e.g. whole brain radiation, stereotactic radioablation, or surgery) for their CNS_x000D_             metastases as defined by the site's institutional standards_x000D__x000D_               -  Neurologic function must have been stable for 2 weeks before randomization and_x000D_                  patients must either be off steroid therapy for their brain metastases or on a_x000D_                  tapering regimen_x000D__x000D_               -  Patients must have recovered from therapy for their brain metastases with no_x000D_                  evidence of significant unstable neurological symptoms within the 4 weeks before_x000D_                  study randomization_x000D__x000D_          -  No evidence of small cell carcinoma, carcinoid, or mixed small cell/non-small cell_x000D_             histology_x000D__x000D_        PATIENT CHARACTERISTICS:_x000D__x000D_          -  Female_x000D__x000D_          -  ECOG performance score 0-2_x000D__x000D_          -  Life expectancy â‰¥ 12 weeks_x000D__x000D_          -  Absolute neutrophil count â‰¥ 1,500/mmÂ³_x000D__x000D_          -  Platelet count â‰¥ 100,000/mmÂ³_x000D__x000D_          -  Hemoglobin â‰¥ 10 g/dL (may be achieved with transfusion)_x000D__x000D_          -  Creatinine â‰¤ 1.5 times upper limit of normal (ULN)_x000D__x000D_          -  Total bilirubin â‰¤ 1.5 times ULN (CTC grade 1) (patients with Gilbert syndrome or_x000D_             other hereditary bilirubin defects may be included regardless of bilirubin levels)_x000D__x000D_          -  SGOT and SGPT â‰¤ 2.5 times ULN (CTC grade 0 or 1) (5 times ULN [CTC grade 0 to 2] if_x000D_             due to liver metastases)_x000D__x000D_          -  Alkaline phosphatase â‰¤ 2.5 times ULN except for elevated alkaline phosphatase with_x000D_             laboratory documentation that demonstrates bone origin_x000D__x000D_          -  No pregnant women or nursing mothers_x000D__x000D_          -  Negative pregnancy test_x000D__x000D_          -  Fertile patients must use effective contraception during and for 6 months after study_x000D_             participation_x000D__x000D_          -  No known hypersensitivity to study drugs or excipients_x000D__x000D_          -  Meets all of the following criteria:_x000D__x000D_               -  No weight loss &gt; 10% in previous 6 months_x000D__x000D_               -  Lactate dehydrogenase (LDH) â‰¤ 600 IU/L (central laboratory) regardless of weight_x000D_                  loss_x000D__x000D_               -  LDH â‰¤ 400 IU/L (central laboratory) and no weight loss â‰¥ 5% in previous 6 months_x000D__x000D_               -  BMI â‰¤ 35_x000D__x000D_          -  No concurrent primary malignancies except for carcinoma in situ or non-melanoma skin_x000D_             cancer_x000D__x000D_          -  No neuropathy grade 2 or greater_x000D__x000D_          -  No clinically significant active infection for which active therapy is underway_x000D__x000D_          -  No unstable medical conditions including unstable angina or myocardial infarction_x000D_             within the past 6 months_x000D__x000D_               -  Patients with evidence of cardiac conduction abnormalities are eligible if their_x000D_                  cardiac status is stable_x000D__x000D_          -  No circumstance that would preclude completion of the study or the required follow-up_x000D__x000D_        PRIOR CONCURRENT THERAPY:_x000D__x000D_          -  See Disease Characteristics_x000D__x000D_          -  Recovered from major surgery_x000D__x000D_          -  At least 7 days since prior local palliative radiotherapy_x000D__x000D_          -  At least 30 days since prior radiation therapy with curative intent_x000D__x000D_          -  At least 4 weeks since prior investigational therapy, unless local requirements are_x000D_             more stringent_x000D__x000D_          -  No prior systemic chemotherapy for the treatment of lung cancer, including systemic_x000D_             radiosensitizers used to treat brain metastases or any biologic agents_x000D__x000D_          -  No concurrent non-protocol-specified systemic antitumor therapy_x000D__x000D_          -  No concurrent amifostine, investigational agents, other cytotoxic agents for this_x000D_             disease_x000D__x000D_          -  No concurrent radiotherapy (with the exception of radiotherapy for brain or bone_x000D_             metastases for palliative purposes or radiotherapy for a condition other than NSCLC_x000D_             that was ongoing at the time of randomization)_x000D__x000D_               -  Patients receiving palliative radiotherapy (treatment for symptomatic metastatic_x000D_                  disease) may be treated while on study_x000D_      
---------------------------------------</v>
      </c>
      <c r="S40">
        <f>IF(OR(Database!K43="include",Database!L43="include"), 1, 0)</f>
        <v>0</v>
      </c>
      <c r="T40">
        <f>IF(OR(Database!M43="include",Database!N43="include",Database!O43="include",Database!P43="include"), 1, 0)</f>
        <v>1</v>
      </c>
      <c r="U40">
        <f>IF(OR(Database!M43="include",Database!N43="include",Database!O43="include"), 1, 0)</f>
        <v>1</v>
      </c>
      <c r="V40">
        <f>IF(Database!P43="include", 1, 0)</f>
        <v>0</v>
      </c>
      <c r="W40">
        <f>IF(OR(Database!Q43="include",Database!R43="include",Database!S43="include",Database!T43="include"), 1, 0)</f>
        <v>0</v>
      </c>
      <c r="X40">
        <f>IF(Database!Q43="include", 1, 0)</f>
        <v>0</v>
      </c>
      <c r="Y40">
        <f>IF(Database!T43="include", 1, 0)</f>
        <v>0</v>
      </c>
      <c r="Z40">
        <f>IF(OR(Database!AC43="include",Database!AE43="include",Database!AH43="include",Database!AI43="include",Database!AJ43="include",Database!AK43="include",Database!AM43="include",Database!AN43="include",Database!AO43="include",Database!AP43="include"), 1, 0)</f>
        <v>0</v>
      </c>
      <c r="AA40">
        <f>IF(OR(Database!AQ43&lt;&gt;"",Database!AR43&lt;&gt;"",Database!AS43&lt;&gt;"",Database!AT43&lt;&gt;""), 1, 0)</f>
        <v>1</v>
      </c>
      <c r="AB40">
        <f>IF(Database!AW43&lt;&gt;"", 1, 0)</f>
        <v>0</v>
      </c>
      <c r="AC40">
        <f>IF(OR(Database!AY43&lt;&gt;"",Database!AX43&lt;&gt;""), 1, 0)</f>
        <v>0</v>
      </c>
    </row>
    <row r="41" spans="1:29">
      <c r="A41" t="str">
        <f>Database!$B$6&amp;": "&amp;Database!B44&amp;CHAR(10)&amp;Database!$C$6&amp;": "&amp;Database!C44&amp;CHAR(10)&amp;Database!$E$6&amp;": "&amp;Database!E44&amp;CHAR(10)&amp;Database!$F$6&amp;": "&amp;Database!F44&amp;CHAR(10)&amp;Database!$G$6&amp;": "&amp;Database!G44&amp;CHAR(10)&amp;Database!$H$6&amp;": "&amp;Database!H44&amp;CHAR(10)&amp;Database!$I$6&amp;": "&amp;Database!I44&amp;CHAR(10)&amp;Database!$J$6&amp;": "&amp;Database!J44&amp;CHAR(10)</f>
        <v xml:space="preserve">nct_id: NCT02654587
phase: Phase 3
sponsor_name: OSE Immunotherapeutics
sponsor_type: Industry
study_title: A Randomized Parallel Group Phase III Trial of OSE 2101 as 2nd Line After Prior Platinum-based Chemotherapy Failure or as 3rd Line After Platinum-failure and Checkpoint Inhibitor-failure, Compared With Standard Treatment (Docetaxel or Pemetrexed) in HLA-A2 Positive Patients With Locally Advanced (IIIB) Unsuitable for Radiotherapy or Metastatic Non-Small-Cell Lung Cancer
cohort: 1
age_min: 18
age_max: 150
</v>
      </c>
      <c r="B41" t="str">
        <f>IF(S41=1, Database!$K$6&amp;": "&amp;Database!K44&amp;CHAR(10)&amp;Database!$L$6&amp;": "&amp;Database!L44, "")</f>
        <v/>
      </c>
      <c r="C41" t="str">
        <f>IF(T41=1, Database!$M$6&amp;": "&amp;Database!M44&amp;CHAR(10)&amp;Database!$N$6&amp;": "&amp;Database!N44&amp;CHAR(10)&amp;Database!$O$6&amp;": "&amp;Database!O44&amp;CHAR(10)&amp;Database!$P$6&amp;": "&amp;Database!P44&amp;CHAR(10), "")</f>
        <v xml:space="preserve">type_lung_nsclc_adeno: include
type_lung_nsclc_large: include
type_lung_nsclc_squamous: include
type_lung_sclc: 
</v>
      </c>
      <c r="D41" t="str">
        <f>IF(W41=1, Database!$Q$6&amp;": "&amp;Database!Q44&amp;CHAR(10)&amp;Database!$R$6&amp;": "&amp;Database!R44&amp;CHAR(10)&amp;Database!$S$6&amp;": "&amp;Database!S44&amp;CHAR(10)&amp;Database!$T$6&amp;": "&amp;Database!T44&amp;CHAR(10)&amp;Database!$U$6&amp;": "&amp;Database!U44&amp;CHAR(10)&amp;Database!$V$6&amp;": "&amp;Database!V44&amp;CHAR(10)&amp;Database!$W$6&amp;": "&amp;Database!W44&amp;CHAR(10)&amp;Database!$X$6&amp;": "&amp;Database!X44&amp;CHAR(10)&amp;Database!$Y$6&amp;": "&amp;Database!Y44&amp;CHAR(10)&amp;Database!$Z$6&amp;": "&amp;Database!Z44&amp;CHAR(10)&amp;Database!$AA$6&amp;": "&amp;Database!AA44&amp;CHAR(10)&amp;Database!$AB$6&amp;": "&amp;Database!AB44&amp;CHAR(10), "")</f>
        <v/>
      </c>
      <c r="E41" t="str">
        <f>IF(Z41=1, Database!$AC$6&amp;": "&amp;Database!AC44&amp;CHAR(10)&amp;Database!$AD$6&amp;": "&amp;Database!AD44&amp;CHAR(10)&amp;Database!$AE$6&amp;": "&amp;Database!AE44&amp;CHAR(10)&amp;Database!$AF$6&amp;": "&amp;Database!AF44&amp;CHAR(10)&amp;Database!$AG$6&amp;": "&amp;Database!AG44&amp;CHAR(10)&amp;Database!$AH$6&amp;": "&amp;Database!AH44&amp;CHAR(10)&amp;Database!$AI$6&amp;": "&amp;Database!AI44&amp;CHAR(10)&amp;Database!$AJ$6&amp;": "&amp;Database!AJ44&amp;CHAR(10)&amp;Database!$AK$6&amp;": "&amp;Database!AK44&amp;CHAR(10)&amp;Database!$AL$6&amp;": "&amp;Database!AL44&amp;CHAR(10)&amp;Database!$AM$6&amp;": "&amp;Database!AM44&amp;CHAR(10)&amp;Database!$AN$6&amp;": "&amp;Database!AN44&amp;CHAR(10)&amp;Database!$AO$6&amp;": "&amp;Database!AO44&amp;CHAR(10)&amp;Database!$AP$6&amp;": "&amp;Database!AP44&amp;CHAR(10), "")</f>
        <v/>
      </c>
      <c r="F41" t="str">
        <f>IF(AA41=1, Database!$AQ$6&amp;": "&amp;Database!AQ44&amp;CHAR(10)&amp;Database!$AR$6&amp;": "&amp;Database!AR44&amp;CHAR(10)&amp;Database!$AS$6&amp;": "&amp;Database!AS44&amp;CHAR(10)&amp;Database!$AT$6&amp;": "&amp;Database!AT44&amp;CHAR(10), "")</f>
        <v xml:space="preserve">stage_i: 
stage_ii: 
stage_iii: include
stage_iv: include
</v>
      </c>
      <c r="G41" t="str">
        <f>IF(V41=1, Database!$AU$6&amp;": "&amp;Database!AU44&amp;CHAR(10)&amp;Database!$AV$6&amp;": "&amp;Database!AV44&amp;CHAR(10), "")</f>
        <v/>
      </c>
      <c r="H41" t="str">
        <f>IF(AB41=1, Database!$AW$6&amp;": "&amp;Database!AW44&amp;CHAR(10), "")</f>
        <v/>
      </c>
      <c r="I41" t="str">
        <f>IF(AC41=1, Database!$AX$6&amp;": "&amp;Database!AX44&amp;CHAR(10)&amp;Database!$AY$6&amp;": "&amp;Database!AY44&amp;CHAR(10), "")</f>
        <v/>
      </c>
      <c r="J41" t="str">
        <f>IF(Z41=1, Database!$AQ$6&amp;": "&amp;Database!AQ44&amp;CHAR(10)&amp;Database!$AR$6&amp;": "&amp;Database!AR44&amp;CHAR(10)&amp;Database!$AS$6&amp;": "&amp;Database!AS44&amp;CHAR(10)&amp;Database!$AT$6&amp;": "&amp;Database!AT44&amp;CHAR(10), "")</f>
        <v/>
      </c>
      <c r="K41" t="str">
        <f>Database!$AZ$6&amp;": "&amp;Database!AZ44&amp;CHAR(10)&amp;Database!$BA$6&amp;": "&amp;Database!BA44&amp;CHAR(10)&amp;Database!$BB$6&amp;": "&amp;Database!BB44&amp;CHAR(10)</f>
        <v xml:space="preserve">status_newly_diagnosed: 
status_relapse: 
status_refractory: 
</v>
      </c>
      <c r="L41" t="str">
        <f>Database!$BC$6&amp;": "&amp;Database!BC44&amp;CHAR(10)&amp;Database!$BD$6&amp;": "&amp;Database!BD44&amp;CHAR(10)&amp;Database!$BE$6&amp;": "&amp;Database!BE44&amp;CHAR(10)&amp;Database!$BF$6&amp;": "&amp;Database!BF44&amp;CHAR(10)&amp;Database!$BG$6&amp;": "&amp;Database!BG44&amp;CHAR(10)&amp;Database!$BH$6&amp;": "&amp;Database!BH44&amp;CHAR(10)</f>
        <v xml:space="preserve">marker_alk_oncogene: exclude
marker_egfr_mutation: exclude
marker_kras_mutation: 
marker_philadelphia_bcrabl_positive: 
marker_flt3_positive: 
marker_cd20pos: 
</v>
      </c>
      <c r="M41" t="str">
        <f>Database!$BI$6&amp;": "&amp;Database!BI44&amp;CHAR(10)&amp;Database!$BJ$6&amp;": "&amp;Database!BJ44&amp;CHAR(10)&amp;Database!$BK$6&amp;": "&amp;Database!BK44&amp;CHAR(10)&amp;Database!$BL$6&amp;": "&amp;Database!BL44&amp;CHAR(10)&amp;Database!$BM$6&amp;": "&amp;Database!BM44&amp;CHAR(10)&amp;Database!$BN$6&amp;": "&amp;Database!BN44&amp;CHAR(10)&amp;Database!$BO$6&amp;": "&amp;Database!BO44&amp;CHAR(10)&amp;Database!$BP$6&amp;": "&amp;Database!BP44&amp;CHAR(10)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41" t="str">
        <f>IF(OR(W41=1, Z41=1), Database!$BQ$6&amp;": "&amp;Database!BQ44&amp;CHAR(10)&amp;Database!$BR$6&amp;": "&amp;Database!BR44&amp;CHAR(10)&amp;Database!$BS$6&amp;": "&amp;Database!BS44&amp;CHAR(10)&amp;Database!$BT$6&amp;": "&amp;Database!BT44&amp;CHAR(10), "")</f>
        <v/>
      </c>
      <c r="O41" t="str">
        <f>"Criteria: "&amp;CHAR(10)&amp;CHAR(10)&amp;Database!BU44</f>
        <v xml:space="preserve">Criteria: 
_x000D_        Inclusion Criteria:_x000D__x000D_          1. Signed and dated informed consent document indicating that the patient (or legally_x000D_             acceptable representative) has been informed of all the pertinent aspects of the_x000D_             trial prior to enrollment._x000D__x000D_          2. Willingness and ability to comply with scheduled visits, treatment plans, laboratory_x000D_             tests, and other study procedures._x000D__x000D_          3. Female or male, 18 years of age or older._x000D__x000D_          4. Histologically or cytologically proven diagnosis of NSCLC that is locally advanced_x000D_             (stage IIIB) unsuitable for radiotherapy or metastatic (stage IV) according to the_x000D_             7th edition of tumor, node, metastasis (TNM) in Lung Cancer published by the_x000D_             International Union Against Cancer and the American Joint Committee on Cancer._x000D__x000D_          5. Subjects with disease recurrence or progression_x000D__x000D_               1. Patients must have had progressive disease after only one prior chemotherapy_x000D_                  regimen: i) It includes patients who have received one prior platinum-based_x000D_                  chemotherapy in the adjuvant setting following surgical resection for early_x000D_                  disease and whose disease has recurred within 12 months of completion of prior_x000D_                  chemotherapy, ii) It includes patients who received one prior platinum-based_x000D_                  chemotherapy in combination with radiation therapy for Stage III locoregional_x000D_                  disease and whose disease has recurred within 12 months of completion of prior_x000D_                  chemotherapy, iii) It includes patients who received 2 prior platinum-based_x000D_                  chemotherapy regimens, if the first regimen was given as adjuvant therapy or was_x000D_                  given in combination with radiation therapy for locally advanced disease_x000D__x000D_               2. or Patients must have had progressive disease after 2nd line therapy with an_x000D_                  immune checkpoint inhibitor_x000D__x000D_          6. Subjects with measurable or non-measurable lesions._x000D__x000D_          7. Subjects must express HLA-A2 phenotype as assessed serologically._x000D__x000D_          8. Subjects must be considered suitable for chemotherapy with either single-agent_x000D_             pemetrexed or docetaxel._x000D__x000D_          9. Subjects with brain metastases are eligible if treated and symptoms have returned to_x000D_             baseline (except for signs and symptoms related to central nervous system therapy)_x000D_             for at least 2 weeks before initiation of allocated treatment and are not taking any_x000D_             forbidden medications._x000D__x000D_         10. Any prior chemotherapy, immunotherapy, radiation therapy or surgeries must have been_x000D_             completed at least 3 weeks prior to initiation of study medication._x000D__x000D_         11. Any toxicity from prior therapy must have recovered to â‰¤ Grade 1 (except alopecia)._x000D__x000D_         12. Eastern Cooperative Oncology Group (ECOG) performance status 0-1._x000D__x000D_         13. Adequate organ function as defined by all the following criteria:_x000D__x000D_               1. Albuminemia &gt; 25g/L_x000D__x000D_               2. Serum aspartate transaminase (AST) and serum alanine transaminase (ALT) â‰¤ 1.5 x_x000D_                  upper limit of normal (ULN) with alkaline phosphatase â‰¤ 2.5 x ULN, or AST and_x000D_                  ALT â‰¤ 5 x ULN if liver function abnormalities are due to liver metastases_x000D__x000D_               3. Total serum bilirubin â‰¤ 1.5 x ULN_x000D__x000D_               4. Absolute neutrophil count (ANC) â‰¥ 1500/L_x000D__x000D_               5. Platelets â‰¥ 100000/L_x000D__x000D_               6. Hemoglobin â‰¥ 9.0 g/dL (in the absence of transfusion within 2 weeks before_x000D_                  randomization)_x000D__x000D_               7. Creatinine clearance (based on modified Cockcroft-Gault formula) â‰¥ 45 ml/min._x000D__x000D_        Exclusion Criteria:_x000D__x000D_          1. Small-cell lung cancer/mixed NSCLC with small cell component or other neuroendocrine_x000D_             lung cancers (typical and atypical carcinoids, large-cell neuroendocrine carcinomas)._x000D_             Large-cell carcinoma._x000D__x000D_          2. NSCLC that is predominantly squamous cell carcinoma, and patient had docetaxel as_x000D_             part of his prior chemotherapy._x000D__x000D_          3. Current or previous treatment with investigational therapy in another therapeutic_x000D_             clinical trial interrupted less than 4 weeks before study treatment initiation._x000D__x000D_          4. Patients whose tumor harbors EGFR gene mutation that sensitizes tumors to_x000D_             Tyrosine-Kinase Inhibitor (TKI) (EGFR exon 18-21) or Anaplastic Lymphoma Kinase (ALK)_x000D_             rearrangement._x000D__x000D_          5. Ongoing immunotherapy (checkpoint inhibition, antigen immunotherapy)._x000D__x000D_          6. Spinal cord compression (unless treated with the patient attaining good pain control_x000D_             and stable or recovered neurologic function), carcinomatous meningitis, or_x000D_             leptomeningeal disease_x000D__x000D_          7. Patients with squamous cell histology or non-squamous cell histology previously_x000D_             treated by pemetrexed and with a contraindication for docetaxel with grade â‰¥ 2_x000D_             neuropathy or hypersensitivity reaction to medications formulated with polysorbate_x000D_             80) as they could be randomly assigned to Arm B._x000D__x000D_          8. Patients with a condition requiring systemic treatment with either corticosteroids or_x000D_             other immunosuppressive medications._x000D__x000D_          9. Treatment with corticosteroids in the last 3-week period before inclusion, except for_x000D_             topical, ocular, intra-articular, intranasal, and inhaled corticosteroids with_x000D_             minimal systemic absorption (e.g. with a dose â‰¤ 500 microgram beclomethasone_x000D_             equivalent for inhaled steroids), or adrenal replacement steroid doses â‰¤ 10 mg daily_x000D_             prednisone equivalent which are permitted._x000D__x000D_         10. A recognized immunodeficiency disease including human immunodeficiency virus (HIV)_x000D_             infection (and other cellular immunodeficiencies, hypogammaglobulinemia or_x000D_             dysgammaglobulinemia; subjects who have hereditary, congenital or acquired_x000D_             immunodeficiencies)._x000D__x000D_         11. Patients with auto-immune disease, with the exception of type I diabetes or treated_x000D_             hypothyroidism._x000D__x000D_         12. Patients with interstitial lung disease._x000D__x000D_         13. Patients with active B or C hepatitis._x000D__x000D_         14. Other malignancy: patients will not be eligible if they have evidence of active_x000D_             malignancy (other than non-melanoma skin cancer or localized cervical cancer, or_x000D_             localized and presumed cured prostate cancer)._x000D__x000D_         15. Other severe acute or chronic medical or psychiatric conditions, or laboratory_x000D_             abnormalities that would impart, in the judgment of the investigator and/or sponsor,_x000D_             excess risk associated with study participation or study drug administration, and_x000D_             which would, therefore, make the patient inappropriate for entry into this study._x000D__x000D_         16. Female patients must be surgically sterile or be postmenopausal, or must agree to use_x000D_             effective contraception during the period of the trial and for at least 90 days after_x000D_             completion of treatment._x000D__x000D_         17. Male patients sexually active with a woman of childbearing potential must be_x000D_             surgically sterile or must agree to use effective contraception during the period of_x000D_             the trial and for at least 90 days after completion of treatment. The decision of_x000D_             effective contraception will be based on the judgment of the principal investigator._x000D__x000D_         18. Breastfeeding women._x000D__x000D_         19. Women with a positive pregnancy test._x000D_      </v>
      </c>
      <c r="P41" t="str">
        <f t="shared" si="0"/>
        <v xml:space="preserve">
---------------------------------------</v>
      </c>
      <c r="Q41" t="str">
        <f t="shared" si="1"/>
        <v>nct_id: NCT02654587
phase: Phase 3
sponsor_name: OSE Immunotherapeutics
sponsor_type: Industry
study_title: A Randomized Parallel Group Phase III Trial of OSE 2101 as 2nd Line After Prior Platinum-based Chemotherapy Failure or as 3rd Line After Platinum-failure and Checkpoint Inhibitor-failure, Compared With Standard Treatment (Docetaxel or Pemetrexed) in HLA-A2 Positive Patients With Locally Advanced (IIIB) Unsuitable for Radiotherapy or Metastatic Non-Small-Cell Lung Cancer
cohort: 1
age_min: 18
age_max: 150
type_lung_nsclc_adeno: include
type_lung_nsclc_large: include
type_lung_nsclc_squamous: include
type_lung_sclc: 
stage_i: 
stage_ii: 
stage_iii: include
stage_iv: include
status_newly_diagnosed: 
status_relapse: 
status_refractory: 
marker_alk_oncogene: exclude
marker_egfr_mutation: exclude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1. Signed and dated informed consent document indicating that the patient (or legally_x000D_             acceptable representative) has been informed of all the pertinent aspects of the_x000D_             trial prior to enrollment._x000D__x000D_          2. Willingness and ability to comply with scheduled visits, treatment plans, laboratory_x000D_             tests, and other study procedures._x000D__x000D_          3. Female or male, 18 years of age or older._x000D__x000D_          4. Histologically or cytologically proven diagnosis of NSCLC that is locally advanced_x000D_             (stage IIIB) unsuitable for radiotherapy or metastatic (stage IV) according to the_x000D_             7th edition of tumor, node, metastasis (TNM) in Lung Cancer published by the_x000D_             International Union Against Cancer and the American Joint Committee on Cancer._x000D__x000D_          5. Subjects with disease recurrence or progression_x000D__x000D_               1. Patients must have had progressive disease after only one prior chemotherapy_x000D_                  regimen: i) It includes patients who have received one prior platinum-based_x000D_                  chemotherapy in the adjuvant setting following surgical resection for early_x000D_                  disease and whose disease has recurred within 12 months of completion of prior_x000D_                  chemotherapy, ii) It includes patients who received one prior platinum-based_x000D_                  chemotherapy in combination with radiation therapy for Stage III locoregional_x000D_                  disease and whose disease has recurred within 12 months of completion of prior_x000D_                  chemotherapy, iii) It includes patients who received 2 prior platinum-based_x000D_                  chemotherapy regimens, if the first regimen was given as adjuvant therapy or was_x000D_                  given in combination with radiation therapy for locally advanced disease_x000D__x000D_               2. or Patients must have had progressive disease after 2nd line therapy with an_x000D_                  immune checkpoint inhibitor_x000D__x000D_          6. Subjects with measurable or non-measurable lesions._x000D__x000D_          7. Subjects must express HLA-A2 phenotype as assessed serologically._x000D__x000D_          8. Subjects must be considered suitable for chemotherapy with either single-agent_x000D_             pemetrexed or docetaxel._x000D__x000D_          9. Subjects with brain metastases are eligible if treated and symptoms have returned to_x000D_             baseline (except for signs and symptoms related to central nervous system therapy)_x000D_             for at least 2 weeks before initiation of allocated treatment and are not taking any_x000D_             forbidden medications._x000D__x000D_         10. Any prior chemotherapy, immunotherapy, radiation therapy or surgeries must have been_x000D_             completed at least 3 weeks prior to initiation of study medication._x000D__x000D_         11. Any toxicity from prior therapy must have recovered to â‰¤ Grade 1 (except alopecia)._x000D__x000D_         12. Eastern Cooperative Oncology Group (ECOG) performance status 0-1._x000D__x000D_         13. Adequate organ function as defined by all the following criteria:_x000D__x000D_               1. Albuminemia &gt; 25g/L_x000D__x000D_               2. Serum aspartate transaminase (AST) and serum alanine transaminase (ALT) â‰¤ 1.5 x_x000D_                  upper limit of normal (ULN) with alkaline phosphatase â‰¤ 2.5 x ULN, or AST and_x000D_                  ALT â‰¤ 5 x ULN if liver function abnormalities are due to liver metastases_x000D__x000D_               3. Total serum bilirubin â‰¤ 1.5 x ULN_x000D__x000D_               4. Absolute neutrophil count (ANC) â‰¥ 1500/L_x000D__x000D_               5. Platelets â‰¥ 100000/L_x000D__x000D_               6. Hemoglobin â‰¥ 9.0 g/dL (in the absence of transfusion within 2 weeks before_x000D_                  randomization)_x000D__x000D_               7. Creatinine clearance (based on modified Cockcroft-Gault formula) â‰¥ 45 ml/min._x000D__x000D_        Exclusion Criteria:_x000D__x000D_          1. Small-cell lung cancer/mixed NSCLC with small cell component or other neuroendocrine_x000D_             lung cancers (typical and atypical carcinoids, large-cell neuroendocrine carcinomas)._x000D_             Large-cell carcinoma._x000D__x000D_          2. NSCLC that is predominantly squamous cell carcinoma, and patient had docetaxel as_x000D_             part of his prior chemotherapy._x000D__x000D_          3. Current or previous treatment with investigational therapy in another therapeutic_x000D_             clinical trial interrupted less than 4 weeks before study treatment initiation._x000D__x000D_          4. Patients whose tumor harbors EGFR gene mutation that sensitizes tumors to_x000D_             Tyrosine-Kinase Inhibitor (TKI) (EGFR exon 18-21) or Anaplastic Lymphoma Kinase (ALK)_x000D_             rearrangement._x000D__x000D_          5. Ongoing immunotherapy (checkpoint inhibition, antigen immunotherapy)._x000D__x000D_          6. Spinal cord compression (unless treated with the patient attaining good pain control_x000D_             and stable or recovered neurologic function), carcinomatous meningitis, or_x000D_             leptomeningeal disease_x000D__x000D_          7. Patients with squamous cell histology or non-squamous cell histology previously_x000D_             treated by pemetrexed and with a contraindication for docetaxel with grade â‰¥ 2_x000D_             neuropathy or hypersensitivity reaction to medications formulated with polysorbate_x000D_             80) as they could be randomly assigned to Arm B._x000D__x000D_          8. Patients with a condition requiring systemic treatment with either corticosteroids or_x000D_             other immunosuppressive medications._x000D__x000D_          9. Treatment with corticosteroids in the last 3-week period before inclusion, except for_x000D_             topical, ocular, intra-articular, intranasal, and inhaled corticosteroids with_x000D_             minimal systemic absorption (e.g. with a dose â‰¤ 500 microgram beclomethasone_x000D_             equivalent for inhaled steroids), or adrenal replacement steroid doses â‰¤ 10 mg daily_x000D_             prednisone equivalent which are permitted._x000D__x000D_         10. A recognized immunodeficiency disease including human immunodeficiency virus (HIV)_x000D_             infection (and other cellular immunodeficiencies, hypogammaglobulinemia or_x000D_             dysgammaglobulinemia; subjects who have hereditary, congenital or acquired_x000D_             immunodeficiencies)._x000D__x000D_         11. Patients with auto-immune disease, with the exception of type I diabetes or treated_x000D_             hypothyroidism._x000D__x000D_         12. Patients with interstitial lung disease._x000D__x000D_         13. Patients with active B or C hepatitis._x000D__x000D_         14. Other malignancy: patients will not be eligible if they have evidence of active_x000D_             malignancy (other than non-melanoma skin cancer or localized cervical cancer, or_x000D_             localized and presumed cured prostate cancer)._x000D__x000D_         15. Other severe acute or chronic medical or psychiatric conditions, or laboratory_x000D_             abnormalities that would impart, in the judgment of the investigator and/or sponsor,_x000D_             excess risk associated with study participation or study drug administration, and_x000D_             which would, therefore, make the patient inappropriate for entry into this study._x000D__x000D_         16. Female patients must be surgically sterile or be postmenopausal, or must agree to use_x000D_             effective contraception during the period of the trial and for at least 90 days after_x000D_             completion of treatment._x000D__x000D_         17. Male patients sexually active with a woman of childbearing potential must be_x000D_             surgically sterile or must agree to use effective contraception during the period of_x000D_             the trial and for at least 90 days after completion of treatment. The decision of_x000D_             effective contraception will be based on the judgment of the principal investigator._x000D__x000D_         18. Breastfeeding women._x000D__x000D_         19. Women with a positive pregnancy test._x000D_      
---------------------------------------</v>
      </c>
      <c r="S41">
        <f>IF(OR(Database!K44="include",Database!L44="include"), 1, 0)</f>
        <v>0</v>
      </c>
      <c r="T41">
        <f>IF(OR(Database!M44="include",Database!N44="include",Database!O44="include",Database!P44="include"), 1, 0)</f>
        <v>1</v>
      </c>
      <c r="U41">
        <f>IF(OR(Database!M44="include",Database!N44="include",Database!O44="include"), 1, 0)</f>
        <v>1</v>
      </c>
      <c r="V41">
        <f>IF(Database!P44="include", 1, 0)</f>
        <v>0</v>
      </c>
      <c r="W41">
        <f>IF(OR(Database!Q44="include",Database!R44="include",Database!S44="include",Database!T44="include"), 1, 0)</f>
        <v>0</v>
      </c>
      <c r="X41">
        <f>IF(Database!Q44="include", 1, 0)</f>
        <v>0</v>
      </c>
      <c r="Y41">
        <f>IF(Database!T44="include", 1, 0)</f>
        <v>0</v>
      </c>
      <c r="Z41">
        <f>IF(OR(Database!AC44="include",Database!AE44="include",Database!AH44="include",Database!AI44="include",Database!AJ44="include",Database!AK44="include",Database!AM44="include",Database!AN44="include",Database!AO44="include",Database!AP44="include"), 1, 0)</f>
        <v>0</v>
      </c>
      <c r="AA41">
        <f>IF(OR(Database!AQ44&lt;&gt;"",Database!AR44&lt;&gt;"",Database!AS44&lt;&gt;"",Database!AT44&lt;&gt;""), 1, 0)</f>
        <v>1</v>
      </c>
      <c r="AB41">
        <f>IF(Database!AW44&lt;&gt;"", 1, 0)</f>
        <v>0</v>
      </c>
      <c r="AC41">
        <f>IF(OR(Database!AY44&lt;&gt;"",Database!AX44&lt;&gt;""), 1, 0)</f>
        <v>0</v>
      </c>
    </row>
    <row r="42" spans="1:29">
      <c r="A42" t="str">
        <f>Database!$B$6&amp;": "&amp;Database!B45&amp;CHAR(10)&amp;Database!$C$6&amp;": "&amp;Database!C45&amp;CHAR(10)&amp;Database!$E$6&amp;": "&amp;Database!E45&amp;CHAR(10)&amp;Database!$F$6&amp;": "&amp;Database!F45&amp;CHAR(10)&amp;Database!$G$6&amp;": "&amp;Database!G45&amp;CHAR(10)&amp;Database!$H$6&amp;": "&amp;Database!H45&amp;CHAR(10)&amp;Database!$I$6&amp;": "&amp;Database!I45&amp;CHAR(10)&amp;Database!$J$6&amp;": "&amp;Database!J45&amp;CHAR(10)</f>
        <v xml:space="preserve">nct_id: NCT02810457
phase: Phase 3
sponsor_name: Centus Biotherapeutics Limited
sponsor_type: Industry
study_title: A Randomised, Parallel, Double Blinded Study to Compare the Efficacy and Safety of FKB238 to AvastinÂ® In 1st Line Treatment for Patients With Advanced/Recurrent Non Squamous NSCLC in Combination of Paclitaxel and Carboplatin
cohort: 1
age_min: 18
age_max: 150
</v>
      </c>
      <c r="B42" t="str">
        <f>IF(S42=1, Database!$K$6&amp;": "&amp;Database!K45&amp;CHAR(10)&amp;Database!$L$6&amp;": "&amp;Database!L45, "")</f>
        <v/>
      </c>
      <c r="C42" t="str">
        <f>IF(T42=1, Database!$M$6&amp;": "&amp;Database!M45&amp;CHAR(10)&amp;Database!$N$6&amp;": "&amp;Database!N45&amp;CHAR(10)&amp;Database!$O$6&amp;": "&amp;Database!O45&amp;CHAR(10)&amp;Database!$P$6&amp;": "&amp;Database!P45&amp;CHAR(10), "")</f>
        <v xml:space="preserve">type_lung_nsclc_adeno: include
type_lung_nsclc_large: include
type_lung_nsclc_squamous: 
type_lung_sclc: 
</v>
      </c>
      <c r="D42" t="str">
        <f>IF(W42=1, Database!$Q$6&amp;": "&amp;Database!Q45&amp;CHAR(10)&amp;Database!$R$6&amp;": "&amp;Database!R45&amp;CHAR(10)&amp;Database!$S$6&amp;": "&amp;Database!S45&amp;CHAR(10)&amp;Database!$T$6&amp;": "&amp;Database!T45&amp;CHAR(10)&amp;Database!$U$6&amp;": "&amp;Database!U45&amp;CHAR(10)&amp;Database!$V$6&amp;": "&amp;Database!V45&amp;CHAR(10)&amp;Database!$W$6&amp;": "&amp;Database!W45&amp;CHAR(10)&amp;Database!$X$6&amp;": "&amp;Database!X45&amp;CHAR(10)&amp;Database!$Y$6&amp;": "&amp;Database!Y45&amp;CHAR(10)&amp;Database!$Z$6&amp;": "&amp;Database!Z45&amp;CHAR(10)&amp;Database!$AA$6&amp;": "&amp;Database!AA45&amp;CHAR(10)&amp;Database!$AB$6&amp;": "&amp;Database!AB45&amp;CHAR(10), "")</f>
        <v/>
      </c>
      <c r="E42" t="str">
        <f>IF(Z42=1, Database!$AC$6&amp;": "&amp;Database!AC45&amp;CHAR(10)&amp;Database!$AD$6&amp;": "&amp;Database!AD45&amp;CHAR(10)&amp;Database!$AE$6&amp;": "&amp;Database!AE45&amp;CHAR(10)&amp;Database!$AF$6&amp;": "&amp;Database!AF45&amp;CHAR(10)&amp;Database!$AG$6&amp;": "&amp;Database!AG45&amp;CHAR(10)&amp;Database!$AH$6&amp;": "&amp;Database!AH45&amp;CHAR(10)&amp;Database!$AI$6&amp;": "&amp;Database!AI45&amp;CHAR(10)&amp;Database!$AJ$6&amp;": "&amp;Database!AJ45&amp;CHAR(10)&amp;Database!$AK$6&amp;": "&amp;Database!AK45&amp;CHAR(10)&amp;Database!$AL$6&amp;": "&amp;Database!AL45&amp;CHAR(10)&amp;Database!$AM$6&amp;": "&amp;Database!AM45&amp;CHAR(10)&amp;Database!$AN$6&amp;": "&amp;Database!AN45&amp;CHAR(10)&amp;Database!$AO$6&amp;": "&amp;Database!AO45&amp;CHAR(10)&amp;Database!$AP$6&amp;": "&amp;Database!AP45&amp;CHAR(10), "")</f>
        <v/>
      </c>
      <c r="F42" t="str">
        <f>IF(AA42=1, Database!$AQ$6&amp;": "&amp;Database!AQ45&amp;CHAR(10)&amp;Database!$AR$6&amp;": "&amp;Database!AR45&amp;CHAR(10)&amp;Database!$AS$6&amp;": "&amp;Database!AS45&amp;CHAR(10)&amp;Database!$AT$6&amp;": "&amp;Database!AT45&amp;CHAR(10), "")</f>
        <v xml:space="preserve">stage_i: 
stage_ii: 
stage_iii: 
stage_iv: include
</v>
      </c>
      <c r="G42" t="str">
        <f>IF(V42=1, Database!$AU$6&amp;": "&amp;Database!AU45&amp;CHAR(10)&amp;Database!$AV$6&amp;": "&amp;Database!AV45&amp;CHAR(10), "")</f>
        <v/>
      </c>
      <c r="H42" t="str">
        <f>IF(AB42=1, Database!$AW$6&amp;": "&amp;Database!AW45&amp;CHAR(10), "")</f>
        <v/>
      </c>
      <c r="I42" t="str">
        <f>IF(AC42=1, Database!$AX$6&amp;": "&amp;Database!AX45&amp;CHAR(10)&amp;Database!$AY$6&amp;": "&amp;Database!AY45&amp;CHAR(10), "")</f>
        <v/>
      </c>
      <c r="J42" t="str">
        <f>IF(Z42=1, Database!$AQ$6&amp;": "&amp;Database!AQ45&amp;CHAR(10)&amp;Database!$AR$6&amp;": "&amp;Database!AR45&amp;CHAR(10)&amp;Database!$AS$6&amp;": "&amp;Database!AS45&amp;CHAR(10)&amp;Database!$AT$6&amp;": "&amp;Database!AT45&amp;CHAR(10), "")</f>
        <v/>
      </c>
      <c r="K42" t="str">
        <f>Database!$AZ$6&amp;": "&amp;Database!AZ45&amp;CHAR(10)&amp;Database!$BA$6&amp;": "&amp;Database!BA45&amp;CHAR(10)&amp;Database!$BB$6&amp;": "&amp;Database!BB45&amp;CHAR(10)</f>
        <v xml:space="preserve">status_newly_diagnosed: 
status_relapse: 
status_refractory: 
</v>
      </c>
      <c r="L42" t="str">
        <f>Database!$BC$6&amp;": "&amp;Database!BC45&amp;CHAR(10)&amp;Database!$BD$6&amp;": "&amp;Database!BD45&amp;CHAR(10)&amp;Database!$BE$6&amp;": "&amp;Database!BE45&amp;CHAR(10)&amp;Database!$BF$6&amp;": "&amp;Database!BF45&amp;CHAR(10)&amp;Database!$BG$6&amp;": "&amp;Database!BG45&amp;CHAR(10)&amp;Database!$BH$6&amp;": "&amp;Database!BH45&amp;CHAR(10)</f>
        <v xml:space="preserve">marker_alk_oncogene: exclude
marker_egfr_mutation: exclude
marker_kras_mutation: 
marker_philadelphia_bcrabl_positive: 
marker_flt3_positive: 
marker_cd20pos: 
</v>
      </c>
      <c r="M42" t="str">
        <f>Database!$BI$6&amp;": "&amp;Database!BI45&amp;CHAR(10)&amp;Database!$BJ$6&amp;": "&amp;Database!BJ45&amp;CHAR(10)&amp;Database!$BK$6&amp;": "&amp;Database!BK45&amp;CHAR(10)&amp;Database!$BL$6&amp;": "&amp;Database!BL45&amp;CHAR(10)&amp;Database!$BM$6&amp;": "&amp;Database!BM45&amp;CHAR(10)&amp;Database!$BN$6&amp;": "&amp;Database!BN45&amp;CHAR(10)&amp;Database!$BO$6&amp;": "&amp;Database!BO45&amp;CHAR(10)&amp;Database!$BP$6&amp;": "&amp;Database!BP45&amp;CHAR(10)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42" t="str">
        <f>IF(OR(W42=1, Z42=1), Database!$BQ$6&amp;": "&amp;Database!BQ45&amp;CHAR(10)&amp;Database!$BR$6&amp;": "&amp;Database!BR45&amp;CHAR(10)&amp;Database!$BS$6&amp;": "&amp;Database!BS45&amp;CHAR(10)&amp;Database!$BT$6&amp;": "&amp;Database!BT45&amp;CHAR(10), "")</f>
        <v/>
      </c>
      <c r="O42" t="str">
        <f>"Criteria: "&amp;CHAR(10)&amp;CHAR(10)&amp;Database!BU45</f>
        <v xml:space="preserve">Criteria: 
_x000D_        Inclusion Criteria:_x000D__x000D_          -  Patients aged 18 years or older_x000D__x000D_          -  Newly diagnosed advanced (stage IV) /recurrent non-squamous NSCLC for which they had_x000D_             not received any systemic anti-cancer therapy for metastatic disease_x000D__x000D_          -  Histologically or cytologically confirmed diagnosis of predominantly non-squamous_x000D_             NSCLC_x000D__x000D_          -  Existence of at least 1 measurable lesion by RECIST v1.1_x000D__x000D_          -  Adequate hematological, renal and liver function_x000D__x000D_          -  Eastern Collaborative Oncology Group Performance Status (ECOG PS) 0 or 1_x000D__x000D_          -  Life expectancy longer than 6 months_x000D__x000D_        Exclusion Criteria:_x000D__x000D_          -  Small cell lung cancer (SCLC) or combination SCLC and NSCLC. Squamous-cell tumors and_x000D_             mixed adenosquamous carcinomas of predominantly squamous nature_x000D__x000D_          -  Any unresolved toxicities from prior systemic therapy_x000D__x000D_          -  Known sensitizing EGFR mutations or EML4-ALK translocation positive mutations_x000D__x000D_          -  Previous dosing with vascular endothelial growth factor (VEGF) inhibitor_x000D__x000D_          -  Known hypersensitivity to any excipients of the Investigational Products (IPs) and_x000D_             combination chemotherapy_x000D__x000D_          -  Use of prohibited concomitant medication_x000D__x000D_          -  Known Hepatitis B, Hepatitis C, or human immunodeficiency virus (HIV) infection_x000D__x000D_          -  Fertile men or women of childbearing potential not using adequate contraception._x000D__x000D_        Other inclusion/exclusion criteria may apply._x000D_      </v>
      </c>
      <c r="P42" t="str">
        <f t="shared" si="0"/>
        <v xml:space="preserve">
---------------------------------------</v>
      </c>
      <c r="Q42" t="str">
        <f t="shared" si="1"/>
        <v>nct_id: NCT02810457
phase: Phase 3
sponsor_name: Centus Biotherapeutics Limited
sponsor_type: Industry
study_title: A Randomised, Parallel, Double Blinded Study to Compare the Efficacy and Safety of FKB238 to AvastinÂ® In 1st Line Treatment for Patients With Advanced/Recurrent Non Squamous NSCLC in Combination of Paclitaxel and Carboplatin
cohort: 1
age_min: 18
age_max: 150
type_lung_nsclc_adeno: include
type_lung_nsclc_large: include
type_lung_nsclc_squamous: 
type_lung_sclc: 
stage_i: 
stage_ii: 
stage_iii: 
stage_iv: include
status_newly_diagnosed: 
status_relapse: 
status_refractory: 
marker_alk_oncogene: exclude
marker_egfr_mutation: exclude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Patients aged 18 years or older_x000D__x000D_          -  Newly diagnosed advanced (stage IV) /recurrent non-squamous NSCLC for which they had_x000D_             not received any systemic anti-cancer therapy for metastatic disease_x000D__x000D_          -  Histologically or cytologically confirmed diagnosis of predominantly non-squamous_x000D_             NSCLC_x000D__x000D_          -  Existence of at least 1 measurable lesion by RECIST v1.1_x000D__x000D_          -  Adequate hematological, renal and liver function_x000D__x000D_          -  Eastern Collaborative Oncology Group Performance Status (ECOG PS) 0 or 1_x000D__x000D_          -  Life expectancy longer than 6 months_x000D__x000D_        Exclusion Criteria:_x000D__x000D_          -  Small cell lung cancer (SCLC) or combination SCLC and NSCLC. Squamous-cell tumors and_x000D_             mixed adenosquamous carcinomas of predominantly squamous nature_x000D__x000D_          -  Any unresolved toxicities from prior systemic therapy_x000D__x000D_          -  Known sensitizing EGFR mutations or EML4-ALK translocation positive mutations_x000D__x000D_          -  Previous dosing with vascular endothelial growth factor (VEGF) inhibitor_x000D__x000D_          -  Known hypersensitivity to any excipients of the Investigational Products (IPs) and_x000D_             combination chemotherapy_x000D__x000D_          -  Use of prohibited concomitant medication_x000D__x000D_          -  Known Hepatitis B, Hepatitis C, or human immunodeficiency virus (HIV) infection_x000D__x000D_          -  Fertile men or women of childbearing potential not using adequate contraception._x000D__x000D_        Other inclusion/exclusion criteria may apply._x000D_      
---------------------------------------</v>
      </c>
      <c r="S42">
        <f>IF(OR(Database!K45="include",Database!L45="include"), 1, 0)</f>
        <v>0</v>
      </c>
      <c r="T42">
        <f>IF(OR(Database!M45="include",Database!N45="include",Database!O45="include",Database!P45="include"), 1, 0)</f>
        <v>1</v>
      </c>
      <c r="U42">
        <f>IF(OR(Database!M45="include",Database!N45="include",Database!O45="include"), 1, 0)</f>
        <v>1</v>
      </c>
      <c r="V42">
        <f>IF(Database!P45="include", 1, 0)</f>
        <v>0</v>
      </c>
      <c r="W42">
        <f>IF(OR(Database!Q45="include",Database!R45="include",Database!S45="include",Database!T45="include"), 1, 0)</f>
        <v>0</v>
      </c>
      <c r="X42">
        <f>IF(Database!Q45="include", 1, 0)</f>
        <v>0</v>
      </c>
      <c r="Y42">
        <f>IF(Database!T45="include", 1, 0)</f>
        <v>0</v>
      </c>
      <c r="Z42">
        <f>IF(OR(Database!AC45="include",Database!AE45="include",Database!AH45="include",Database!AI45="include",Database!AJ45="include",Database!AK45="include",Database!AM45="include",Database!AN45="include",Database!AO45="include",Database!AP45="include"), 1, 0)</f>
        <v>0</v>
      </c>
      <c r="AA42">
        <f>IF(OR(Database!AQ45&lt;&gt;"",Database!AR45&lt;&gt;"",Database!AS45&lt;&gt;"",Database!AT45&lt;&gt;""), 1, 0)</f>
        <v>1</v>
      </c>
      <c r="AB42">
        <f>IF(Database!AW45&lt;&gt;"", 1, 0)</f>
        <v>0</v>
      </c>
      <c r="AC42">
        <f>IF(OR(Database!AY45&lt;&gt;"",Database!AX45&lt;&gt;""), 1, 0)</f>
        <v>0</v>
      </c>
    </row>
    <row r="43" spans="1:29">
      <c r="A43" t="str">
        <f>Database!$B$6&amp;": "&amp;Database!B46&amp;CHAR(10)&amp;Database!$C$6&amp;": "&amp;Database!C46&amp;CHAR(10)&amp;Database!$E$6&amp;": "&amp;Database!E46&amp;CHAR(10)&amp;Database!$F$6&amp;": "&amp;Database!F46&amp;CHAR(10)&amp;Database!$G$6&amp;": "&amp;Database!G46&amp;CHAR(10)&amp;Database!$H$6&amp;": "&amp;Database!H46&amp;CHAR(10)&amp;Database!$I$6&amp;": "&amp;Database!I46&amp;CHAR(10)&amp;Database!$J$6&amp;": "&amp;Database!J46&amp;CHAR(10)</f>
        <v xml:space="preserve">nct_id: NCT02810457
phase: Phase 3
sponsor_name: Centus Biotherapeutics Limited
sponsor_type: Industry
study_title: A Randomised, Parallel, Double Blinded Study to Compare the Efficacy and Safety of FKB238 to AvastinÂ® In 1st Line Treatment for Patients With Advanced/Recurrent Non Squamous NSCLC in Combination of Paclitaxel and Carboplatin
cohort: 2
age_min: 18
age_max: 150
</v>
      </c>
      <c r="B43" t="str">
        <f>IF(S43=1, Database!$K$6&amp;": "&amp;Database!K46&amp;CHAR(10)&amp;Database!$L$6&amp;": "&amp;Database!L46, "")</f>
        <v/>
      </c>
      <c r="C43" t="str">
        <f>IF(T43=1, Database!$M$6&amp;": "&amp;Database!M46&amp;CHAR(10)&amp;Database!$N$6&amp;": "&amp;Database!N46&amp;CHAR(10)&amp;Database!$O$6&amp;": "&amp;Database!O46&amp;CHAR(10)&amp;Database!$P$6&amp;": "&amp;Database!P46&amp;CHAR(10), "")</f>
        <v xml:space="preserve">type_lung_nsclc_adeno: include
type_lung_nsclc_large: include
type_lung_nsclc_squamous: 
type_lung_sclc: 
</v>
      </c>
      <c r="D43" t="str">
        <f>IF(W43=1, Database!$Q$6&amp;": "&amp;Database!Q46&amp;CHAR(10)&amp;Database!$R$6&amp;": "&amp;Database!R46&amp;CHAR(10)&amp;Database!$S$6&amp;": "&amp;Database!S46&amp;CHAR(10)&amp;Database!$T$6&amp;": "&amp;Database!T46&amp;CHAR(10)&amp;Database!$U$6&amp;": "&amp;Database!U46&amp;CHAR(10)&amp;Database!$V$6&amp;": "&amp;Database!V46&amp;CHAR(10)&amp;Database!$W$6&amp;": "&amp;Database!W46&amp;CHAR(10)&amp;Database!$X$6&amp;": "&amp;Database!X46&amp;CHAR(10)&amp;Database!$Y$6&amp;": "&amp;Database!Y46&amp;CHAR(10)&amp;Database!$Z$6&amp;": "&amp;Database!Z46&amp;CHAR(10)&amp;Database!$AA$6&amp;": "&amp;Database!AA46&amp;CHAR(10)&amp;Database!$AB$6&amp;": "&amp;Database!AB46&amp;CHAR(10), "")</f>
        <v/>
      </c>
      <c r="E43" t="str">
        <f>IF(Z43=1, Database!$AC$6&amp;": "&amp;Database!AC46&amp;CHAR(10)&amp;Database!$AD$6&amp;": "&amp;Database!AD46&amp;CHAR(10)&amp;Database!$AE$6&amp;": "&amp;Database!AE46&amp;CHAR(10)&amp;Database!$AF$6&amp;": "&amp;Database!AF46&amp;CHAR(10)&amp;Database!$AG$6&amp;": "&amp;Database!AG46&amp;CHAR(10)&amp;Database!$AH$6&amp;": "&amp;Database!AH46&amp;CHAR(10)&amp;Database!$AI$6&amp;": "&amp;Database!AI46&amp;CHAR(10)&amp;Database!$AJ$6&amp;": "&amp;Database!AJ46&amp;CHAR(10)&amp;Database!$AK$6&amp;": "&amp;Database!AK46&amp;CHAR(10)&amp;Database!$AL$6&amp;": "&amp;Database!AL46&amp;CHAR(10)&amp;Database!$AM$6&amp;": "&amp;Database!AM46&amp;CHAR(10)&amp;Database!$AN$6&amp;": "&amp;Database!AN46&amp;CHAR(10)&amp;Database!$AO$6&amp;": "&amp;Database!AO46&amp;CHAR(10)&amp;Database!$AP$6&amp;": "&amp;Database!AP46&amp;CHAR(10), "")</f>
        <v/>
      </c>
      <c r="F43" t="str">
        <f>IF(AA43=1, Database!$AQ$6&amp;": "&amp;Database!AQ46&amp;CHAR(10)&amp;Database!$AR$6&amp;": "&amp;Database!AR46&amp;CHAR(10)&amp;Database!$AS$6&amp;": "&amp;Database!AS46&amp;CHAR(10)&amp;Database!$AT$6&amp;": "&amp;Database!AT46&amp;CHAR(10), "")</f>
        <v xml:space="preserve">stage_i: include
stage_ii: include
stage_iii: include
stage_iv: 
</v>
      </c>
      <c r="G43" t="str">
        <f>IF(V43=1, Database!$AU$6&amp;": "&amp;Database!AU46&amp;CHAR(10)&amp;Database!$AV$6&amp;": "&amp;Database!AV46&amp;CHAR(10), "")</f>
        <v/>
      </c>
      <c r="H43" t="str">
        <f>IF(AB43=1, Database!$AW$6&amp;": "&amp;Database!AW46&amp;CHAR(10), "")</f>
        <v/>
      </c>
      <c r="I43" t="str">
        <f>IF(AC43=1, Database!$AX$6&amp;": "&amp;Database!AX46&amp;CHAR(10)&amp;Database!$AY$6&amp;": "&amp;Database!AY46&amp;CHAR(10), "")</f>
        <v/>
      </c>
      <c r="J43" t="str">
        <f>IF(Z43=1, Database!$AQ$6&amp;": "&amp;Database!AQ46&amp;CHAR(10)&amp;Database!$AR$6&amp;": "&amp;Database!AR46&amp;CHAR(10)&amp;Database!$AS$6&amp;": "&amp;Database!AS46&amp;CHAR(10)&amp;Database!$AT$6&amp;": "&amp;Database!AT46&amp;CHAR(10), "")</f>
        <v/>
      </c>
      <c r="K43" t="str">
        <f>Database!$AZ$6&amp;": "&amp;Database!AZ46&amp;CHAR(10)&amp;Database!$BA$6&amp;": "&amp;Database!BA46&amp;CHAR(10)&amp;Database!$BB$6&amp;": "&amp;Database!BB46&amp;CHAR(10)</f>
        <v xml:space="preserve">status_newly_diagnosed: 
status_relapse: require
status_refractory: 
</v>
      </c>
      <c r="L43" t="str">
        <f>Database!$BC$6&amp;": "&amp;Database!BC46&amp;CHAR(10)&amp;Database!$BD$6&amp;": "&amp;Database!BD46&amp;CHAR(10)&amp;Database!$BE$6&amp;": "&amp;Database!BE46&amp;CHAR(10)&amp;Database!$BF$6&amp;": "&amp;Database!BF46&amp;CHAR(10)&amp;Database!$BG$6&amp;": "&amp;Database!BG46&amp;CHAR(10)&amp;Database!$BH$6&amp;": "&amp;Database!BH46&amp;CHAR(10)</f>
        <v xml:space="preserve">marker_alk_oncogene: exclude
marker_egfr_mutation: exclude
marker_kras_mutation: 
marker_philadelphia_bcrabl_positive: 
marker_flt3_positive: 
marker_cd20pos: 
</v>
      </c>
      <c r="M43" t="str">
        <f>Database!$BI$6&amp;": "&amp;Database!BI46&amp;CHAR(10)&amp;Database!$BJ$6&amp;": "&amp;Database!BJ46&amp;CHAR(10)&amp;Database!$BK$6&amp;": "&amp;Database!BK46&amp;CHAR(10)&amp;Database!$BL$6&amp;": "&amp;Database!BL46&amp;CHAR(10)&amp;Database!$BM$6&amp;": "&amp;Database!BM46&amp;CHAR(10)&amp;Database!$BN$6&amp;": "&amp;Database!BN46&amp;CHAR(10)&amp;Database!$BO$6&amp;": "&amp;Database!BO46&amp;CHAR(10)&amp;Database!$BP$6&amp;": "&amp;Database!BP46&amp;CHAR(10)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43" t="str">
        <f>IF(OR(W43=1, Z43=1), Database!$BQ$6&amp;": "&amp;Database!BQ46&amp;CHAR(10)&amp;Database!$BR$6&amp;": "&amp;Database!BR46&amp;CHAR(10)&amp;Database!$BS$6&amp;": "&amp;Database!BS46&amp;CHAR(10)&amp;Database!$BT$6&amp;": "&amp;Database!BT46&amp;CHAR(10), "")</f>
        <v/>
      </c>
      <c r="O43" t="str">
        <f>"Criteria: "&amp;CHAR(10)&amp;CHAR(10)&amp;Database!BU46</f>
        <v xml:space="preserve">Criteria: 
_x000D_        Inclusion Criteria:_x000D__x000D_          -  Patients aged 18 years or older_x000D__x000D_          -  Newly diagnosed advanced (stage IV) /recurrent non-squamous NSCLC for which they had_x000D_             not received any systemic anti-cancer therapy for metastatic disease_x000D__x000D_          -  Histologically or cytologically confirmed diagnosis of predominantly non-squamous_x000D_             NSCLC_x000D__x000D_          -  Existence of at least 1 measurable lesion by RECIST v1.1_x000D__x000D_          -  Adequate hematological, renal and liver function_x000D__x000D_          -  Eastern Collaborative Oncology Group Performance Status (ECOG PS) 0 or 1_x000D__x000D_          -  Life expectancy longer than 6 months_x000D__x000D_        Exclusion Criteria:_x000D__x000D_          -  Small cell lung cancer (SCLC) or combination SCLC and NSCLC. Squamous-cell tumors and_x000D_             mixed adenosquamous carcinomas of predominantly squamous nature_x000D__x000D_          -  Any unresolved toxicities from prior systemic therapy_x000D__x000D_          -  Known sensitizing EGFR mutations or EML4-ALK translocation positive mutations_x000D__x000D_          -  Previous dosing with vascular endothelial growth factor (VEGF) inhibitor_x000D__x000D_          -  Known hypersensitivity to any excipients of the Investigational Products (IPs) and_x000D_             combination chemotherapy_x000D__x000D_          -  Use of prohibited concomitant medication_x000D__x000D_          -  Known Hepatitis B, Hepatitis C, or human immunodeficiency virus (HIV) infection_x000D__x000D_          -  Fertile men or women of childbearing potential not using adequate contraception._x000D__x000D_        Other inclusion/exclusion criteria may apply._x000D_      </v>
      </c>
      <c r="P43" t="str">
        <f t="shared" si="0"/>
        <v xml:space="preserve">
---------------------------------------</v>
      </c>
      <c r="Q43" t="str">
        <f t="shared" si="1"/>
        <v>nct_id: NCT02810457
phase: Phase 3
sponsor_name: Centus Biotherapeutics Limited
sponsor_type: Industry
study_title: A Randomised, Parallel, Double Blinded Study to Compare the Efficacy and Safety of FKB238 to AvastinÂ® In 1st Line Treatment for Patients With Advanced/Recurrent Non Squamous NSCLC in Combination of Paclitaxel and Carboplatin
cohort: 2
age_min: 18
age_max: 150
type_lung_nsclc_adeno: include
type_lung_nsclc_large: include
type_lung_nsclc_squamous: 
type_lung_sclc: 
stage_i: include
stage_ii: include
stage_iii: include
stage_iv: 
status_newly_diagnosed: 
status_relapse: require
status_refractory: 
marker_alk_oncogene: exclude
marker_egfr_mutation: exclude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Patients aged 18 years or older_x000D__x000D_          -  Newly diagnosed advanced (stage IV) /recurrent non-squamous NSCLC for which they had_x000D_             not received any systemic anti-cancer therapy for metastatic disease_x000D__x000D_          -  Histologically or cytologically confirmed diagnosis of predominantly non-squamous_x000D_             NSCLC_x000D__x000D_          -  Existence of at least 1 measurable lesion by RECIST v1.1_x000D__x000D_          -  Adequate hematological, renal and liver function_x000D__x000D_          -  Eastern Collaborative Oncology Group Performance Status (ECOG PS) 0 or 1_x000D__x000D_          -  Life expectancy longer than 6 months_x000D__x000D_        Exclusion Criteria:_x000D__x000D_          -  Small cell lung cancer (SCLC) or combination SCLC and NSCLC. Squamous-cell tumors and_x000D_             mixed adenosquamous carcinomas of predominantly squamous nature_x000D__x000D_          -  Any unresolved toxicities from prior systemic therapy_x000D__x000D_          -  Known sensitizing EGFR mutations or EML4-ALK translocation positive mutations_x000D__x000D_          -  Previous dosing with vascular endothelial growth factor (VEGF) inhibitor_x000D__x000D_          -  Known hypersensitivity to any excipients of the Investigational Products (IPs) and_x000D_             combination chemotherapy_x000D__x000D_          -  Use of prohibited concomitant medication_x000D__x000D_          -  Known Hepatitis B, Hepatitis C, or human immunodeficiency virus (HIV) infection_x000D__x000D_          -  Fertile men or women of childbearing potential not using adequate contraception._x000D__x000D_        Other inclusion/exclusion criteria may apply._x000D_      
---------------------------------------</v>
      </c>
      <c r="S43">
        <f>IF(OR(Database!K46="include",Database!L46="include"), 1, 0)</f>
        <v>0</v>
      </c>
      <c r="T43">
        <f>IF(OR(Database!M46="include",Database!N46="include",Database!O46="include",Database!P46="include"), 1, 0)</f>
        <v>1</v>
      </c>
      <c r="U43">
        <f>IF(OR(Database!M46="include",Database!N46="include",Database!O46="include"), 1, 0)</f>
        <v>1</v>
      </c>
      <c r="V43">
        <f>IF(Database!P46="include", 1, 0)</f>
        <v>0</v>
      </c>
      <c r="W43">
        <f>IF(OR(Database!Q46="include",Database!R46="include",Database!S46="include",Database!T46="include"), 1, 0)</f>
        <v>0</v>
      </c>
      <c r="X43">
        <f>IF(Database!Q46="include", 1, 0)</f>
        <v>0</v>
      </c>
      <c r="Y43">
        <f>IF(Database!T46="include", 1, 0)</f>
        <v>0</v>
      </c>
      <c r="Z43">
        <f>IF(OR(Database!AC46="include",Database!AE46="include",Database!AH46="include",Database!AI46="include",Database!AJ46="include",Database!AK46="include",Database!AM46="include",Database!AN46="include",Database!AO46="include",Database!AP46="include"), 1, 0)</f>
        <v>0</v>
      </c>
      <c r="AA43">
        <f>IF(OR(Database!AQ46&lt;&gt;"",Database!AR46&lt;&gt;"",Database!AS46&lt;&gt;"",Database!AT46&lt;&gt;""), 1, 0)</f>
        <v>1</v>
      </c>
      <c r="AB43">
        <f>IF(Database!AW46&lt;&gt;"", 1, 0)</f>
        <v>0</v>
      </c>
      <c r="AC43">
        <f>IF(OR(Database!AY46&lt;&gt;"",Database!AX46&lt;&gt;""), 1, 0)</f>
        <v>0</v>
      </c>
    </row>
    <row r="44" spans="1:29">
      <c r="A44" t="str">
        <f>Database!$B$6&amp;": "&amp;Database!B47&amp;CHAR(10)&amp;Database!$C$6&amp;": "&amp;Database!C47&amp;CHAR(10)&amp;Database!$E$6&amp;": "&amp;Database!E47&amp;CHAR(10)&amp;Database!$F$6&amp;": "&amp;Database!F47&amp;CHAR(10)&amp;Database!$G$6&amp;": "&amp;Database!G47&amp;CHAR(10)&amp;Database!$H$6&amp;": "&amp;Database!H47&amp;CHAR(10)&amp;Database!$I$6&amp;": "&amp;Database!I47&amp;CHAR(10)&amp;Database!$J$6&amp;": "&amp;Database!J47&amp;CHAR(10)</f>
        <v xml:space="preserve">nct_id: NCT02775435
phase: Phase 3
sponsor_name: Merck Sharp &amp; Dohme Corp.
sponsor_type: Industry
study_title: A Randomized, Double-Blind, Phase III Study of Carboplatin-Paclitaxel/Nab-Paclitaxel Chemotherapy With or Without Pembrolizumab (MK-3475) in First Line Metastatic Squamous Non-small Cell Lung Cancer Subjects (KEYNOTE-407)
cohort: 1
age_min: 18
age_max: 150
</v>
      </c>
      <c r="B44" t="str">
        <f>IF(S44=1, Database!$K$6&amp;": "&amp;Database!K47&amp;CHAR(10)&amp;Database!$L$6&amp;": "&amp;Database!L47, "")</f>
        <v/>
      </c>
      <c r="C44" t="str">
        <f>IF(T44=1, Database!$M$6&amp;": "&amp;Database!M47&amp;CHAR(10)&amp;Database!$N$6&amp;": "&amp;Database!N47&amp;CHAR(10)&amp;Database!$O$6&amp;": "&amp;Database!O47&amp;CHAR(10)&amp;Database!$P$6&amp;": "&amp;Database!P47&amp;CHAR(10), "")</f>
        <v xml:space="preserve">type_lung_nsclc_adeno: 
type_lung_nsclc_large: 
type_lung_nsclc_squamous: include
type_lung_sclc: 
</v>
      </c>
      <c r="D44" t="str">
        <f>IF(W44=1, Database!$Q$6&amp;": "&amp;Database!Q47&amp;CHAR(10)&amp;Database!$R$6&amp;": "&amp;Database!R47&amp;CHAR(10)&amp;Database!$S$6&amp;": "&amp;Database!S47&amp;CHAR(10)&amp;Database!$T$6&amp;": "&amp;Database!T47&amp;CHAR(10)&amp;Database!$U$6&amp;": "&amp;Database!U47&amp;CHAR(10)&amp;Database!$V$6&amp;": "&amp;Database!V47&amp;CHAR(10)&amp;Database!$W$6&amp;": "&amp;Database!W47&amp;CHAR(10)&amp;Database!$X$6&amp;": "&amp;Database!X47&amp;CHAR(10)&amp;Database!$Y$6&amp;": "&amp;Database!Y47&amp;CHAR(10)&amp;Database!$Z$6&amp;": "&amp;Database!Z47&amp;CHAR(10)&amp;Database!$AA$6&amp;": "&amp;Database!AA47&amp;CHAR(10)&amp;Database!$AB$6&amp;": "&amp;Database!AB47&amp;CHAR(10), "")</f>
        <v/>
      </c>
      <c r="E44" t="str">
        <f>IF(Z44=1, Database!$AC$6&amp;": "&amp;Database!AC47&amp;CHAR(10)&amp;Database!$AD$6&amp;": "&amp;Database!AD47&amp;CHAR(10)&amp;Database!$AE$6&amp;": "&amp;Database!AE47&amp;CHAR(10)&amp;Database!$AF$6&amp;": "&amp;Database!AF47&amp;CHAR(10)&amp;Database!$AG$6&amp;": "&amp;Database!AG47&amp;CHAR(10)&amp;Database!$AH$6&amp;": "&amp;Database!AH47&amp;CHAR(10)&amp;Database!$AI$6&amp;": "&amp;Database!AI47&amp;CHAR(10)&amp;Database!$AJ$6&amp;": "&amp;Database!AJ47&amp;CHAR(10)&amp;Database!$AK$6&amp;": "&amp;Database!AK47&amp;CHAR(10)&amp;Database!$AL$6&amp;": "&amp;Database!AL47&amp;CHAR(10)&amp;Database!$AM$6&amp;": "&amp;Database!AM47&amp;CHAR(10)&amp;Database!$AN$6&amp;": "&amp;Database!AN47&amp;CHAR(10)&amp;Database!$AO$6&amp;": "&amp;Database!AO47&amp;CHAR(10)&amp;Database!$AP$6&amp;": "&amp;Database!AP47&amp;CHAR(10), "")</f>
        <v/>
      </c>
      <c r="F44" t="str">
        <f>IF(AA44=1, Database!$AQ$6&amp;": "&amp;Database!AQ47&amp;CHAR(10)&amp;Database!$AR$6&amp;": "&amp;Database!AR47&amp;CHAR(10)&amp;Database!$AS$6&amp;": "&amp;Database!AS47&amp;CHAR(10)&amp;Database!$AT$6&amp;": "&amp;Database!AT47&amp;CHAR(10), "")</f>
        <v xml:space="preserve">stage_i: 
stage_ii: 
stage_iii: 
stage_iv: include
</v>
      </c>
      <c r="G44" t="str">
        <f>IF(V44=1, Database!$AU$6&amp;": "&amp;Database!AU47&amp;CHAR(10)&amp;Database!$AV$6&amp;": "&amp;Database!AV47&amp;CHAR(10), "")</f>
        <v/>
      </c>
      <c r="H44" t="str">
        <f>IF(AB44=1, Database!$AW$6&amp;": "&amp;Database!AW47&amp;CHAR(10), "")</f>
        <v/>
      </c>
      <c r="I44" t="str">
        <f>IF(AC44=1, Database!$AX$6&amp;": "&amp;Database!AX47&amp;CHAR(10)&amp;Database!$AY$6&amp;": "&amp;Database!AY47&amp;CHAR(10), "")</f>
        <v/>
      </c>
      <c r="J44" t="str">
        <f>IF(Z44=1, Database!$AQ$6&amp;": "&amp;Database!AQ47&amp;CHAR(10)&amp;Database!$AR$6&amp;": "&amp;Database!AR47&amp;CHAR(10)&amp;Database!$AS$6&amp;": "&amp;Database!AS47&amp;CHAR(10)&amp;Database!$AT$6&amp;": "&amp;Database!AT47&amp;CHAR(10), "")</f>
        <v/>
      </c>
      <c r="K44" t="str">
        <f>Database!$AZ$6&amp;": "&amp;Database!AZ47&amp;CHAR(10)&amp;Database!$BA$6&amp;": "&amp;Database!BA47&amp;CHAR(10)&amp;Database!$BB$6&amp;": "&amp;Database!BB47&amp;CHAR(10)</f>
        <v xml:space="preserve">status_newly_diagnosed: 
status_relapse: 
status_refractory: 
</v>
      </c>
      <c r="L44" t="str">
        <f>Database!$BC$6&amp;": "&amp;Database!BC47&amp;CHAR(10)&amp;Database!$BD$6&amp;": "&amp;Database!BD47&amp;CHAR(10)&amp;Database!$BE$6&amp;": "&amp;Database!BE47&amp;CHAR(10)&amp;Database!$BF$6&amp;": "&amp;Database!BF47&amp;CHAR(10)&amp;Database!$BG$6&amp;": "&amp;Database!BG47&amp;CHAR(10)&amp;Database!$BH$6&amp;": "&amp;Database!BH47&amp;CHAR(10)</f>
        <v xml:space="preserve">marker_alk_oncogene: 
marker_egfr_mutation: 
marker_kras_mutation: 
marker_philadelphia_bcrabl_positive: 
marker_flt3_positive: 
marker_cd20pos: 
</v>
      </c>
      <c r="M44" t="str">
        <f>Database!$BI$6&amp;": "&amp;Database!BI47&amp;CHAR(10)&amp;Database!$BJ$6&amp;": "&amp;Database!BJ47&amp;CHAR(10)&amp;Database!$BK$6&amp;": "&amp;Database!BK47&amp;CHAR(10)&amp;Database!$BL$6&amp;": "&amp;Database!BL47&amp;CHAR(10)&amp;Database!$BM$6&amp;": "&amp;Database!BM47&amp;CHAR(10)&amp;Database!$BN$6&amp;": "&amp;Database!BN47&amp;CHAR(10)&amp;Database!$BO$6&amp;": "&amp;Database!BO47&amp;CHAR(10)&amp;Database!$BP$6&amp;": "&amp;Database!BP47&amp;CHAR(10)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44" t="str">
        <f>IF(OR(W44=1, Z44=1), Database!$BQ$6&amp;": "&amp;Database!BQ47&amp;CHAR(10)&amp;Database!$BR$6&amp;": "&amp;Database!BR47&amp;CHAR(10)&amp;Database!$BS$6&amp;": "&amp;Database!BS47&amp;CHAR(10)&amp;Database!$BT$6&amp;": "&amp;Database!BT47&amp;CHAR(10), "")</f>
        <v/>
      </c>
      <c r="O44" t="str">
        <f>"Criteria: "&amp;CHAR(10)&amp;CHAR(10)&amp;Database!BU47</f>
        <v xml:space="preserve">Criteria: 
_x000D_        Inclusion Criteria:_x000D__x000D_          -  Has a histologically or cytologically confirmed diagnosis of stage IV (M1a or_x000D_             M1b-American Joint Committee on Cancer [AJCC] 7th edition) squamous NSCLC._x000D__x000D_          -  Has measurable disease based on RECIST 1.1 as determined by the local site_x000D_             investigator/radiology assessment._x000D__x000D_          -  Has not received prior systemic treatment for metastatic NSCLC._x000D__x000D_          -  Has provided tumor tissue from locations not radiated prior to biopsy._x000D__x000D_          -  Has a life expectancy of at least 3 months._x000D__x000D_          -  Has a performance status of 0 or 1 on the Eastern Cooperative Oncology Group (ECOG)_x000D_             Performance Status._x000D__x000D_          -  Has adequate organ function._x000D__x000D_          -  If female of childbearing potential, is willing to use an adequate method of_x000D_             contraception for the course of the study through 120 days after the last dose of_x000D_             study drug._x000D__x000D_          -  If male with a female partner(s) of child-bearing potential, must agree to use an_x000D_             adequate method of contraception starting with the first dose of study drug through_x000D_             120 days after the last dose of study drug. Males with pregnant partners must agree_x000D_             to use a condom; no additional method of contraception is required for the pregnant_x000D_             partner._x000D__x000D_        Exclusion Criteria:_x000D__x000D_          -  Has non-squamous histology NSCLC._x000D__x000D_          -  Is currently participating and receiving study therapy or has participated in a study_x000D_             of an investigational agent and received study therapy or used an investigational_x000D_             device within 4 weeks prior to administration of pembrolizumab._x000D__x000D_          -  Before the first dose of study drug: a) Has received prior systemic cytotoxic_x000D_             chemotherapy for metastatic disease; b) Has received other targeted or biological_x000D_             antineoplastic therapy (e.g., erlotinib, crizotinib, cetuximab) for metastatic_x000D_             disease; c) Has had major surgery (&lt;3 weeks prior to first dose)._x000D__x000D_          -  Received radiation therapy to the lung that is &gt; 30 Gy within 6 months of the first_x000D_             dose of study drug._x000D__x000D_          -  Completed palliative radiotherapy within 7 days of the first dose of study drug._x000D__x000D_          -  Is expected to require any other form of antineoplastic therapy while on study._x000D__x000D_          -  Has received a live-virus vaccination within 30 days of planned treatment start._x000D__x000D_          -  Has a known history of prior malignancy except if the participant has undergone_x000D_             potentially curative therapy with no evidence of that disease recurrence for 5 years_x000D_             since initiation of that therapy._x000D__x000D_          -  Has known active central nervous system (CNS) metastases and/or carcinomatous_x000D_             meningitis._x000D__x000D_          -  Has pre-existing peripheral neuropathy that is â‰¥ Grade 2 by Common Terminology_x000D_             Criteria for Adverse Events (CTCAE) version 4 criteria._x000D__x000D_          -  Previously had a severe hypersensitivity reaction to treatment with another_x000D_             monoclonal antibody._x000D__x000D_          -  Has a known sensitivity to any component of carboplatin or paclitaxel or_x000D_             nab-paclitaxel._x000D__x000D_          -  Has active autoimmune disease that has required systemic treatment in past 2 years._x000D__x000D_          -  Is on chronic systemic steroids._x000D__x000D_          -  Had prior treatment with any other anti-programmed cell death 1 (anti-PD-1), or_x000D_             programmed cell death ligand 1 (PD-L1) or PD-L2 agent or an antibody or a small_x000D_             molecule targeting other immuno-regulatory receptors or mechanisms._x000D__x000D_          -  Has participated in any other pembrolizumab trial and has been treated with_x000D_             pembrolizumab._x000D__x000D_          -  Has an active infection requiring therapy._x000D__x000D_          -  Has known history of Human Immunodeficiency Virus (HIV)._x000D__x000D_          -  Has known active Hepatitis B or C. Active Hepatitis B._x000D__x000D_          -  Is, at the time of signing informed consent, a regular user (including "recreational_x000D_             use") of any illicit drugs or has a recent history (within the last year) of_x000D_             substance abuse (including alcohol)._x000D__x000D_          -  Has interstitial lung disease or a history of pneumonitis that required oral or_x000D_             intravenous glucocorticoids to assist with management._x000D__x000D_          -  Is pregnant or breastfeeding, or expecting to conceive or father children while on_x000D_             study drug and for the required duration of contraception after the last dose of_x000D_             study drug._x000D_      </v>
      </c>
      <c r="P44" t="str">
        <f t="shared" si="0"/>
        <v xml:space="preserve">
---------------------------------------</v>
      </c>
      <c r="Q44" t="str">
        <f t="shared" si="1"/>
        <v>nct_id: NCT02775435
phase: Phase 3
sponsor_name: Merck Sharp &amp; Dohme Corp.
sponsor_type: Industry
study_title: A Randomized, Double-Blind, Phase III Study of Carboplatin-Paclitaxel/Nab-Paclitaxel Chemotherapy With or Without Pembrolizumab (MK-3475) in First Line Metastatic Squamous Non-small Cell Lung Cancer Subjects (KEYNOTE-407)
cohort: 1
age_min: 18
age_max: 150
type_lung_nsclc_adeno: 
type_lung_nsclc_large: 
type_lung_nsclc_squamous: include
type_lung_sclc: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Has a histologically or cytologically confirmed diagnosis of stage IV (M1a or_x000D_             M1b-American Joint Committee on Cancer [AJCC] 7th edition) squamous NSCLC._x000D__x000D_          -  Has measurable disease based on RECIST 1.1 as determined by the local site_x000D_             investigator/radiology assessment._x000D__x000D_          -  Has not received prior systemic treatment for metastatic NSCLC._x000D__x000D_          -  Has provided tumor tissue from locations not radiated prior to biopsy._x000D__x000D_          -  Has a life expectancy of at least 3 months._x000D__x000D_          -  Has a performance status of 0 or 1 on the Eastern Cooperative Oncology Group (ECOG)_x000D_             Performance Status._x000D__x000D_          -  Has adequate organ function._x000D__x000D_          -  If female of childbearing potential, is willing to use an adequate method of_x000D_             contraception for the course of the study through 120 days after the last dose of_x000D_             study drug._x000D__x000D_          -  If male with a female partner(s) of child-bearing potential, must agree to use an_x000D_             adequate method of contraception starting with the first dose of study drug through_x000D_             120 days after the last dose of study drug. Males with pregnant partners must agree_x000D_             to use a condom; no additional method of contraception is required for the pregnant_x000D_             partner._x000D__x000D_        Exclusion Criteria:_x000D__x000D_          -  Has non-squamous histology NSCLC._x000D__x000D_          -  Is currently participating and receiving study therapy or has participated in a study_x000D_             of an investigational agent and received study therapy or used an investigational_x000D_             device within 4 weeks prior to administration of pembrolizumab._x000D__x000D_          -  Before the first dose of study drug: a) Has received prior systemic cytotoxic_x000D_             chemotherapy for metastatic disease; b) Has received other targeted or biological_x000D_             antineoplastic therapy (e.g., erlotinib, crizotinib, cetuximab) for metastatic_x000D_             disease; c) Has had major surgery (&lt;3 weeks prior to first dose)._x000D__x000D_          -  Received radiation therapy to the lung that is &gt; 30 Gy within 6 months of the first_x000D_             dose of study drug._x000D__x000D_          -  Completed palliative radiotherapy within 7 days of the first dose of study drug._x000D__x000D_          -  Is expected to require any other form of antineoplastic therapy while on study._x000D__x000D_          -  Has received a live-virus vaccination within 30 days of planned treatment start._x000D__x000D_          -  Has a known history of prior malignancy except if the participant has undergone_x000D_             potentially curative therapy with no evidence of that disease recurrence for 5 years_x000D_             since initiation of that therapy._x000D__x000D_          -  Has known active central nervous system (CNS) metastases and/or carcinomatous_x000D_             meningitis._x000D__x000D_          -  Has pre-existing peripheral neuropathy that is â‰¥ Grade 2 by Common Terminology_x000D_             Criteria for Adverse Events (CTCAE) version 4 criteria._x000D__x000D_          -  Previously had a severe hypersensitivity reaction to treatment with another_x000D_             monoclonal antibody._x000D__x000D_          -  Has a known sensitivity to any component of carboplatin or paclitaxel or_x000D_             nab-paclitaxel._x000D__x000D_          -  Has active autoimmune disease that has required systemic treatment in past 2 years._x000D__x000D_          -  Is on chronic systemic steroids._x000D__x000D_          -  Had prior treatment with any other anti-programmed cell death 1 (anti-PD-1), or_x000D_             programmed cell death ligand 1 (PD-L1) or PD-L2 agent or an antibody or a small_x000D_             molecule targeting other immuno-regulatory receptors or mechanisms._x000D__x000D_          -  Has participated in any other pembrolizumab trial and has been treated with_x000D_             pembrolizumab._x000D__x000D_          -  Has an active infection requiring therapy._x000D__x000D_          -  Has known history of Human Immunodeficiency Virus (HIV)._x000D__x000D_          -  Has known active Hepatitis B or C. Active Hepatitis B._x000D__x000D_          -  Is, at the time of signing informed consent, a regular user (including "recreational_x000D_             use") of any illicit drugs or has a recent history (within the last year) of_x000D_             substance abuse (including alcohol)._x000D__x000D_          -  Has interstitial lung disease or a history of pneumonitis that required oral or_x000D_             intravenous glucocorticoids to assist with management._x000D__x000D_          -  Is pregnant or breastfeeding, or expecting to conceive or father children while on_x000D_             study drug and for the required duration of contraception after the last dose of_x000D_             study drug._x000D_      
---------------------------------------</v>
      </c>
      <c r="S44">
        <f>IF(OR(Database!K47="include",Database!L47="include"), 1, 0)</f>
        <v>0</v>
      </c>
      <c r="T44">
        <f>IF(OR(Database!M47="include",Database!N47="include",Database!O47="include",Database!P47="include"), 1, 0)</f>
        <v>1</v>
      </c>
      <c r="U44">
        <f>IF(OR(Database!M47="include",Database!N47="include",Database!O47="include"), 1, 0)</f>
        <v>1</v>
      </c>
      <c r="V44">
        <f>IF(Database!P47="include", 1, 0)</f>
        <v>0</v>
      </c>
      <c r="W44">
        <f>IF(OR(Database!Q47="include",Database!R47="include",Database!S47="include",Database!T47="include"), 1, 0)</f>
        <v>0</v>
      </c>
      <c r="X44">
        <f>IF(Database!Q47="include", 1, 0)</f>
        <v>0</v>
      </c>
      <c r="Y44">
        <f>IF(Database!T47="include", 1, 0)</f>
        <v>0</v>
      </c>
      <c r="Z44">
        <f>IF(OR(Database!AC47="include",Database!AE47="include",Database!AH47="include",Database!AI47="include",Database!AJ47="include",Database!AK47="include",Database!AM47="include",Database!AN47="include",Database!AO47="include",Database!AP47="include"), 1, 0)</f>
        <v>0</v>
      </c>
      <c r="AA44">
        <f>IF(OR(Database!AQ47&lt;&gt;"",Database!AR47&lt;&gt;"",Database!AS47&lt;&gt;"",Database!AT47&lt;&gt;""), 1, 0)</f>
        <v>1</v>
      </c>
      <c r="AB44">
        <f>IF(Database!AW47&lt;&gt;"", 1, 0)</f>
        <v>0</v>
      </c>
      <c r="AC44">
        <f>IF(OR(Database!AY47&lt;&gt;"",Database!AX47&lt;&gt;""), 1, 0)</f>
        <v>0</v>
      </c>
    </row>
    <row r="45" spans="1:29">
      <c r="A45" t="str">
        <f>Database!$B$6&amp;": "&amp;Database!B48&amp;CHAR(10)&amp;Database!$C$6&amp;": "&amp;Database!C48&amp;CHAR(10)&amp;Database!$E$6&amp;": "&amp;Database!E48&amp;CHAR(10)&amp;Database!$F$6&amp;": "&amp;Database!F48&amp;CHAR(10)&amp;Database!$G$6&amp;": "&amp;Database!G48&amp;CHAR(10)&amp;Database!$H$6&amp;": "&amp;Database!H48&amp;CHAR(10)&amp;Database!$I$6&amp;": "&amp;Database!I48&amp;CHAR(10)&amp;Database!$J$6&amp;": "&amp;Database!J48&amp;CHAR(10)</f>
        <v xml:space="preserve">nct_id: NCT02414139
phase: Phase 2
sponsor_name: Novartis Pharmaceuticals
sponsor_type: Industry
study_title: A Phase II, Multicenter, Four-cohort Study of Oral cMET Inhibitor INC280 in Adult Patients With EGFR Wild-type (wt), Advanced Non-small Cell Lung Cancer (NSCLC) Who Have Received One or Two Prior Lines of Systemic Therapy for Advanced/Metastatic Disease
cohort: 1
age_min: 18
age_max: 150
</v>
      </c>
      <c r="B45" t="str">
        <f>IF(S45=1, Database!$K$6&amp;": "&amp;Database!K48&amp;CHAR(10)&amp;Database!$L$6&amp;": "&amp;Database!L48, "")</f>
        <v/>
      </c>
      <c r="C45" t="str">
        <f>IF(T45=1, Database!$M$6&amp;": "&amp;Database!M48&amp;CHAR(10)&amp;Database!$N$6&amp;": "&amp;Database!N48&amp;CHAR(10)&amp;Database!$O$6&amp;": "&amp;Database!O48&amp;CHAR(10)&amp;Database!$P$6&amp;": "&amp;Database!P48&amp;CHAR(10), "")</f>
        <v xml:space="preserve">type_lung_nsclc_adeno: include
type_lung_nsclc_large: include
type_lung_nsclc_squamous: include
type_lung_sclc: 
</v>
      </c>
      <c r="D45" t="str">
        <f>IF(W45=1, Database!$Q$6&amp;": "&amp;Database!Q48&amp;CHAR(10)&amp;Database!$R$6&amp;": "&amp;Database!R48&amp;CHAR(10)&amp;Database!$S$6&amp;": "&amp;Database!S48&amp;CHAR(10)&amp;Database!$T$6&amp;": "&amp;Database!T48&amp;CHAR(10)&amp;Database!$U$6&amp;": "&amp;Database!U48&amp;CHAR(10)&amp;Database!$V$6&amp;": "&amp;Database!V48&amp;CHAR(10)&amp;Database!$W$6&amp;": "&amp;Database!W48&amp;CHAR(10)&amp;Database!$X$6&amp;": "&amp;Database!X48&amp;CHAR(10)&amp;Database!$Y$6&amp;": "&amp;Database!Y48&amp;CHAR(10)&amp;Database!$Z$6&amp;": "&amp;Database!Z48&amp;CHAR(10)&amp;Database!$AA$6&amp;": "&amp;Database!AA48&amp;CHAR(10)&amp;Database!$AB$6&amp;": "&amp;Database!AB48&amp;CHAR(10), "")</f>
        <v/>
      </c>
      <c r="E45" t="str">
        <f>IF(Z45=1, Database!$AC$6&amp;": "&amp;Database!AC48&amp;CHAR(10)&amp;Database!$AD$6&amp;": "&amp;Database!AD48&amp;CHAR(10)&amp;Database!$AE$6&amp;": "&amp;Database!AE48&amp;CHAR(10)&amp;Database!$AF$6&amp;": "&amp;Database!AF48&amp;CHAR(10)&amp;Database!$AG$6&amp;": "&amp;Database!AG48&amp;CHAR(10)&amp;Database!$AH$6&amp;": "&amp;Database!AH48&amp;CHAR(10)&amp;Database!$AI$6&amp;": "&amp;Database!AI48&amp;CHAR(10)&amp;Database!$AJ$6&amp;": "&amp;Database!AJ48&amp;CHAR(10)&amp;Database!$AK$6&amp;": "&amp;Database!AK48&amp;CHAR(10)&amp;Database!$AL$6&amp;": "&amp;Database!AL48&amp;CHAR(10)&amp;Database!$AM$6&amp;": "&amp;Database!AM48&amp;CHAR(10)&amp;Database!$AN$6&amp;": "&amp;Database!AN48&amp;CHAR(10)&amp;Database!$AO$6&amp;": "&amp;Database!AO48&amp;CHAR(10)&amp;Database!$AP$6&amp;": "&amp;Database!AP48&amp;CHAR(10), "")</f>
        <v/>
      </c>
      <c r="F45" t="str">
        <f>IF(AA45=1, Database!$AQ$6&amp;": "&amp;Database!AQ48&amp;CHAR(10)&amp;Database!$AR$6&amp;": "&amp;Database!AR48&amp;CHAR(10)&amp;Database!$AS$6&amp;": "&amp;Database!AS48&amp;CHAR(10)&amp;Database!$AT$6&amp;": "&amp;Database!AT48&amp;CHAR(10), "")</f>
        <v xml:space="preserve">stage_i: 
stage_ii: 
stage_iii: include
stage_iv: include
</v>
      </c>
      <c r="G45" t="str">
        <f>IF(V45=1, Database!$AU$6&amp;": "&amp;Database!AU48&amp;CHAR(10)&amp;Database!$AV$6&amp;": "&amp;Database!AV48&amp;CHAR(10), "")</f>
        <v/>
      </c>
      <c r="H45" t="str">
        <f>IF(AB45=1, Database!$AW$6&amp;": "&amp;Database!AW48&amp;CHAR(10), "")</f>
        <v/>
      </c>
      <c r="I45" t="str">
        <f>IF(AC45=1, Database!$AX$6&amp;": "&amp;Database!AX48&amp;CHAR(10)&amp;Database!$AY$6&amp;": "&amp;Database!AY48&amp;CHAR(10), "")</f>
        <v/>
      </c>
      <c r="J45" t="str">
        <f>IF(Z45=1, Database!$AQ$6&amp;": "&amp;Database!AQ48&amp;CHAR(10)&amp;Database!$AR$6&amp;": "&amp;Database!AR48&amp;CHAR(10)&amp;Database!$AS$6&amp;": "&amp;Database!AS48&amp;CHAR(10)&amp;Database!$AT$6&amp;": "&amp;Database!AT48&amp;CHAR(10), "")</f>
        <v/>
      </c>
      <c r="K45" t="str">
        <f>Database!$AZ$6&amp;": "&amp;Database!AZ48&amp;CHAR(10)&amp;Database!$BA$6&amp;": "&amp;Database!BA48&amp;CHAR(10)&amp;Database!$BB$6&amp;": "&amp;Database!BB48&amp;CHAR(10)</f>
        <v xml:space="preserve">status_newly_diagnosed: 
status_relapse: 
status_refractory: 
</v>
      </c>
      <c r="L45" t="str">
        <f>Database!$BC$6&amp;": "&amp;Database!BC48&amp;CHAR(10)&amp;Database!$BD$6&amp;": "&amp;Database!BD48&amp;CHAR(10)&amp;Database!$BE$6&amp;": "&amp;Database!BE48&amp;CHAR(10)&amp;Database!$BF$6&amp;": "&amp;Database!BF48&amp;CHAR(10)&amp;Database!$BG$6&amp;": "&amp;Database!BG48&amp;CHAR(10)&amp;Database!$BH$6&amp;": "&amp;Database!BH48&amp;CHAR(10)</f>
        <v xml:space="preserve">marker_alk_oncogene: exclude
marker_egfr_mutation: exclude
marker_kras_mutation: 
marker_philadelphia_bcrabl_positive: 
marker_flt3_positive: 
marker_cd20pos: 
</v>
      </c>
      <c r="M45" t="str">
        <f>Database!$BI$6&amp;": "&amp;Database!BI48&amp;CHAR(10)&amp;Database!$BJ$6&amp;": "&amp;Database!BJ48&amp;CHAR(10)&amp;Database!$BK$6&amp;": "&amp;Database!BK48&amp;CHAR(10)&amp;Database!$BL$6&amp;": "&amp;Database!BL48&amp;CHAR(10)&amp;Database!$BM$6&amp;": "&amp;Database!BM48&amp;CHAR(10)&amp;Database!$BN$6&amp;": "&amp;Database!BN48&amp;CHAR(10)&amp;Database!$BO$6&amp;": "&amp;Database!BO48&amp;CHAR(10)&amp;Database!$BP$6&amp;": "&amp;Database!BP48&amp;CHAR(10)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45" t="str">
        <f>IF(OR(W45=1, Z45=1), Database!$BQ$6&amp;": "&amp;Database!BQ48&amp;CHAR(10)&amp;Database!$BR$6&amp;": "&amp;Database!BR48&amp;CHAR(10)&amp;Database!$BS$6&amp;": "&amp;Database!BS48&amp;CHAR(10)&amp;Database!$BT$6&amp;": "&amp;Database!BT48&amp;CHAR(10), "")</f>
        <v/>
      </c>
      <c r="O45" t="str">
        <f>"Criteria: "&amp;CHAR(10)&amp;CHAR(10)&amp;Database!BU48</f>
        <v xml:space="preserve">Criteria: 
_x000D_        Inclusion Criteria:_x000D__x000D_          -  Stage IIIB or IV NSCLC (any histology) at the time of study entry_x000D__x000D_          -  Histologically or cytologically confirmed diagnosis of NSCLC that is:_x000D__x000D_               1. EGFR wt as per patient standard of care by a validated test_x000D__x000D_               2. AND ALK-negative rearrangement as part of the patient standard of care by a_x000D_                  validated test_x000D__x000D_               3. AND (by central assessment) either:_x000D__x000D_                    -  Cohort 1: cMET GCN â‰¥ 6 or_x000D__x000D_                    -  Cohort 2: cMET GCN â‰¥4 and &lt; 6, or_x000D__x000D_                    -  Cohort 3: cMET GCN &lt; 4, or_x000D__x000D_                    -  Cohort 4: Patients with cMET mutations regardless of cMET GCN_x000D__x000D_          -  Patients must have received one or two prior lines of systemic therapy_x000D__x000D_          -  At least one measurable lesion as defined by RECIST 1.1._x000D__x000D_          -  Patients must have recovered from all toxicities related to prior anticancer_x000D_             therapies to grade â‰¤ 1 (CTCAE v 4.03). Patients with any grade of alopecia are_x000D_             allowed to enter the study._x000D__x000D_          -  Patients must have adequate organ function_x000D__x000D_          -  ECOG performance status (PS) of 0 or 1. Details and other protocol-defined inclusion_x000D_             criteria may apply_x000D__x000D_        Exclusion Criteria:_x000D__x000D_          -  Prior treatment with crizotinib, or any other cMET or HGF inhibitor_x000D__x000D_          -  Patients with characterized EGFR mutations that predict sensitivity to EGFR therapy,_x000D_             including, but not limited to exon 19 deletions and exon 21 mutations._x000D__x000D_          -  Patients with characterized ALK-positive rearrangement._x000D__x000D_          -  Clinically significant, uncontrolled heart diseases._x000D__x000D_          -  Patients receiving treatment with medications that cannot be discontinued at least 1_x000D_             week prior to first INC280 treatment and for the duration of the study:_x000D__x000D_               -  Strong and moderate inhibitors of CYP3A4_x000D__x000D_               -  Strong inducers of CYP3A4_x000D__x000D_          -  Impairment of GI function or GI disease that may significantly alter the absorption_x000D_             of INC280_x000D__x000D_          -  Patients receiving treatment with any enzyme-inducing anticonvulsant._x000D__x000D_          -  Previous anti-cancer and investigational agents._x000D__x000D_          -  Pregnant or nursing women_x000D__x000D_          -  Women of child-bearing potential, unless they are using highly effective methods of_x000D_             contraception_x000D__x000D_          -  Sexually active males unless they use a condom during intercourse_x000D__x000D_        Other protocol-defined exclusion criteria may apply_x000D_      </v>
      </c>
      <c r="P45" t="str">
        <f t="shared" si="0"/>
        <v xml:space="preserve">
---------------------------------------</v>
      </c>
      <c r="Q45" t="str">
        <f t="shared" si="1"/>
        <v>nct_id: NCT02414139
phase: Phase 2
sponsor_name: Novartis Pharmaceuticals
sponsor_type: Industry
study_title: A Phase II, Multicenter, Four-cohort Study of Oral cMET Inhibitor INC280 in Adult Patients With EGFR Wild-type (wt), Advanced Non-small Cell Lung Cancer (NSCLC) Who Have Received One or Two Prior Lines of Systemic Therapy for Advanced/Metastatic Disease
cohort: 1
age_min: 18
age_max: 150
type_lung_nsclc_adeno: include
type_lung_nsclc_large: include
type_lung_nsclc_squamous: include
type_lung_sclc: 
stage_i: 
stage_ii: 
stage_iii: include
stage_iv: include
status_newly_diagnosed: 
status_relapse: 
status_refractory: 
marker_alk_oncogene: exclude
marker_egfr_mutation: exclude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Stage IIIB or IV NSCLC (any histology) at the time of study entry_x000D__x000D_          -  Histologically or cytologically confirmed diagnosis of NSCLC that is:_x000D__x000D_               1. EGFR wt as per patient standard of care by a validated test_x000D__x000D_               2. AND ALK-negative rearrangement as part of the patient standard of care by a_x000D_                  validated test_x000D__x000D_               3. AND (by central assessment) either:_x000D__x000D_                    -  Cohort 1: cMET GCN â‰¥ 6 or_x000D__x000D_                    -  Cohort 2: cMET GCN â‰¥4 and &lt; 6, or_x000D__x000D_                    -  Cohort 3: cMET GCN &lt; 4, or_x000D__x000D_                    -  Cohort 4: Patients with cMET mutations regardless of cMET GCN_x000D__x000D_          -  Patients must have received one or two prior lines of systemic therapy_x000D__x000D_          -  At least one measurable lesion as defined by RECIST 1.1._x000D__x000D_          -  Patients must have recovered from all toxicities related to prior anticancer_x000D_             therapies to grade â‰¤ 1 (CTCAE v 4.03). Patients with any grade of alopecia are_x000D_             allowed to enter the study._x000D__x000D_          -  Patients must have adequate organ function_x000D__x000D_          -  ECOG performance status (PS) of 0 or 1. Details and other protocol-defined inclusion_x000D_             criteria may apply_x000D__x000D_        Exclusion Criteria:_x000D__x000D_          -  Prior treatment with crizotinib, or any other cMET or HGF inhibitor_x000D__x000D_          -  Patients with characterized EGFR mutations that predict sensitivity to EGFR therapy,_x000D_             including, but not limited to exon 19 deletions and exon 21 mutations._x000D__x000D_          -  Patients with characterized ALK-positive rearrangement._x000D__x000D_          -  Clinically significant, uncontrolled heart diseases._x000D__x000D_          -  Patients receiving treatment with medications that cannot be discontinued at least 1_x000D_             week prior to first INC280 treatment and for the duration of the study:_x000D__x000D_               -  Strong and moderate inhibitors of CYP3A4_x000D__x000D_               -  Strong inducers of CYP3A4_x000D__x000D_          -  Impairment of GI function or GI disease that may significantly alter the absorption_x000D_             of INC280_x000D__x000D_          -  Patients receiving treatment with any enzyme-inducing anticonvulsant._x000D__x000D_          -  Previous anti-cancer and investigational agents._x000D__x000D_          -  Pregnant or nursing women_x000D__x000D_          -  Women of child-bearing potential, unless they are using highly effective methods of_x000D_             contraception_x000D__x000D_          -  Sexually active males unless they use a condom during intercourse_x000D__x000D_        Other protocol-defined exclusion criteria may apply_x000D_      
---------------------------------------</v>
      </c>
      <c r="S45">
        <f>IF(OR(Database!K48="include",Database!L48="include"), 1, 0)</f>
        <v>0</v>
      </c>
      <c r="T45">
        <f>IF(OR(Database!M48="include",Database!N48="include",Database!O48="include",Database!P48="include"), 1, 0)</f>
        <v>1</v>
      </c>
      <c r="U45">
        <f>IF(OR(Database!M48="include",Database!N48="include",Database!O48="include"), 1, 0)</f>
        <v>1</v>
      </c>
      <c r="V45">
        <f>IF(Database!P48="include", 1, 0)</f>
        <v>0</v>
      </c>
      <c r="W45">
        <f>IF(OR(Database!Q48="include",Database!R48="include",Database!S48="include",Database!T48="include"), 1, 0)</f>
        <v>0</v>
      </c>
      <c r="X45">
        <f>IF(Database!Q48="include", 1, 0)</f>
        <v>0</v>
      </c>
      <c r="Y45">
        <f>IF(Database!T48="include", 1, 0)</f>
        <v>0</v>
      </c>
      <c r="Z45">
        <f>IF(OR(Database!AC48="include",Database!AE48="include",Database!AH48="include",Database!AI48="include",Database!AJ48="include",Database!AK48="include",Database!AM48="include",Database!AN48="include",Database!AO48="include",Database!AP48="include"), 1, 0)</f>
        <v>0</v>
      </c>
      <c r="AA45">
        <f>IF(OR(Database!AQ48&lt;&gt;"",Database!AR48&lt;&gt;"",Database!AS48&lt;&gt;"",Database!AT48&lt;&gt;""), 1, 0)</f>
        <v>1</v>
      </c>
      <c r="AB45">
        <f>IF(Database!AW48&lt;&gt;"", 1, 0)</f>
        <v>0</v>
      </c>
      <c r="AC45">
        <f>IF(OR(Database!AY48&lt;&gt;"",Database!AX48&lt;&gt;""), 1, 0)</f>
        <v>0</v>
      </c>
    </row>
    <row r="46" spans="1:29">
      <c r="A46" t="str">
        <f>Database!$B$6&amp;": "&amp;Database!B49&amp;CHAR(10)&amp;Database!$C$6&amp;": "&amp;Database!C49&amp;CHAR(10)&amp;Database!$E$6&amp;": "&amp;Database!E49&amp;CHAR(10)&amp;Database!$F$6&amp;": "&amp;Database!F49&amp;CHAR(10)&amp;Database!$G$6&amp;": "&amp;Database!G49&amp;CHAR(10)&amp;Database!$H$6&amp;": "&amp;Database!H49&amp;CHAR(10)&amp;Database!$I$6&amp;": "&amp;Database!I49&amp;CHAR(10)&amp;Database!$J$6&amp;": "&amp;Database!J49&amp;CHAR(10)</f>
        <v xml:space="preserve">nct_id: NCT02544633
phase: Phase 2
sponsor_name: Mirati Therapeutics Inc.
sponsor_type: Industry
study_title: Phase 2, Parallel-Arm Study of MGCD265 in Patients With Locally Advanced or Metastatic Non-Small Cell Lung Cancer With Activating Genetic Alterations in Mesenchymal-Epithelial Transition Factor
cohort: 1
age_min: 18
age_max: 150
</v>
      </c>
      <c r="B46" t="str">
        <f>IF(S46=1, Database!$K$6&amp;": "&amp;Database!K49&amp;CHAR(10)&amp;Database!$L$6&amp;": "&amp;Database!L49, "")</f>
        <v/>
      </c>
      <c r="C46" t="str">
        <f>IF(T46=1, Database!$M$6&amp;": "&amp;Database!M49&amp;CHAR(10)&amp;Database!$N$6&amp;": "&amp;Database!N49&amp;CHAR(10)&amp;Database!$O$6&amp;": "&amp;Database!O49&amp;CHAR(10)&amp;Database!$P$6&amp;": "&amp;Database!P49&amp;CHAR(10), "")</f>
        <v xml:space="preserve">type_lung_nsclc_adeno: include
type_lung_nsclc_large: include
type_lung_nsclc_squamous: include
type_lung_sclc: 
</v>
      </c>
      <c r="D46" t="str">
        <f>IF(W46=1, Database!$Q$6&amp;": "&amp;Database!Q49&amp;CHAR(10)&amp;Database!$R$6&amp;": "&amp;Database!R49&amp;CHAR(10)&amp;Database!$S$6&amp;": "&amp;Database!S49&amp;CHAR(10)&amp;Database!$T$6&amp;": "&amp;Database!T49&amp;CHAR(10)&amp;Database!$U$6&amp;": "&amp;Database!U49&amp;CHAR(10)&amp;Database!$V$6&amp;": "&amp;Database!V49&amp;CHAR(10)&amp;Database!$W$6&amp;": "&amp;Database!W49&amp;CHAR(10)&amp;Database!$X$6&amp;": "&amp;Database!X49&amp;CHAR(10)&amp;Database!$Y$6&amp;": "&amp;Database!Y49&amp;CHAR(10)&amp;Database!$Z$6&amp;": "&amp;Database!Z49&amp;CHAR(10)&amp;Database!$AA$6&amp;": "&amp;Database!AA49&amp;CHAR(10)&amp;Database!$AB$6&amp;": "&amp;Database!AB49&amp;CHAR(10), "")</f>
        <v/>
      </c>
      <c r="E46" t="str">
        <f>IF(Z46=1, Database!$AC$6&amp;": "&amp;Database!AC49&amp;CHAR(10)&amp;Database!$AD$6&amp;": "&amp;Database!AD49&amp;CHAR(10)&amp;Database!$AE$6&amp;": "&amp;Database!AE49&amp;CHAR(10)&amp;Database!$AF$6&amp;": "&amp;Database!AF49&amp;CHAR(10)&amp;Database!$AG$6&amp;": "&amp;Database!AG49&amp;CHAR(10)&amp;Database!$AH$6&amp;": "&amp;Database!AH49&amp;CHAR(10)&amp;Database!$AI$6&amp;": "&amp;Database!AI49&amp;CHAR(10)&amp;Database!$AJ$6&amp;": "&amp;Database!AJ49&amp;CHAR(10)&amp;Database!$AK$6&amp;": "&amp;Database!AK49&amp;CHAR(10)&amp;Database!$AL$6&amp;": "&amp;Database!AL49&amp;CHAR(10)&amp;Database!$AM$6&amp;": "&amp;Database!AM49&amp;CHAR(10)&amp;Database!$AN$6&amp;": "&amp;Database!AN49&amp;CHAR(10)&amp;Database!$AO$6&amp;": "&amp;Database!AO49&amp;CHAR(10)&amp;Database!$AP$6&amp;": "&amp;Database!AP49&amp;CHAR(10), "")</f>
        <v/>
      </c>
      <c r="F46" t="str">
        <f>IF(AA46=1, Database!$AQ$6&amp;": "&amp;Database!AQ49&amp;CHAR(10)&amp;Database!$AR$6&amp;": "&amp;Database!AR49&amp;CHAR(10)&amp;Database!$AS$6&amp;": "&amp;Database!AS49&amp;CHAR(10)&amp;Database!$AT$6&amp;": "&amp;Database!AT49&amp;CHAR(10), "")</f>
        <v xml:space="preserve">stage_i: 
stage_ii: include
stage_iii: include
stage_iv: include
</v>
      </c>
      <c r="G46" t="str">
        <f>IF(V46=1, Database!$AU$6&amp;": "&amp;Database!AU49&amp;CHAR(10)&amp;Database!$AV$6&amp;": "&amp;Database!AV49&amp;CHAR(10), "")</f>
        <v/>
      </c>
      <c r="H46" t="str">
        <f>IF(AB46=1, Database!$AW$6&amp;": "&amp;Database!AW49&amp;CHAR(10), "")</f>
        <v/>
      </c>
      <c r="I46" t="str">
        <f>IF(AC46=1, Database!$AX$6&amp;": "&amp;Database!AX49&amp;CHAR(10)&amp;Database!$AY$6&amp;": "&amp;Database!AY49&amp;CHAR(10), "")</f>
        <v/>
      </c>
      <c r="J46" t="str">
        <f>IF(Z46=1, Database!$AQ$6&amp;": "&amp;Database!AQ49&amp;CHAR(10)&amp;Database!$AR$6&amp;": "&amp;Database!AR49&amp;CHAR(10)&amp;Database!$AS$6&amp;": "&amp;Database!AS49&amp;CHAR(10)&amp;Database!$AT$6&amp;": "&amp;Database!AT49&amp;CHAR(10), "")</f>
        <v/>
      </c>
      <c r="K46" t="str">
        <f>Database!$AZ$6&amp;": "&amp;Database!AZ49&amp;CHAR(10)&amp;Database!$BA$6&amp;": "&amp;Database!BA49&amp;CHAR(10)&amp;Database!$BB$6&amp;": "&amp;Database!BB49&amp;CHAR(10)</f>
        <v xml:space="preserve">status_newly_diagnosed: 
status_relapse: 
status_refractory: 
</v>
      </c>
      <c r="L46" t="str">
        <f>Database!$BC$6&amp;": "&amp;Database!BC49&amp;CHAR(10)&amp;Database!$BD$6&amp;": "&amp;Database!BD49&amp;CHAR(10)&amp;Database!$BE$6&amp;": "&amp;Database!BE49&amp;CHAR(10)&amp;Database!$BF$6&amp;": "&amp;Database!BF49&amp;CHAR(10)&amp;Database!$BG$6&amp;": "&amp;Database!BG49&amp;CHAR(10)&amp;Database!$BH$6&amp;": "&amp;Database!BH49&amp;CHAR(10)</f>
        <v xml:space="preserve">marker_alk_oncogene: exclude
marker_egfr_mutation: exclude
marker_kras_mutation: 
marker_philadelphia_bcrabl_positive: 
marker_flt3_positive: 
marker_cd20pos: 
</v>
      </c>
      <c r="M46" t="str">
        <f>Database!$BI$6&amp;": "&amp;Database!BI49&amp;CHAR(10)&amp;Database!$BJ$6&amp;": "&amp;Database!BJ49&amp;CHAR(10)&amp;Database!$BK$6&amp;": "&amp;Database!BK49&amp;CHAR(10)&amp;Database!$BL$6&amp;": "&amp;Database!BL49&amp;CHAR(10)&amp;Database!$BM$6&amp;": "&amp;Database!BM49&amp;CHAR(10)&amp;Database!$BN$6&amp;": "&amp;Database!BN49&amp;CHAR(10)&amp;Database!$BO$6&amp;": "&amp;Database!BO49&amp;CHAR(10)&amp;Database!$BP$6&amp;": "&amp;Database!BP49&amp;CHAR(10)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46" t="str">
        <f>IF(OR(W46=1, Z46=1), Database!$BQ$6&amp;": "&amp;Database!BQ49&amp;CHAR(10)&amp;Database!$BR$6&amp;": "&amp;Database!BR49&amp;CHAR(10)&amp;Database!$BS$6&amp;": "&amp;Database!BS49&amp;CHAR(10)&amp;Database!$BT$6&amp;": "&amp;Database!BT49&amp;CHAR(10), "")</f>
        <v/>
      </c>
      <c r="O46" t="str">
        <f>"Criteria: "&amp;CHAR(10)&amp;CHAR(10)&amp;Database!BU49</f>
        <v xml:space="preserve">Criteria: 
_x000D_        Inclusion Criteria:_x000D__x000D_          -  Diagnosis of non-small cell lung cancer_x000D__x000D_          -  Metastatic or locally advanced disease_x000D__x000D_          -  Prior platinum chemotherapy_x000D__x000D_          -  Test result showing genetic change in MET tumor gene_x000D__x000D_          -  At least one tumor that can be measured on a radiographic scan_x000D__x000D_        Exclusion Criteria:_x000D__x000D_          -  Prior treatment with inhibitor of MET or HGF_x000D__x000D_          -  Prior positive test for EGFR mutation or ALK gene rearrangement_x000D__x000D_          -  Uncontrolled tumor in the brain_x000D_      </v>
      </c>
      <c r="P46" t="str">
        <f t="shared" si="0"/>
        <v xml:space="preserve">
---------------------------------------</v>
      </c>
      <c r="Q46" t="str">
        <f t="shared" si="1"/>
        <v>nct_id: NCT02544633
phase: Phase 2
sponsor_name: Mirati Therapeutics Inc.
sponsor_type: Industry
study_title: Phase 2, Parallel-Arm Study of MGCD265 in Patients With Locally Advanced or Metastatic Non-Small Cell Lung Cancer With Activating Genetic Alterations in Mesenchymal-Epithelial Transition Factor
cohort: 1
age_min: 18
age_max: 150
type_lung_nsclc_adeno: include
type_lung_nsclc_large: include
type_lung_nsclc_squamous: include
type_lung_sclc: 
stage_i: 
stage_ii: include
stage_iii: include
stage_iv: include
status_newly_diagnosed: 
status_relapse: 
status_refractory: 
marker_alk_oncogene: exclude
marker_egfr_mutation: exclude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Diagnosis of non-small cell lung cancer_x000D__x000D_          -  Metastatic or locally advanced disease_x000D__x000D_          -  Prior platinum chemotherapy_x000D__x000D_          -  Test result showing genetic change in MET tumor gene_x000D__x000D_          -  At least one tumor that can be measured on a radiographic scan_x000D__x000D_        Exclusion Criteria:_x000D__x000D_          -  Prior treatment with inhibitor of MET or HGF_x000D__x000D_          -  Prior positive test for EGFR mutation or ALK gene rearrangement_x000D__x000D_          -  Uncontrolled tumor in the brain_x000D_      
---------------------------------------</v>
      </c>
      <c r="S46">
        <f>IF(OR(Database!K49="include",Database!L49="include"), 1, 0)</f>
        <v>0</v>
      </c>
      <c r="T46">
        <f>IF(OR(Database!M49="include",Database!N49="include",Database!O49="include",Database!P49="include"), 1, 0)</f>
        <v>1</v>
      </c>
      <c r="U46">
        <f>IF(OR(Database!M49="include",Database!N49="include",Database!O49="include"), 1, 0)</f>
        <v>1</v>
      </c>
      <c r="V46">
        <f>IF(Database!P49="include", 1, 0)</f>
        <v>0</v>
      </c>
      <c r="W46">
        <f>IF(OR(Database!Q49="include",Database!R49="include",Database!S49="include",Database!T49="include"), 1, 0)</f>
        <v>0</v>
      </c>
      <c r="X46">
        <f>IF(Database!Q49="include", 1, 0)</f>
        <v>0</v>
      </c>
      <c r="Y46">
        <f>IF(Database!T49="include", 1, 0)</f>
        <v>0</v>
      </c>
      <c r="Z46">
        <f>IF(OR(Database!AC49="include",Database!AE49="include",Database!AH49="include",Database!AI49="include",Database!AJ49="include",Database!AK49="include",Database!AM49="include",Database!AN49="include",Database!AO49="include",Database!AP49="include"), 1, 0)</f>
        <v>0</v>
      </c>
      <c r="AA46">
        <f>IF(OR(Database!AQ49&lt;&gt;"",Database!AR49&lt;&gt;"",Database!AS49&lt;&gt;"",Database!AT49&lt;&gt;""), 1, 0)</f>
        <v>1</v>
      </c>
      <c r="AB46">
        <f>IF(Database!AW49&lt;&gt;"", 1, 0)</f>
        <v>0</v>
      </c>
      <c r="AC46">
        <f>IF(OR(Database!AY49&lt;&gt;"",Database!AX49&lt;&gt;""), 1, 0)</f>
        <v>0</v>
      </c>
    </row>
    <row r="47" spans="1:29">
      <c r="A47" t="str">
        <f>Database!$B$6&amp;": "&amp;Database!B50&amp;CHAR(10)&amp;Database!$C$6&amp;": "&amp;Database!C50&amp;CHAR(10)&amp;Database!$E$6&amp;": "&amp;Database!E50&amp;CHAR(10)&amp;Database!$F$6&amp;": "&amp;Database!F50&amp;CHAR(10)&amp;Database!$G$6&amp;": "&amp;Database!G50&amp;CHAR(10)&amp;Database!$H$6&amp;": "&amp;Database!H50&amp;CHAR(10)&amp;Database!$I$6&amp;": "&amp;Database!I50&amp;CHAR(10)&amp;Database!$J$6&amp;": "&amp;Database!J50&amp;CHAR(10)</f>
        <v xml:space="preserve">nct_id: NCT02674568
phase: Phase 2
sponsor_name: Stemcentrx
sponsor_type: Industry
study_title: An Open-label, Single-Arm, Phase 2 Study Evaluating the Efficacy, Safety and Pharmacokinetics of Rovalpituzumab Tesirine (SC16LD6.5) for Third-line and Later Treatment of Subjects With Relapsed or Refractory Delta-Like Protein 3-Expressing Small Cell Lung Cancer (TRINITY)
cohort: 1
age_min: 18
age_max: 150
</v>
      </c>
      <c r="B47" t="str">
        <f>IF(S47=1, Database!$K$6&amp;": "&amp;Database!K50&amp;CHAR(10)&amp;Database!$L$6&amp;": "&amp;Database!L50, "")</f>
        <v/>
      </c>
      <c r="C47" t="str">
        <f>IF(T47=1, Database!$M$6&amp;": "&amp;Database!M50&amp;CHAR(10)&amp;Database!$N$6&amp;": "&amp;Database!N50&amp;CHAR(10)&amp;Database!$O$6&amp;": "&amp;Database!O50&amp;CHAR(10)&amp;Database!$P$6&amp;": "&amp;Database!P50&amp;CHAR(10), "")</f>
        <v xml:space="preserve">type_lung_nsclc_adeno: 
type_lung_nsclc_large: 
type_lung_nsclc_squamous: 
type_lung_sclc: include
</v>
      </c>
      <c r="D47" t="str">
        <f>IF(W47=1, Database!$Q$6&amp;": "&amp;Database!Q50&amp;CHAR(10)&amp;Database!$R$6&amp;": "&amp;Database!R50&amp;CHAR(10)&amp;Database!$S$6&amp;": "&amp;Database!S50&amp;CHAR(10)&amp;Database!$T$6&amp;": "&amp;Database!T50&amp;CHAR(10)&amp;Database!$U$6&amp;": "&amp;Database!U50&amp;CHAR(10)&amp;Database!$V$6&amp;": "&amp;Database!V50&amp;CHAR(10)&amp;Database!$W$6&amp;": "&amp;Database!W50&amp;CHAR(10)&amp;Database!$X$6&amp;": "&amp;Database!X50&amp;CHAR(10)&amp;Database!$Y$6&amp;": "&amp;Database!Y50&amp;CHAR(10)&amp;Database!$Z$6&amp;": "&amp;Database!Z50&amp;CHAR(10)&amp;Database!$AA$6&amp;": "&amp;Database!AA50&amp;CHAR(10)&amp;Database!$AB$6&amp;": "&amp;Database!AB50&amp;CHAR(10), "")</f>
        <v/>
      </c>
      <c r="E47" t="str">
        <f>IF(Z47=1, Database!$AC$6&amp;": "&amp;Database!AC50&amp;CHAR(10)&amp;Database!$AD$6&amp;": "&amp;Database!AD50&amp;CHAR(10)&amp;Database!$AE$6&amp;": "&amp;Database!AE50&amp;CHAR(10)&amp;Database!$AF$6&amp;": "&amp;Database!AF50&amp;CHAR(10)&amp;Database!$AG$6&amp;": "&amp;Database!AG50&amp;CHAR(10)&amp;Database!$AH$6&amp;": "&amp;Database!AH50&amp;CHAR(10)&amp;Database!$AI$6&amp;": "&amp;Database!AI50&amp;CHAR(10)&amp;Database!$AJ$6&amp;": "&amp;Database!AJ50&amp;CHAR(10)&amp;Database!$AK$6&amp;": "&amp;Database!AK50&amp;CHAR(10)&amp;Database!$AL$6&amp;": "&amp;Database!AL50&amp;CHAR(10)&amp;Database!$AM$6&amp;": "&amp;Database!AM50&amp;CHAR(10)&amp;Database!$AN$6&amp;": "&amp;Database!AN50&amp;CHAR(10)&amp;Database!$AO$6&amp;": "&amp;Database!AO50&amp;CHAR(10)&amp;Database!$AP$6&amp;": "&amp;Database!AP50&amp;CHAR(10), "")</f>
        <v/>
      </c>
      <c r="F47" t="str">
        <f>IF(AA47=1, Database!$AQ$6&amp;": "&amp;Database!AQ50&amp;CHAR(10)&amp;Database!$AR$6&amp;": "&amp;Database!AR50&amp;CHAR(10)&amp;Database!$AS$6&amp;": "&amp;Database!AS50&amp;CHAR(10)&amp;Database!$AT$6&amp;": "&amp;Database!AT50&amp;CHAR(10), "")</f>
        <v/>
      </c>
      <c r="G47" t="str">
        <f>IF(V47=1, Database!$AU$6&amp;": "&amp;Database!AU50&amp;CHAR(10)&amp;Database!$AV$6&amp;": "&amp;Database!AV50&amp;CHAR(10), "")</f>
        <v xml:space="preserve">stage_sclc_ls: 
stage_sclc_es: include
</v>
      </c>
      <c r="H47" t="str">
        <f>IF(AB47=1, Database!$AW$6&amp;": "&amp;Database!AW50&amp;CHAR(10), "")</f>
        <v/>
      </c>
      <c r="I47" t="str">
        <f>IF(AC47=1, Database!$AX$6&amp;": "&amp;Database!AX50&amp;CHAR(10)&amp;Database!$AY$6&amp;": "&amp;Database!AY50&amp;CHAR(10), "")</f>
        <v/>
      </c>
      <c r="J47" t="str">
        <f>IF(Z47=1, Database!$AQ$6&amp;": "&amp;Database!AQ50&amp;CHAR(10)&amp;Database!$AR$6&amp;": "&amp;Database!AR50&amp;CHAR(10)&amp;Database!$AS$6&amp;": "&amp;Database!AS50&amp;CHAR(10)&amp;Database!$AT$6&amp;": "&amp;Database!AT50&amp;CHAR(10), "")</f>
        <v/>
      </c>
      <c r="K47" t="str">
        <f>Database!$AZ$6&amp;": "&amp;Database!AZ50&amp;CHAR(10)&amp;Database!$BA$6&amp;": "&amp;Database!BA50&amp;CHAR(10)&amp;Database!$BB$6&amp;": "&amp;Database!BB50&amp;CHAR(10)</f>
        <v xml:space="preserve">status_newly_diagnosed: 
status_relapse: 
status_refractory: 
</v>
      </c>
      <c r="L47" t="str">
        <f>Database!$BC$6&amp;": "&amp;Database!BC50&amp;CHAR(10)&amp;Database!$BD$6&amp;": "&amp;Database!BD50&amp;CHAR(10)&amp;Database!$BE$6&amp;": "&amp;Database!BE50&amp;CHAR(10)&amp;Database!$BF$6&amp;": "&amp;Database!BF50&amp;CHAR(10)&amp;Database!$BG$6&amp;": "&amp;Database!BG50&amp;CHAR(10)&amp;Database!$BH$6&amp;": "&amp;Database!BH50&amp;CHAR(10)</f>
        <v xml:space="preserve">marker_alk_oncogene: 
marker_egfr_mutation: 
marker_kras_mutation: 
marker_philadelphia_bcrabl_positive: 
marker_flt3_positive: 
marker_cd20pos: 
</v>
      </c>
      <c r="M47" t="str">
        <f>Database!$BI$6&amp;": "&amp;Database!BI50&amp;CHAR(10)&amp;Database!$BJ$6&amp;": "&amp;Database!BJ50&amp;CHAR(10)&amp;Database!$BK$6&amp;": "&amp;Database!BK50&amp;CHAR(10)&amp;Database!$BL$6&amp;": "&amp;Database!BL50&amp;CHAR(10)&amp;Database!$BM$6&amp;": "&amp;Database!BM50&amp;CHAR(10)&amp;Database!$BN$6&amp;": "&amp;Database!BN50&amp;CHAR(10)&amp;Database!$BO$6&amp;": "&amp;Database!BO50&amp;CHAR(10)&amp;Database!$BP$6&amp;": "&amp;Database!BP50&amp;CHAR(10)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47" t="str">
        <f>IF(OR(W47=1, Z47=1), Database!$BQ$6&amp;": "&amp;Database!BQ50&amp;CHAR(10)&amp;Database!$BR$6&amp;": "&amp;Database!BR50&amp;CHAR(10)&amp;Database!$BS$6&amp;": "&amp;Database!BS50&amp;CHAR(10)&amp;Database!$BT$6&amp;": "&amp;Database!BT50&amp;CHAR(10), "")</f>
        <v/>
      </c>
      <c r="O47" t="str">
        <f>"Criteria: "&amp;CHAR(10)&amp;CHAR(10)&amp;Database!BU50</f>
        <v xml:space="preserve">Criteria: 
_x000D_        Inclusion Criteria:_x000D__x000D_          1. Adult aged 18 years or older_x000D__x000D_          2. Histologically confirmed small-cell lung cancer (SCLC) with documented disease_x000D_             progression after at least 2 prior systemic regimens, including at least one_x000D_             platinum-based regimen_x000D__x000D_          3. DLL3-expressing SCLC based on central immunohistochemistry (IHC) assessment of banked_x000D_             or otherwise representative tumor tissue. Positive is defined as staining in â‰¥ 1% of_x000D_             tumor cells._x000D__x000D_          4. Measurable disease as defined by RECIST 1.1_x000D__x000D_          5. Eastern Cooperative Oncology Group (ECOG) performance status of 0 or 1_x000D__x000D_          6. Minimum life expectancy of at least 12 weeks_x000D__x000D_          7. Subjects with a history of central nervous system (CNS) metastases must have_x000D_             documentation of stable or improved status based on brain imaging for at least 2_x000D_             weeks after completion of definitive treatment and within 2 weeks prior to first dose_x000D_             of Study Drug, off or on a stable dose of corticosteroids._x000D__x000D_          8. Recovery to Grade 1 of any clinically significant toxicity (excluding alopecia) prior_x000D_             to initiation of study drug administration_x000D__x000D_          9. Adequate hematologic and organ function as confirmed by laboratory values_x000D__x000D_         10. Last dose of any prior therapy administered by the following time intervals before_x000D_             the first dose of study drug:_x000D__x000D_               -  Chemotherapy, small molecule inhibitors, radiation, and/or other investigational_x000D_                  anticancer agents (excluding investigational monoclonal antibodies): 2 weeks_x000D__x000D_               -  Immune-checkpoint inhibitors (i.e., anti-PD-1, anti-PD-L1, or anti-CTLA-4): 4_x000D_                  weeks_x000D__x000D_               -  Other monoclonal antibodies, antibody-drug conjugates, radioimmunoconjugates, or_x000D_                  T-cell or other cell-based therapies: 4 weeks (2 weeks with documented disease_x000D_                  progression)_x000D__x000D_         11. Females of childbearing potential must have a negative beta human chorionic_x000D_             gonadotropin (Î²-hCG) pregnancy test result within 7 days prior to the first dose of_x000D_             study drug. Females of non-childbearing potential are those who are postmenopausal_x000D_             greater than 1 year or who have had a bilateral tubal ligation or hysterectomy._x000D__x000D_        Exclusion Criteria:_x000D__x000D_          1. Any significant medical condition, including any suggested by screening laboratory_x000D_             findings that, in the opinion of the investigator or sponsor, may place the subject_x000D_             at undue risk from the study, including but not necessarily limited to uncontrolled_x000D_             hypertension and/or diabetes, clinically significant pulmonary disease (e.g., chronic_x000D_             obstructive pulmonary disease requiring hospitalization within 6 months) or_x000D_             neurological disorder (e.g., seizure disorder active within 6 months)_x000D__x000D_          2. Documented history of a cerebral vascular event (stroke or transient ischemic_x000D_             attack), unstable angina, myocardial infarction, or cardiac symptoms consistent with_x000D_             New York Heart Association (NYHA) Class III-IV within 6 months prior to their first_x000D_             dose of study drug_x000D__x000D_          3. Recent or ongoing serious infection, including:_x000D__x000D_               -  Any active grade 3 or higher (per NCI CTCAE version 4.03) viral, bacterial, or_x000D_                  fungal infection within 2 weeks of the first dose of the study drug. Routine_x000D_                  antimicrobial prophylaxis is permitted._x000D__x000D_               -  Known seropositivity for or active infection by human immunodeficiency virus_x000D_                  (HIV)_x000D__x000D_               -  Active Hepatitis B (by surface antigen expression or polymerase chain reaction)_x000D_                  or C (by polymerase chain reaction) infection or on hepatitis-related antiviral_x000D_                  therapy within 6 months of first dose of study drug._x000D__x000D_          4. Women who are breastfeeding_x000D__x000D_          5. Systemic therapy with corticosteroids at &gt;20 mg/day prednisone or equivalent within 1_x000D_             week prior to the first dose of study drug_x000D__x000D_          6. History of another invasive malignancy that has not been in remission for at least 3_x000D_             years. Exceptions to the 3 year limit include nonmelanoma skin cancer, curatively_x000D_             treated localized prostate cancer, and cervical cancer in situ on biopsy or squamous_x000D_             intraepithelial lesion on PAP smear_x000D__x000D_          7. Prior exposure to a pyrrolobenzodiazepine (PBD)-based drug, or known hypersensitivity_x000D_             to rovalpituzumab tesirine or excipient contained in the drug formulation, unless_x000D_             undergoing retreatment with rovalpituzumab tesirine in the context of this protocol_x000D_      </v>
      </c>
      <c r="P47" t="str">
        <f t="shared" si="0"/>
        <v xml:space="preserve">
---------------------------------------</v>
      </c>
      <c r="Q47" t="str">
        <f t="shared" si="1"/>
        <v>nct_id: NCT02674568
phase: Phase 2
sponsor_name: Stemcentrx
sponsor_type: Industry
study_title: An Open-label, Single-Arm, Phase 2 Study Evaluating the Efficacy, Safety and Pharmacokinetics of Rovalpituzumab Tesirine (SC16LD6.5) for Third-line and Later Treatment of Subjects With Relapsed or Refractory Delta-Like Protein 3-Expressing Small Cell Lung Cancer (TRINITY)
cohort: 1
age_min: 18
age_max: 150
type_lung_nsclc_adeno: 
type_lung_nsclc_large: 
type_lung_nsclc_squamous: 
type_lung_sclc: include
stage_sclc_ls: 
stage_sclc_es: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1. Adult aged 18 years or older_x000D__x000D_          2. Histologically confirmed small-cell lung cancer (SCLC) with documented disease_x000D_             progression after at least 2 prior systemic regimens, including at least one_x000D_             platinum-based regimen_x000D__x000D_          3. DLL3-expressing SCLC based on central immunohistochemistry (IHC) assessment of banked_x000D_             or otherwise representative tumor tissue. Positive is defined as staining in â‰¥ 1% of_x000D_             tumor cells._x000D__x000D_          4. Measurable disease as defined by RECIST 1.1_x000D__x000D_          5. Eastern Cooperative Oncology Group (ECOG) performance status of 0 or 1_x000D__x000D_          6. Minimum life expectancy of at least 12 weeks_x000D__x000D_          7. Subjects with a history of central nervous system (CNS) metastases must have_x000D_             documentation of stable or improved status based on brain imaging for at least 2_x000D_             weeks after completion of definitive treatment and within 2 weeks prior to first dose_x000D_             of Study Drug, off or on a stable dose of corticosteroids._x000D__x000D_          8. Recovery to Grade 1 of any clinically significant toxicity (excluding alopecia) prior_x000D_             to initiation of study drug administration_x000D__x000D_          9. Adequate hematologic and organ function as confirmed by laboratory values_x000D__x000D_         10. Last dose of any prior therapy administered by the following time intervals before_x000D_             the first dose of study drug:_x000D__x000D_               -  Chemotherapy, small molecule inhibitors, radiation, and/or other investigational_x000D_                  anticancer agents (excluding investigational monoclonal antibodies): 2 weeks_x000D__x000D_               -  Immune-checkpoint inhibitors (i.e., anti-PD-1, anti-PD-L1, or anti-CTLA-4): 4_x000D_                  weeks_x000D__x000D_               -  Other monoclonal antibodies, antibody-drug conjugates, radioimmunoconjugates, or_x000D_                  T-cell or other cell-based therapies: 4 weeks (2 weeks with documented disease_x000D_                  progression)_x000D__x000D_         11. Females of childbearing potential must have a negative beta human chorionic_x000D_             gonadotropin (Î²-hCG) pregnancy test result within 7 days prior to the first dose of_x000D_             study drug. Females of non-childbearing potential are those who are postmenopausal_x000D_             greater than 1 year or who have had a bilateral tubal ligation or hysterectomy._x000D__x000D_        Exclusion Criteria:_x000D__x000D_          1. Any significant medical condition, including any suggested by screening laboratory_x000D_             findings that, in the opinion of the investigator or sponsor, may place the subject_x000D_             at undue risk from the study, including but not necessarily limited to uncontrolled_x000D_             hypertension and/or diabetes, clinically significant pulmonary disease (e.g., chronic_x000D_             obstructive pulmonary disease requiring hospitalization within 6 months) or_x000D_             neurological disorder (e.g., seizure disorder active within 6 months)_x000D__x000D_          2. Documented history of a cerebral vascular event (stroke or transient ischemic_x000D_             attack), unstable angina, myocardial infarction, or cardiac symptoms consistent with_x000D_             New York Heart Association (NYHA) Class III-IV within 6 months prior to their first_x000D_             dose of study drug_x000D__x000D_          3. Recent or ongoing serious infection, including:_x000D__x000D_               -  Any active grade 3 or higher (per NCI CTCAE version 4.03) viral, bacterial, or_x000D_                  fungal infection within 2 weeks of the first dose of the study drug. Routine_x000D_                  antimicrobial prophylaxis is permitted._x000D__x000D_               -  Known seropositivity for or active infection by human immunodeficiency virus_x000D_                  (HIV)_x000D__x000D_               -  Active Hepatitis B (by surface antigen expression or polymerase chain reaction)_x000D_                  or C (by polymerase chain reaction) infection or on hepatitis-related antiviral_x000D_                  therapy within 6 months of first dose of study drug._x000D__x000D_          4. Women who are breastfeeding_x000D__x000D_          5. Systemic therapy with corticosteroids at &gt;20 mg/day prednisone or equivalent within 1_x000D_             week prior to the first dose of study drug_x000D__x000D_          6. History of another invasive malignancy that has not been in remission for at least 3_x000D_             years. Exceptions to the 3 year limit include nonmelanoma skin cancer, curatively_x000D_             treated localized prostate cancer, and cervical cancer in situ on biopsy or squamous_x000D_             intraepithelial lesion on PAP smear_x000D__x000D_          7. Prior exposure to a pyrrolobenzodiazepine (PBD)-based drug, or known hypersensitivity_x000D_             to rovalpituzumab tesirine or excipient contained in the drug formulation, unless_x000D_             undergoing retreatment with rovalpituzumab tesirine in the context of this protocol_x000D_      
---------------------------------------</v>
      </c>
      <c r="S47">
        <f>IF(OR(Database!K50="include",Database!L50="include"), 1, 0)</f>
        <v>0</v>
      </c>
      <c r="T47">
        <f>IF(OR(Database!M50="include",Database!N50="include",Database!O50="include",Database!P50="include"), 1, 0)</f>
        <v>1</v>
      </c>
      <c r="U47">
        <f>IF(OR(Database!M50="include",Database!N50="include",Database!O50="include"), 1, 0)</f>
        <v>0</v>
      </c>
      <c r="V47">
        <f>IF(Database!P50="include", 1, 0)</f>
        <v>1</v>
      </c>
      <c r="W47">
        <f>IF(OR(Database!Q50="include",Database!R50="include",Database!S50="include",Database!T50="include"), 1, 0)</f>
        <v>0</v>
      </c>
      <c r="X47">
        <f>IF(Database!Q50="include", 1, 0)</f>
        <v>0</v>
      </c>
      <c r="Y47">
        <f>IF(Database!T50="include", 1, 0)</f>
        <v>0</v>
      </c>
      <c r="Z47">
        <f>IF(OR(Database!AC50="include",Database!AE50="include",Database!AH50="include",Database!AI50="include",Database!AJ50="include",Database!AK50="include",Database!AM50="include",Database!AN50="include",Database!AO50="include",Database!AP50="include"), 1, 0)</f>
        <v>0</v>
      </c>
      <c r="AA47">
        <f>IF(OR(Database!AQ50&lt;&gt;"",Database!AR50&lt;&gt;"",Database!AS50&lt;&gt;"",Database!AT50&lt;&gt;""), 1, 0)</f>
        <v>0</v>
      </c>
      <c r="AB47">
        <f>IF(Database!AW50&lt;&gt;"", 1, 0)</f>
        <v>0</v>
      </c>
      <c r="AC47">
        <f>IF(OR(Database!AY50&lt;&gt;"",Database!AX50&lt;&gt;""), 1, 0)</f>
        <v>0</v>
      </c>
    </row>
    <row r="48" spans="1:29">
      <c r="A48" t="str">
        <f>Database!$B$6&amp;": "&amp;Database!B51&amp;CHAR(10)&amp;Database!$C$6&amp;": "&amp;Database!C51&amp;CHAR(10)&amp;Database!$E$6&amp;": "&amp;Database!E51&amp;CHAR(10)&amp;Database!$F$6&amp;": "&amp;Database!F51&amp;CHAR(10)&amp;Database!$G$6&amp;": "&amp;Database!G51&amp;CHAR(10)&amp;Database!$H$6&amp;": "&amp;Database!H51&amp;CHAR(10)&amp;Database!$I$6&amp;": "&amp;Database!I51&amp;CHAR(10)&amp;Database!$J$6&amp;": "&amp;Database!J51&amp;CHAR(10)</f>
        <v xml:space="preserve">nct_id: NCT02735980
phase: Phase 2
sponsor_name: Eli Lilly and Company
sponsor_type: Industry
study_title: A Phase 2 Study of LY2606368 in Patients With Extensive Stage Disease Small Cell Lung Cancer
cohort: 1
age_min: 18
age_max: 150
</v>
      </c>
      <c r="B48" t="str">
        <f>IF(S48=1, Database!$K$6&amp;": "&amp;Database!K51&amp;CHAR(10)&amp;Database!$L$6&amp;": "&amp;Database!L51, "")</f>
        <v/>
      </c>
      <c r="C48" t="str">
        <f>IF(T48=1, Database!$M$6&amp;": "&amp;Database!M51&amp;CHAR(10)&amp;Database!$N$6&amp;": "&amp;Database!N51&amp;CHAR(10)&amp;Database!$O$6&amp;": "&amp;Database!O51&amp;CHAR(10)&amp;Database!$P$6&amp;": "&amp;Database!P51&amp;CHAR(10), "")</f>
        <v xml:space="preserve">type_lung_nsclc_adeno: 
type_lung_nsclc_large: 
type_lung_nsclc_squamous: 
type_lung_sclc: include
</v>
      </c>
      <c r="D48" t="str">
        <f>IF(W48=1, Database!$Q$6&amp;": "&amp;Database!Q51&amp;CHAR(10)&amp;Database!$R$6&amp;": "&amp;Database!R51&amp;CHAR(10)&amp;Database!$S$6&amp;": "&amp;Database!S51&amp;CHAR(10)&amp;Database!$T$6&amp;": "&amp;Database!T51&amp;CHAR(10)&amp;Database!$U$6&amp;": "&amp;Database!U51&amp;CHAR(10)&amp;Database!$V$6&amp;": "&amp;Database!V51&amp;CHAR(10)&amp;Database!$W$6&amp;": "&amp;Database!W51&amp;CHAR(10)&amp;Database!$X$6&amp;": "&amp;Database!X51&amp;CHAR(10)&amp;Database!$Y$6&amp;": "&amp;Database!Y51&amp;CHAR(10)&amp;Database!$Z$6&amp;": "&amp;Database!Z51&amp;CHAR(10)&amp;Database!$AA$6&amp;": "&amp;Database!AA51&amp;CHAR(10)&amp;Database!$AB$6&amp;": "&amp;Database!AB51&amp;CHAR(10), "")</f>
        <v/>
      </c>
      <c r="E48" t="str">
        <f>IF(Z48=1, Database!$AC$6&amp;": "&amp;Database!AC51&amp;CHAR(10)&amp;Database!$AD$6&amp;": "&amp;Database!AD51&amp;CHAR(10)&amp;Database!$AE$6&amp;": "&amp;Database!AE51&amp;CHAR(10)&amp;Database!$AF$6&amp;": "&amp;Database!AF51&amp;CHAR(10)&amp;Database!$AG$6&amp;": "&amp;Database!AG51&amp;CHAR(10)&amp;Database!$AH$6&amp;": "&amp;Database!AH51&amp;CHAR(10)&amp;Database!$AI$6&amp;": "&amp;Database!AI51&amp;CHAR(10)&amp;Database!$AJ$6&amp;": "&amp;Database!AJ51&amp;CHAR(10)&amp;Database!$AK$6&amp;": "&amp;Database!AK51&amp;CHAR(10)&amp;Database!$AL$6&amp;": "&amp;Database!AL51&amp;CHAR(10)&amp;Database!$AM$6&amp;": "&amp;Database!AM51&amp;CHAR(10)&amp;Database!$AN$6&amp;": "&amp;Database!AN51&amp;CHAR(10)&amp;Database!$AO$6&amp;": "&amp;Database!AO51&amp;CHAR(10)&amp;Database!$AP$6&amp;": "&amp;Database!AP51&amp;CHAR(10), "")</f>
        <v/>
      </c>
      <c r="F48" t="str">
        <f>IF(AA48=1, Database!$AQ$6&amp;": "&amp;Database!AQ51&amp;CHAR(10)&amp;Database!$AR$6&amp;": "&amp;Database!AR51&amp;CHAR(10)&amp;Database!$AS$6&amp;": "&amp;Database!AS51&amp;CHAR(10)&amp;Database!$AT$6&amp;": "&amp;Database!AT51&amp;CHAR(10), "")</f>
        <v/>
      </c>
      <c r="G48" t="str">
        <f>IF(V48=1, Database!$AU$6&amp;": "&amp;Database!AU51&amp;CHAR(10)&amp;Database!$AV$6&amp;": "&amp;Database!AV51&amp;CHAR(10), "")</f>
        <v xml:space="preserve">stage_sclc_ls: 
stage_sclc_es: include
</v>
      </c>
      <c r="H48" t="str">
        <f>IF(AB48=1, Database!$AW$6&amp;": "&amp;Database!AW51&amp;CHAR(10), "")</f>
        <v/>
      </c>
      <c r="I48" t="str">
        <f>IF(AC48=1, Database!$AX$6&amp;": "&amp;Database!AX51&amp;CHAR(10)&amp;Database!$AY$6&amp;": "&amp;Database!AY51&amp;CHAR(10), "")</f>
        <v/>
      </c>
      <c r="J48" t="str">
        <f>IF(Z48=1, Database!$AQ$6&amp;": "&amp;Database!AQ51&amp;CHAR(10)&amp;Database!$AR$6&amp;": "&amp;Database!AR51&amp;CHAR(10)&amp;Database!$AS$6&amp;": "&amp;Database!AS51&amp;CHAR(10)&amp;Database!$AT$6&amp;": "&amp;Database!AT51&amp;CHAR(10), "")</f>
        <v/>
      </c>
      <c r="K48" t="str">
        <f>Database!$AZ$6&amp;": "&amp;Database!AZ51&amp;CHAR(10)&amp;Database!$BA$6&amp;": "&amp;Database!BA51&amp;CHAR(10)&amp;Database!$BB$6&amp;": "&amp;Database!BB51&amp;CHAR(10)</f>
        <v xml:space="preserve">status_newly_diagnosed: 
status_relapse: 
status_refractory: 
</v>
      </c>
      <c r="L48" t="str">
        <f>Database!$BC$6&amp;": "&amp;Database!BC51&amp;CHAR(10)&amp;Database!$BD$6&amp;": "&amp;Database!BD51&amp;CHAR(10)&amp;Database!$BE$6&amp;": "&amp;Database!BE51&amp;CHAR(10)&amp;Database!$BF$6&amp;": "&amp;Database!BF51&amp;CHAR(10)&amp;Database!$BG$6&amp;": "&amp;Database!BG51&amp;CHAR(10)&amp;Database!$BH$6&amp;": "&amp;Database!BH51&amp;CHAR(10)</f>
        <v xml:space="preserve">marker_alk_oncogene: 
marker_egfr_mutation: 
marker_kras_mutation: 
marker_philadelphia_bcrabl_positive: 
marker_flt3_positive: 
marker_cd20pos: 
</v>
      </c>
      <c r="M48" t="str">
        <f>Database!$BI$6&amp;": "&amp;Database!BI51&amp;CHAR(10)&amp;Database!$BJ$6&amp;": "&amp;Database!BJ51&amp;CHAR(10)&amp;Database!$BK$6&amp;": "&amp;Database!BK51&amp;CHAR(10)&amp;Database!$BL$6&amp;": "&amp;Database!BL51&amp;CHAR(10)&amp;Database!$BM$6&amp;": "&amp;Database!BM51&amp;CHAR(10)&amp;Database!$BN$6&amp;": "&amp;Database!BN51&amp;CHAR(10)&amp;Database!$BO$6&amp;": "&amp;Database!BO51&amp;CHAR(10)&amp;Database!$BP$6&amp;": "&amp;Database!BP51&amp;CHAR(10)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48" t="str">
        <f>IF(OR(W48=1, Z48=1), Database!$BQ$6&amp;": "&amp;Database!BQ51&amp;CHAR(10)&amp;Database!$BR$6&amp;": "&amp;Database!BR51&amp;CHAR(10)&amp;Database!$BS$6&amp;": "&amp;Database!BS51&amp;CHAR(10)&amp;Database!$BT$6&amp;": "&amp;Database!BT51&amp;CHAR(10), "")</f>
        <v/>
      </c>
      <c r="O48" t="str">
        <f>"Criteria: "&amp;CHAR(10)&amp;CHAR(10)&amp;Database!BU51</f>
        <v xml:space="preserve">Criteria: 
_x000D_        Inclusion Criteria:_x000D__x000D_          -  Have ED-SCLC and have received a prior platinum-based regimen_x000D__x000D_          -  Participants in Cohort 1 must have had an objective response to prior platinum-based_x000D_             therapy with subsequent progression â‰¥90 days after the last dose of platinum_x000D__x000D_          -  Participants in Cohort 2 must have either not had an objective response to prior_x000D_             platinum based therapy or had progression &lt;90 days after the last dose of platinum_x000D__x000D_          -  Have a performance status of 0 to 1 on the Eastern Cooperative Oncology Group scale_x000D__x000D_        Exclusion Criteria:_x000D__x000D_          -  Have received more than 2 prior therapies for ED-SCLC (including immunotherapy,_x000D_             targeted therapies, or chemotherapy)_x000D__x000D_          -  Have symptomatic central nervous system (CNS) malignancy or metastasis. Asymptomatic_x000D_             participants with treated CNS metastases are eligible for this study if they are not_x000D_             currently receiving corticosteroids to treat CNS metastases_x000D__x000D_          -  Have previously completed or withdrawn from this study or any other study_x000D_             investigating prexasertib or a checkpoint kinase I (CHK1) inhibitor or have shown_x000D_             hypersensitivity to any of the components of the prexasertib formulation_x000D__x000D_          -  Have a serious cardiac condition_x000D_      </v>
      </c>
      <c r="P48" t="str">
        <f t="shared" si="0"/>
        <v xml:space="preserve">
---------------------------------------</v>
      </c>
      <c r="Q48" t="str">
        <f t="shared" si="1"/>
        <v>nct_id: NCT02735980
phase: Phase 2
sponsor_name: Eli Lilly and Company
sponsor_type: Industry
study_title: A Phase 2 Study of LY2606368 in Patients With Extensive Stage Disease Small Cell Lung Cancer
cohort: 1
age_min: 18
age_max: 150
type_lung_nsclc_adeno: 
type_lung_nsclc_large: 
type_lung_nsclc_squamous: 
type_lung_sclc: include
stage_sclc_ls: 
stage_sclc_es: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Have ED-SCLC and have received a prior platinum-based regimen_x000D__x000D_          -  Participants in Cohort 1 must have had an objective response to prior platinum-based_x000D_             therapy with subsequent progression â‰¥90 days after the last dose of platinum_x000D__x000D_          -  Participants in Cohort 2 must have either not had an objective response to prior_x000D_             platinum based therapy or had progression &lt;90 days after the last dose of platinum_x000D__x000D_          -  Have a performance status of 0 to 1 on the Eastern Cooperative Oncology Group scale_x000D__x000D_        Exclusion Criteria:_x000D__x000D_          -  Have received more than 2 prior therapies for ED-SCLC (including immunotherapy,_x000D_             targeted therapies, or chemotherapy)_x000D__x000D_          -  Have symptomatic central nervous system (CNS) malignancy or metastasis. Asymptomatic_x000D_             participants with treated CNS metastases are eligible for this study if they are not_x000D_             currently receiving corticosteroids to treat CNS metastases_x000D__x000D_          -  Have previously completed or withdrawn from this study or any other study_x000D_             investigating prexasertib or a checkpoint kinase I (CHK1) inhibitor or have shown_x000D_             hypersensitivity to any of the components of the prexasertib formulation_x000D__x000D_          -  Have a serious cardiac condition_x000D_      
---------------------------------------</v>
      </c>
      <c r="S48">
        <f>IF(OR(Database!K51="include",Database!L51="include"), 1, 0)</f>
        <v>0</v>
      </c>
      <c r="T48">
        <f>IF(OR(Database!M51="include",Database!N51="include",Database!O51="include",Database!P51="include"), 1, 0)</f>
        <v>1</v>
      </c>
      <c r="U48">
        <f>IF(OR(Database!M51="include",Database!N51="include",Database!O51="include"), 1, 0)</f>
        <v>0</v>
      </c>
      <c r="V48">
        <f>IF(Database!P51="include", 1, 0)</f>
        <v>1</v>
      </c>
      <c r="W48">
        <f>IF(OR(Database!Q51="include",Database!R51="include",Database!S51="include",Database!T51="include"), 1, 0)</f>
        <v>0</v>
      </c>
      <c r="X48">
        <f>IF(Database!Q51="include", 1, 0)</f>
        <v>0</v>
      </c>
      <c r="Y48">
        <f>IF(Database!T51="include", 1, 0)</f>
        <v>0</v>
      </c>
      <c r="Z48">
        <f>IF(OR(Database!AC51="include",Database!AE51="include",Database!AH51="include",Database!AI51="include",Database!AJ51="include",Database!AK51="include",Database!AM51="include",Database!AN51="include",Database!AO51="include",Database!AP51="include"), 1, 0)</f>
        <v>0</v>
      </c>
      <c r="AA48">
        <f>IF(OR(Database!AQ51&lt;&gt;"",Database!AR51&lt;&gt;"",Database!AS51&lt;&gt;"",Database!AT51&lt;&gt;""), 1, 0)</f>
        <v>0</v>
      </c>
      <c r="AB48">
        <f>IF(Database!AW51&lt;&gt;"", 1, 0)</f>
        <v>0</v>
      </c>
      <c r="AC48">
        <f>IF(OR(Database!AY51&lt;&gt;"",Database!AX51&lt;&gt;""), 1, 0)</f>
        <v>0</v>
      </c>
    </row>
    <row r="49" spans="1:29">
      <c r="A49" t="str">
        <f>Database!$B$6&amp;": "&amp;Database!B52&amp;CHAR(10)&amp;Database!$C$6&amp;": "&amp;Database!C52&amp;CHAR(10)&amp;Database!$E$6&amp;": "&amp;Database!E52&amp;CHAR(10)&amp;Database!$F$6&amp;": "&amp;Database!F52&amp;CHAR(10)&amp;Database!$G$6&amp;": "&amp;Database!G52&amp;CHAR(10)&amp;Database!$H$6&amp;": "&amp;Database!H52&amp;CHAR(10)&amp;Database!$I$6&amp;": "&amp;Database!I52&amp;CHAR(10)&amp;Database!$J$6&amp;": "&amp;Database!J52&amp;CHAR(10)</f>
        <v xml:space="preserve">nct_id: NCT02336451
phase: Phase 2
sponsor_name: Novartis Pharmaceuticals
sponsor_type: Industry
study_title: A Phase II, Multi-center, Open-label, Five-arm Study to Evaluate the Efficacy and Safety of Oral Ceritinib Treatment for Patients With ALK-positive Non-small Cell Lung Cancer (NSCLC) Metastatic to the Brain and/or to Leptomeninges
cohort: 1
age_min: 18
age_max: 150
</v>
      </c>
      <c r="B49" t="str">
        <f>IF(S49=1, Database!$K$6&amp;": "&amp;Database!K52&amp;CHAR(10)&amp;Database!$L$6&amp;": "&amp;Database!L52, "")</f>
        <v/>
      </c>
      <c r="C49" t="str">
        <f>IF(T49=1, Database!$M$6&amp;": "&amp;Database!M52&amp;CHAR(10)&amp;Database!$N$6&amp;": "&amp;Database!N52&amp;CHAR(10)&amp;Database!$O$6&amp;": "&amp;Database!O52&amp;CHAR(10)&amp;Database!$P$6&amp;": "&amp;Database!P52&amp;CHAR(10), "")</f>
        <v xml:space="preserve">type_lung_nsclc_adeno: include
type_lung_nsclc_large: include
type_lung_nsclc_squamous: include
type_lung_sclc: 
</v>
      </c>
      <c r="D49" t="str">
        <f>IF(W49=1, Database!$Q$6&amp;": "&amp;Database!Q52&amp;CHAR(10)&amp;Database!$R$6&amp;": "&amp;Database!R52&amp;CHAR(10)&amp;Database!$S$6&amp;": "&amp;Database!S52&amp;CHAR(10)&amp;Database!$T$6&amp;": "&amp;Database!T52&amp;CHAR(10)&amp;Database!$U$6&amp;": "&amp;Database!U52&amp;CHAR(10)&amp;Database!$V$6&amp;": "&amp;Database!V52&amp;CHAR(10)&amp;Database!$W$6&amp;": "&amp;Database!W52&amp;CHAR(10)&amp;Database!$X$6&amp;": "&amp;Database!X52&amp;CHAR(10)&amp;Database!$Y$6&amp;": "&amp;Database!Y52&amp;CHAR(10)&amp;Database!$Z$6&amp;": "&amp;Database!Z52&amp;CHAR(10)&amp;Database!$AA$6&amp;": "&amp;Database!AA52&amp;CHAR(10)&amp;Database!$AB$6&amp;": "&amp;Database!AB52&amp;CHAR(10), "")</f>
        <v/>
      </c>
      <c r="E49" t="str">
        <f>IF(Z49=1, Database!$AC$6&amp;": "&amp;Database!AC52&amp;CHAR(10)&amp;Database!$AD$6&amp;": "&amp;Database!AD52&amp;CHAR(10)&amp;Database!$AE$6&amp;": "&amp;Database!AE52&amp;CHAR(10)&amp;Database!$AF$6&amp;": "&amp;Database!AF52&amp;CHAR(10)&amp;Database!$AG$6&amp;": "&amp;Database!AG52&amp;CHAR(10)&amp;Database!$AH$6&amp;": "&amp;Database!AH52&amp;CHAR(10)&amp;Database!$AI$6&amp;": "&amp;Database!AI52&amp;CHAR(10)&amp;Database!$AJ$6&amp;": "&amp;Database!AJ52&amp;CHAR(10)&amp;Database!$AK$6&amp;": "&amp;Database!AK52&amp;CHAR(10)&amp;Database!$AL$6&amp;": "&amp;Database!AL52&amp;CHAR(10)&amp;Database!$AM$6&amp;": "&amp;Database!AM52&amp;CHAR(10)&amp;Database!$AN$6&amp;": "&amp;Database!AN52&amp;CHAR(10)&amp;Database!$AO$6&amp;": "&amp;Database!AO52&amp;CHAR(10)&amp;Database!$AP$6&amp;": "&amp;Database!AP52&amp;CHAR(10), "")</f>
        <v/>
      </c>
      <c r="F49" t="str">
        <f>IF(AA49=1, Database!$AQ$6&amp;": "&amp;Database!AQ52&amp;CHAR(10)&amp;Database!$AR$6&amp;": "&amp;Database!AR52&amp;CHAR(10)&amp;Database!$AS$6&amp;": "&amp;Database!AS52&amp;CHAR(10)&amp;Database!$AT$6&amp;": "&amp;Database!AT52&amp;CHAR(10), "")</f>
        <v xml:space="preserve">stage_i: 
stage_ii: 
stage_iii: 
stage_iv: include
</v>
      </c>
      <c r="G49" t="str">
        <f>IF(V49=1, Database!$AU$6&amp;": "&amp;Database!AU52&amp;CHAR(10)&amp;Database!$AV$6&amp;": "&amp;Database!AV52&amp;CHAR(10), "")</f>
        <v/>
      </c>
      <c r="H49" t="str">
        <f>IF(AB49=1, Database!$AW$6&amp;": "&amp;Database!AW52&amp;CHAR(10), "")</f>
        <v/>
      </c>
      <c r="I49" t="str">
        <f>IF(AC49=1, Database!$AX$6&amp;": "&amp;Database!AX52&amp;CHAR(10)&amp;Database!$AY$6&amp;": "&amp;Database!AY52&amp;CHAR(10), "")</f>
        <v/>
      </c>
      <c r="J49" t="str">
        <f>IF(Z49=1, Database!$AQ$6&amp;": "&amp;Database!AQ52&amp;CHAR(10)&amp;Database!$AR$6&amp;": "&amp;Database!AR52&amp;CHAR(10)&amp;Database!$AS$6&amp;": "&amp;Database!AS52&amp;CHAR(10)&amp;Database!$AT$6&amp;": "&amp;Database!AT52&amp;CHAR(10), "")</f>
        <v/>
      </c>
      <c r="K49" t="str">
        <f>Database!$AZ$6&amp;": "&amp;Database!AZ52&amp;CHAR(10)&amp;Database!$BA$6&amp;": "&amp;Database!BA52&amp;CHAR(10)&amp;Database!$BB$6&amp;": "&amp;Database!BB52&amp;CHAR(10)</f>
        <v xml:space="preserve">status_newly_diagnosed: 
status_relapse: 
status_refractory: 
</v>
      </c>
      <c r="L49" t="str">
        <f>Database!$BC$6&amp;": "&amp;Database!BC52&amp;CHAR(10)&amp;Database!$BD$6&amp;": "&amp;Database!BD52&amp;CHAR(10)&amp;Database!$BE$6&amp;": "&amp;Database!BE52&amp;CHAR(10)&amp;Database!$BF$6&amp;": "&amp;Database!BF52&amp;CHAR(10)&amp;Database!$BG$6&amp;": "&amp;Database!BG52&amp;CHAR(10)&amp;Database!$BH$6&amp;": "&amp;Database!BH52&amp;CHAR(10)</f>
        <v xml:space="preserve">marker_alk_oncogene: require
marker_egfr_mutation: 
marker_kras_mutation: 
marker_philadelphia_bcrabl_positive: 
marker_flt3_positive: 
marker_cd20pos: 
</v>
      </c>
      <c r="M49" t="str">
        <f>Database!$BI$6&amp;": "&amp;Database!BI52&amp;CHAR(10)&amp;Database!$BJ$6&amp;": "&amp;Database!BJ52&amp;CHAR(10)&amp;Database!$BK$6&amp;": "&amp;Database!BK52&amp;CHAR(10)&amp;Database!$BL$6&amp;": "&amp;Database!BL52&amp;CHAR(10)&amp;Database!$BM$6&amp;": "&amp;Database!BM52&amp;CHAR(10)&amp;Database!$BN$6&amp;": "&amp;Database!BN52&amp;CHAR(10)&amp;Database!$BO$6&amp;": "&amp;Database!BO52&amp;CHAR(10)&amp;Database!$BP$6&amp;": "&amp;Database!BP52&amp;CHAR(10)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49" t="str">
        <f>IF(OR(W49=1, Z49=1), Database!$BQ$6&amp;": "&amp;Database!BQ52&amp;CHAR(10)&amp;Database!$BR$6&amp;": "&amp;Database!BR52&amp;CHAR(10)&amp;Database!$BS$6&amp;": "&amp;Database!BS52&amp;CHAR(10)&amp;Database!$BT$6&amp;": "&amp;Database!BT52&amp;CHAR(10), "")</f>
        <v/>
      </c>
      <c r="O49" t="str">
        <f>"Criteria: "&amp;CHAR(10)&amp;CHAR(10)&amp;Database!BU52</f>
        <v xml:space="preserve">Criteria: 
_x000D_        Inclusion Criteria:_x000D__x000D_          -  Histologically or cytologically confirmed diagnosis of metastatic NSCLC according to_x000D_             the 7th edition of the AJCC Cancer Staging Manual. In addition, the NSCLC must harbor_x000D_             an ALK rearrangement, as assessed using the FDA approved Vysis ALK Break Apart FISH_x000D_             Probe Kit (Abbott Molecular Inc.) test and scoring algorithm (including positivity_x000D_             criteria). If documentation of ALK rearrangement as described above is not locally_x000D_             available, a test to confirm ALK rearrangement must be performed by a Novartis_x000D_             designated central laboratory. Patients must wait for the central laboratory result_x000D_             of the ALK rearrangement status before initiating treatment with ceritinib_x000D__x000D_          -  At least one extracranial measurable lesion as defined by RECIST 1.1. A previously_x000D_             irradiated site lesion may only be counted as a target lesion if there is clear sign_x000D_             of progression since the irradiation._x000D__x000D_          -  Patients may or may not have neurological symptoms but must be able to swallow and_x000D_             retain oral medication. Be neurologically stable within at least 1 week prior to the_x000D_             first dose of study drug._x000D__x000D_          -  Patients may have received prior chemotherapy, crizotinib (other ALK inhibitors are_x000D_             not allowed), biologic therapy or other investigational agents. Patients must have_x000D_             recovered from all toxicities related to prior anticancer therapies to grade â‰¤ 1_x000D_             (CTCAE v 4.03). Patients with any grade of alopecia are allowed to enter the study._x000D__x000D_          -  Patient has life expectancy â‰¥ 6 weeks._x000D__x000D_          -  Patient has a WHO performance status 0-2._x000D__x000D_        Patients in Arm 1 to 4 must also meet the following inclusion criteria:_x000D__x000D_        - Patients must have active brain metastases from NSCLC, confirmed by Gadolinium-enhanced_x000D_        MRI without concomitant leptomeningeal carcinomatosis. Dose of steroids must be stable for_x000D_        5 days before the baseline brain MRI._x000D__x000D_        Patients in Arm 5 must also meet the following inclusion criteria:_x000D__x000D_        - Patients must be diagnosed with leptomeningeal carcinomatosis._x000D__x000D_        Exclusion Criteria:_x000D__x000D_          -  Patients who need whole brain radiation to control the brain metastases. Patients_x000D_             will not be eligible unless treated brain lesions are progressive or new brain_x000D_             lesions are observed since the post whole brain radiation therapy MRI._x000D__x000D_          -  Planning of any brain local treatment (including but not limited to surgery,_x000D_             stereotactic radiosurgery, whole brain radiation, intrathecal chemotherapy) following_x000D_             the administration of the first dose of study drug._x000D__x000D_          -  Patient with a concurrent malignancy or history of a malignant disease other than_x000D_             NSCLC that has been diagnosed and/or required therapy within the past 3 years._x000D_             Exceptions to this exclusion include the following: completely resected basal cell_x000D_             and squamous cell skin cancers, and completely resected carcinoma in situ of any_x000D_             type._x000D__x000D_          -  Patient has impairment of GI function or GI disease that may significantly alter the_x000D_             absorption of ceritinib (e.g., ulcerative diseases, uncontrolled nausea, vomiting,_x000D_             diarrhea, or malabsorption syndrome)._x000D__x000D_          -  Patient is receiving unstable or increasing doses of corticosteroids._x000D__x000D_          -  Patient has other severe, acute, or chronic medical conditions including uncontrolled_x000D_             diabetes mellitus or psychiatric conditions or laboratory abnormalities that in the_x000D_             opinion of the investigator may increase the risk associated with study_x000D_             participation, or that may interfere with the interpretation of study results._x000D__x000D_        Other protocol-defined inclusion/exclusion criteria may apply._x000D_      </v>
      </c>
      <c r="P49" t="str">
        <f t="shared" si="0"/>
        <v xml:space="preserve">
---------------------------------------</v>
      </c>
      <c r="Q49" t="str">
        <f t="shared" si="1"/>
        <v>nct_id: NCT02336451
phase: Phase 2
sponsor_name: Novartis Pharmaceuticals
sponsor_type: Industry
study_title: A Phase II, Multi-center, Open-label, Five-arm Study to Evaluate the Efficacy and Safety of Oral Ceritinib Treatment for Patients With ALK-positive Non-small Cell Lung Cancer (NSCLC) Metastatic to the Brain and/or to Leptomeninges
cohort: 1
age_min: 18
age_max: 150
type_lung_nsclc_adeno: include
type_lung_nsclc_large: include
type_lung_nsclc_squamous: include
type_lung_sclc: 
stage_i: 
stage_ii: 
stage_iii: 
stage_iv: include
status_newly_diagnosed: 
status_relapse: 
status_refractory: 
marker_alk_oncogene: require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Histologically or cytologically confirmed diagnosis of metastatic NSCLC according to_x000D_             the 7th edition of the AJCC Cancer Staging Manual. In addition, the NSCLC must harbor_x000D_             an ALK rearrangement, as assessed using the FDA approved Vysis ALK Break Apart FISH_x000D_             Probe Kit (Abbott Molecular Inc.) test and scoring algorithm (including positivity_x000D_             criteria). If documentation of ALK rearrangement as described above is not locally_x000D_             available, a test to confirm ALK rearrangement must be performed by a Novartis_x000D_             designated central laboratory. Patients must wait for the central laboratory result_x000D_             of the ALK rearrangement status before initiating treatment with ceritinib_x000D__x000D_          -  At least one extracranial measurable lesion as defined by RECIST 1.1. A previously_x000D_             irradiated site lesion may only be counted as a target lesion if there is clear sign_x000D_             of progression since the irradiation._x000D__x000D_          -  Patients may or may not have neurological symptoms but must be able to swallow and_x000D_             retain oral medication. Be neurologically stable within at least 1 week prior to the_x000D_             first dose of study drug._x000D__x000D_          -  Patients may have received prior chemotherapy, crizotinib (other ALK inhibitors are_x000D_             not allowed), biologic therapy or other investigational agents. Patients must have_x000D_             recovered from all toxicities related to prior anticancer therapies to grade â‰¤ 1_x000D_             (CTCAE v 4.03). Patients with any grade of alopecia are allowed to enter the study._x000D__x000D_          -  Patient has life expectancy â‰¥ 6 weeks._x000D__x000D_          -  Patient has a WHO performance status 0-2._x000D__x000D_        Patients in Arm 1 to 4 must also meet the following inclusion criteria:_x000D__x000D_        - Patients must have active brain metastases from NSCLC, confirmed by Gadolinium-enhanced_x000D_        MRI without concomitant leptomeningeal carcinomatosis. Dose of steroids must be stable for_x000D_        5 days before the baseline brain MRI._x000D__x000D_        Patients in Arm 5 must also meet the following inclusion criteria:_x000D__x000D_        - Patients must be diagnosed with leptomeningeal carcinomatosis._x000D__x000D_        Exclusion Criteria:_x000D__x000D_          -  Patients who need whole brain radiation to control the brain metastases. Patients_x000D_             will not be eligible unless treated brain lesions are progressive or new brain_x000D_             lesions are observed since the post whole brain radiation therapy MRI._x000D__x000D_          -  Planning of any brain local treatment (including but not limited to surgery,_x000D_             stereotactic radiosurgery, whole brain radiation, intrathecal chemotherapy) following_x000D_             the administration of the first dose of study drug._x000D__x000D_          -  Patient with a concurrent malignancy or history of a malignant disease other than_x000D_             NSCLC that has been diagnosed and/or required therapy within the past 3 years._x000D_             Exceptions to this exclusion include the following: completely resected basal cell_x000D_             and squamous cell skin cancers, and completely resected carcinoma in situ of any_x000D_             type._x000D__x000D_          -  Patient has impairment of GI function or GI disease that may significantly alter the_x000D_             absorption of ceritinib (e.g., ulcerative diseases, uncontrolled nausea, vomiting,_x000D_             diarrhea, or malabsorption syndrome)._x000D__x000D_          -  Patient is receiving unstable or increasing doses of corticosteroids._x000D__x000D_          -  Patient has other severe, acute, or chronic medical conditions including uncontrolled_x000D_             diabetes mellitus or psychiatric conditions or laboratory abnormalities that in the_x000D_             opinion of the investigator may increase the risk associated with study_x000D_             participation, or that may interfere with the interpretation of study results._x000D__x000D_        Other protocol-defined inclusion/exclusion criteria may apply._x000D_      
---------------------------------------</v>
      </c>
      <c r="S49">
        <f>IF(OR(Database!K52="include",Database!L52="include"), 1, 0)</f>
        <v>0</v>
      </c>
      <c r="T49">
        <f>IF(OR(Database!M52="include",Database!N52="include",Database!O52="include",Database!P52="include"), 1, 0)</f>
        <v>1</v>
      </c>
      <c r="U49">
        <f>IF(OR(Database!M52="include",Database!N52="include",Database!O52="include"), 1, 0)</f>
        <v>1</v>
      </c>
      <c r="V49">
        <f>IF(Database!P52="include", 1, 0)</f>
        <v>0</v>
      </c>
      <c r="W49">
        <f>IF(OR(Database!Q52="include",Database!R52="include",Database!S52="include",Database!T52="include"), 1, 0)</f>
        <v>0</v>
      </c>
      <c r="X49">
        <f>IF(Database!Q52="include", 1, 0)</f>
        <v>0</v>
      </c>
      <c r="Y49">
        <f>IF(Database!T52="include", 1, 0)</f>
        <v>0</v>
      </c>
      <c r="Z49">
        <f>IF(OR(Database!AC52="include",Database!AE52="include",Database!AH52="include",Database!AI52="include",Database!AJ52="include",Database!AK52="include",Database!AM52="include",Database!AN52="include",Database!AO52="include",Database!AP52="include"), 1, 0)</f>
        <v>0</v>
      </c>
      <c r="AA49">
        <f>IF(OR(Database!AQ52&lt;&gt;"",Database!AR52&lt;&gt;"",Database!AS52&lt;&gt;"",Database!AT52&lt;&gt;""), 1, 0)</f>
        <v>1</v>
      </c>
      <c r="AB49">
        <f>IF(Database!AW52&lt;&gt;"", 1, 0)</f>
        <v>0</v>
      </c>
      <c r="AC49">
        <f>IF(OR(Database!AY52&lt;&gt;"",Database!AX52&lt;&gt;""), 1, 0)</f>
        <v>0</v>
      </c>
    </row>
    <row r="50" spans="1:29">
      <c r="A50" t="str">
        <f>Database!$B$6&amp;": "&amp;Database!B53&amp;CHAR(10)&amp;Database!$C$6&amp;": "&amp;Database!C53&amp;CHAR(10)&amp;Database!$E$6&amp;": "&amp;Database!E53&amp;CHAR(10)&amp;Database!$F$6&amp;": "&amp;Database!F53&amp;CHAR(10)&amp;Database!$G$6&amp;": "&amp;Database!G53&amp;CHAR(10)&amp;Database!$H$6&amp;": "&amp;Database!H53&amp;CHAR(10)&amp;Database!$I$6&amp;": "&amp;Database!I53&amp;CHAR(10)&amp;Database!$J$6&amp;": "&amp;Database!J53&amp;CHAR(10)</f>
        <v xml:space="preserve">nct_id: NCT02450539
phase: Phase 2
sponsor_name: Eli Lilly and Company
sponsor_type: Industry
study_title: A Randomized Phase 2 Study of Abemaciclib (LY2835219) Versus Docetaxel in Patients With Stage IV Squamous Non-Small Cell Lung Cancer Previously Treated With Platinum-Based Chemotherapy
cohort: 1
age_min: 18
age_max: 150
</v>
      </c>
      <c r="B50" t="str">
        <f>IF(S50=1, Database!$K$6&amp;": "&amp;Database!K53&amp;CHAR(10)&amp;Database!$L$6&amp;": "&amp;Database!L53, "")</f>
        <v/>
      </c>
      <c r="C50" t="str">
        <f>IF(T50=1, Database!$M$6&amp;": "&amp;Database!M53&amp;CHAR(10)&amp;Database!$N$6&amp;": "&amp;Database!N53&amp;CHAR(10)&amp;Database!$O$6&amp;": "&amp;Database!O53&amp;CHAR(10)&amp;Database!$P$6&amp;": "&amp;Database!P53&amp;CHAR(10), "")</f>
        <v xml:space="preserve">type_lung_nsclc_adeno: include
type_lung_nsclc_large: include
type_lung_nsclc_squamous: include
type_lung_sclc: 
</v>
      </c>
      <c r="D50" t="str">
        <f>IF(W50=1, Database!$Q$6&amp;": "&amp;Database!Q53&amp;CHAR(10)&amp;Database!$R$6&amp;": "&amp;Database!R53&amp;CHAR(10)&amp;Database!$S$6&amp;": "&amp;Database!S53&amp;CHAR(10)&amp;Database!$T$6&amp;": "&amp;Database!T53&amp;CHAR(10)&amp;Database!$U$6&amp;": "&amp;Database!U53&amp;CHAR(10)&amp;Database!$V$6&amp;": "&amp;Database!V53&amp;CHAR(10)&amp;Database!$W$6&amp;": "&amp;Database!W53&amp;CHAR(10)&amp;Database!$X$6&amp;": "&amp;Database!X53&amp;CHAR(10)&amp;Database!$Y$6&amp;": "&amp;Database!Y53&amp;CHAR(10)&amp;Database!$Z$6&amp;": "&amp;Database!Z53&amp;CHAR(10)&amp;Database!$AA$6&amp;": "&amp;Database!AA53&amp;CHAR(10)&amp;Database!$AB$6&amp;": "&amp;Database!AB53&amp;CHAR(10), "")</f>
        <v/>
      </c>
      <c r="E50" t="str">
        <f>IF(Z50=1, Database!$AC$6&amp;": "&amp;Database!AC53&amp;CHAR(10)&amp;Database!$AD$6&amp;": "&amp;Database!AD53&amp;CHAR(10)&amp;Database!$AE$6&amp;": "&amp;Database!AE53&amp;CHAR(10)&amp;Database!$AF$6&amp;": "&amp;Database!AF53&amp;CHAR(10)&amp;Database!$AG$6&amp;": "&amp;Database!AG53&amp;CHAR(10)&amp;Database!$AH$6&amp;": "&amp;Database!AH53&amp;CHAR(10)&amp;Database!$AI$6&amp;": "&amp;Database!AI53&amp;CHAR(10)&amp;Database!$AJ$6&amp;": "&amp;Database!AJ53&amp;CHAR(10)&amp;Database!$AK$6&amp;": "&amp;Database!AK53&amp;CHAR(10)&amp;Database!$AL$6&amp;": "&amp;Database!AL53&amp;CHAR(10)&amp;Database!$AM$6&amp;": "&amp;Database!AM53&amp;CHAR(10)&amp;Database!$AN$6&amp;": "&amp;Database!AN53&amp;CHAR(10)&amp;Database!$AO$6&amp;": "&amp;Database!AO53&amp;CHAR(10)&amp;Database!$AP$6&amp;": "&amp;Database!AP53&amp;CHAR(10), "")</f>
        <v/>
      </c>
      <c r="F50" t="str">
        <f>IF(AA50=1, Database!$AQ$6&amp;": "&amp;Database!AQ53&amp;CHAR(10)&amp;Database!$AR$6&amp;": "&amp;Database!AR53&amp;CHAR(10)&amp;Database!$AS$6&amp;": "&amp;Database!AS53&amp;CHAR(10)&amp;Database!$AT$6&amp;": "&amp;Database!AT53&amp;CHAR(10), "")</f>
        <v xml:space="preserve">stage_i: 
stage_ii: 
stage_iii: 
stage_iv: include
</v>
      </c>
      <c r="G50" t="str">
        <f>IF(V50=1, Database!$AU$6&amp;": "&amp;Database!AU53&amp;CHAR(10)&amp;Database!$AV$6&amp;": "&amp;Database!AV53&amp;CHAR(10), "")</f>
        <v/>
      </c>
      <c r="H50" t="str">
        <f>IF(AB50=1, Database!$AW$6&amp;": "&amp;Database!AW53&amp;CHAR(10), "")</f>
        <v/>
      </c>
      <c r="I50" t="str">
        <f>IF(AC50=1, Database!$AX$6&amp;": "&amp;Database!AX53&amp;CHAR(10)&amp;Database!$AY$6&amp;": "&amp;Database!AY53&amp;CHAR(10), "")</f>
        <v/>
      </c>
      <c r="J50" t="str">
        <f>IF(Z50=1, Database!$AQ$6&amp;": "&amp;Database!AQ53&amp;CHAR(10)&amp;Database!$AR$6&amp;": "&amp;Database!AR53&amp;CHAR(10)&amp;Database!$AS$6&amp;": "&amp;Database!AS53&amp;CHAR(10)&amp;Database!$AT$6&amp;": "&amp;Database!AT53&amp;CHAR(10), "")</f>
        <v/>
      </c>
      <c r="K50" t="str">
        <f>Database!$AZ$6&amp;": "&amp;Database!AZ53&amp;CHAR(10)&amp;Database!$BA$6&amp;": "&amp;Database!BA53&amp;CHAR(10)&amp;Database!$BB$6&amp;": "&amp;Database!BB53&amp;CHAR(10)</f>
        <v xml:space="preserve">status_newly_diagnosed: 
status_relapse: 
status_refractory: 
</v>
      </c>
      <c r="L50" t="str">
        <f>Database!$BC$6&amp;": "&amp;Database!BC53&amp;CHAR(10)&amp;Database!$BD$6&amp;": "&amp;Database!BD53&amp;CHAR(10)&amp;Database!$BE$6&amp;": "&amp;Database!BE53&amp;CHAR(10)&amp;Database!$BF$6&amp;": "&amp;Database!BF53&amp;CHAR(10)&amp;Database!$BG$6&amp;": "&amp;Database!BG53&amp;CHAR(10)&amp;Database!$BH$6&amp;": "&amp;Database!BH53&amp;CHAR(10)</f>
        <v xml:space="preserve">marker_alk_oncogene: 
marker_egfr_mutation: 
marker_kras_mutation: 
marker_philadelphia_bcrabl_positive: 
marker_flt3_positive: 
marker_cd20pos: 
</v>
      </c>
      <c r="M50" t="str">
        <f>Database!$BI$6&amp;": "&amp;Database!BI53&amp;CHAR(10)&amp;Database!$BJ$6&amp;": "&amp;Database!BJ53&amp;CHAR(10)&amp;Database!$BK$6&amp;": "&amp;Database!BK53&amp;CHAR(10)&amp;Database!$BL$6&amp;": "&amp;Database!BL53&amp;CHAR(10)&amp;Database!$BM$6&amp;": "&amp;Database!BM53&amp;CHAR(10)&amp;Database!$BN$6&amp;": "&amp;Database!BN53&amp;CHAR(10)&amp;Database!$BO$6&amp;": "&amp;Database!BO53&amp;CHAR(10)&amp;Database!$BP$6&amp;": "&amp;Database!BP53&amp;CHAR(10)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50" t="str">
        <f>IF(OR(W50=1, Z50=1), Database!$BQ$6&amp;": "&amp;Database!BQ53&amp;CHAR(10)&amp;Database!$BR$6&amp;": "&amp;Database!BR53&amp;CHAR(10)&amp;Database!$BS$6&amp;": "&amp;Database!BS53&amp;CHAR(10)&amp;Database!$BT$6&amp;": "&amp;Database!BT53&amp;CHAR(10), "")</f>
        <v/>
      </c>
      <c r="O50" t="str">
        <f>"Criteria: "&amp;CHAR(10)&amp;CHAR(10)&amp;Database!BU53</f>
        <v xml:space="preserve">Criteria: 
_x000D_        Inclusion Criteria:_x000D__x000D_          -  Confirmed diagnosis of stage IV NSCLC._x000D__x000D_          -  Have progressed during or after platinum-based chemotherapy for advanced disease._x000D__x000D_          -  Have not received prior treatment with docetaxel._x000D__x000D_          -  Have availability of adequate formalin-fixed paraffin-embedded (FFPE) tumor derived_x000D_             material._x000D__x000D_          -  Have adequate organ function including hematology, renal, and liver._x000D__x000D_          -  Have good performance score (0-1)._x000D__x000D_          -  Have measureable disease per RECIST 1.1._x000D__x000D_          -  Agree to use a reliable medically approved method of birth control._x000D__x000D_        Exclusion Criteria:_x000D__x000D_          -  Have received prior treatment with any cyclin dependent kinase (CDK) 4 and 6_x000D_             inhibitor or participated in a clinical trial with a CDK 4 and 6 inhibitor and the_x000D_             treatment administered is not known._x000D__x000D_          -  Are currently receiving treatment in a clinical trial involving an investigational_x000D_             product or non-approved use of a drug or device._x000D__x000D_          -  Have the presence of unstable central nervous system (CNS) metastasis._x000D__x000D_          -  Have had major surgery (excluding biopsy) &lt; 28 days of the initial dose of study_x000D_             drug._x000D_      </v>
      </c>
      <c r="P50" t="str">
        <f t="shared" si="0"/>
        <v xml:space="preserve">
---------------------------------------</v>
      </c>
      <c r="Q50" t="str">
        <f t="shared" si="1"/>
        <v>nct_id: NCT02450539
phase: Phase 2
sponsor_name: Eli Lilly and Company
sponsor_type: Industry
study_title: A Randomized Phase 2 Study of Abemaciclib (LY2835219) Versus Docetaxel in Patients With Stage IV Squamous Non-Small Cell Lung Cancer Previously Treated With Platinum-Based Chemotherapy
cohort: 1
age_min: 18
age_max: 150
type_lung_nsclc_adeno: include
type_lung_nsclc_large: include
type_lung_nsclc_squamous: include
type_lung_sclc: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Confirmed diagnosis of stage IV NSCLC._x000D__x000D_          -  Have progressed during or after platinum-based chemotherapy for advanced disease._x000D__x000D_          -  Have not received prior treatment with docetaxel._x000D__x000D_          -  Have availability of adequate formalin-fixed paraffin-embedded (FFPE) tumor derived_x000D_             material._x000D__x000D_          -  Have adequate organ function including hematology, renal, and liver._x000D__x000D_          -  Have good performance score (0-1)._x000D__x000D_          -  Have measureable disease per RECIST 1.1._x000D__x000D_          -  Agree to use a reliable medically approved method of birth control._x000D__x000D_        Exclusion Criteria:_x000D__x000D_          -  Have received prior treatment with any cyclin dependent kinase (CDK) 4 and 6_x000D_             inhibitor or participated in a clinical trial with a CDK 4 and 6 inhibitor and the_x000D_             treatment administered is not known._x000D__x000D_          -  Are currently receiving treatment in a clinical trial involving an investigational_x000D_             product or non-approved use of a drug or device._x000D__x000D_          -  Have the presence of unstable central nervous system (CNS) metastasis._x000D__x000D_          -  Have had major surgery (excluding biopsy) &lt; 28 days of the initial dose of study_x000D_             drug._x000D_      
---------------------------------------</v>
      </c>
      <c r="S50">
        <f>IF(OR(Database!K53="include",Database!L53="include"), 1, 0)</f>
        <v>0</v>
      </c>
      <c r="T50">
        <f>IF(OR(Database!M53="include",Database!N53="include",Database!O53="include",Database!P53="include"), 1, 0)</f>
        <v>1</v>
      </c>
      <c r="U50">
        <f>IF(OR(Database!M53="include",Database!N53="include",Database!O53="include"), 1, 0)</f>
        <v>1</v>
      </c>
      <c r="V50">
        <f>IF(Database!P53="include", 1, 0)</f>
        <v>0</v>
      </c>
      <c r="W50">
        <f>IF(OR(Database!Q53="include",Database!R53="include",Database!S53="include",Database!T53="include"), 1, 0)</f>
        <v>0</v>
      </c>
      <c r="X50">
        <f>IF(Database!Q53="include", 1, 0)</f>
        <v>0</v>
      </c>
      <c r="Y50">
        <f>IF(Database!T53="include", 1, 0)</f>
        <v>0</v>
      </c>
      <c r="Z50">
        <f>IF(OR(Database!AC53="include",Database!AE53="include",Database!AH53="include",Database!AI53="include",Database!AJ53="include",Database!AK53="include",Database!AM53="include",Database!AN53="include",Database!AO53="include",Database!AP53="include"), 1, 0)</f>
        <v>0</v>
      </c>
      <c r="AA50">
        <f>IF(OR(Database!AQ53&lt;&gt;"",Database!AR53&lt;&gt;"",Database!AS53&lt;&gt;"",Database!AT53&lt;&gt;""), 1, 0)</f>
        <v>1</v>
      </c>
      <c r="AB50">
        <f>IF(Database!AW53&lt;&gt;"", 1, 0)</f>
        <v>0</v>
      </c>
      <c r="AC50">
        <f>IF(OR(Database!AY53&lt;&gt;"",Database!AX53&lt;&gt;""), 1, 0)</f>
        <v>0</v>
      </c>
    </row>
    <row r="51" spans="1:29">
      <c r="A51" t="str">
        <f>Database!$B$6&amp;": "&amp;Database!B54&amp;CHAR(10)&amp;Database!$C$6&amp;": "&amp;Database!C54&amp;CHAR(10)&amp;Database!$E$6&amp;": "&amp;Database!E54&amp;CHAR(10)&amp;Database!$F$6&amp;": "&amp;Database!F54&amp;CHAR(10)&amp;Database!$G$6&amp;": "&amp;Database!G54&amp;CHAR(10)&amp;Database!$H$6&amp;": "&amp;Database!H54&amp;CHAR(10)&amp;Database!$I$6&amp;": "&amp;Database!I54&amp;CHAR(10)&amp;Database!$J$6&amp;": "&amp;Database!J54&amp;CHAR(10)</f>
        <v xml:space="preserve">nct_id: NCT02259582
phase: Phase 2
sponsor_name: OncoMed Pharmaceuticals, Inc.
sponsor_type: Industry
study_title: A 2-Arm Phase 2 Double-Blind Randomized Study of Carboplatin, Pemetrexed Plus Placebo Versus Carboplatin, Pemetrexed Plus Truncated Demcizumab as First-Line Treatment in Subjects With Stage IV Non-Squamous Non-Small Cell Lung Cancer
cohort: 1
age_min: 21
age_max: 150
</v>
      </c>
      <c r="B51" t="str">
        <f>IF(S51=1, Database!$K$6&amp;": "&amp;Database!K54&amp;CHAR(10)&amp;Database!$L$6&amp;": "&amp;Database!L54, "")</f>
        <v/>
      </c>
      <c r="C51" t="str">
        <f>IF(T51=1, Database!$M$6&amp;": "&amp;Database!M54&amp;CHAR(10)&amp;Database!$N$6&amp;": "&amp;Database!N54&amp;CHAR(10)&amp;Database!$O$6&amp;": "&amp;Database!O54&amp;CHAR(10)&amp;Database!$P$6&amp;": "&amp;Database!P54&amp;CHAR(10), "")</f>
        <v xml:space="preserve">type_lung_nsclc_adeno: include
type_lung_nsclc_large: include
type_lung_nsclc_squamous: 
type_lung_sclc: 
</v>
      </c>
      <c r="D51" t="str">
        <f>IF(W51=1, Database!$Q$6&amp;": "&amp;Database!Q54&amp;CHAR(10)&amp;Database!$R$6&amp;": "&amp;Database!R54&amp;CHAR(10)&amp;Database!$S$6&amp;": "&amp;Database!S54&amp;CHAR(10)&amp;Database!$T$6&amp;": "&amp;Database!T54&amp;CHAR(10)&amp;Database!$U$6&amp;": "&amp;Database!U54&amp;CHAR(10)&amp;Database!$V$6&amp;": "&amp;Database!V54&amp;CHAR(10)&amp;Database!$W$6&amp;": "&amp;Database!W54&amp;CHAR(10)&amp;Database!$X$6&amp;": "&amp;Database!X54&amp;CHAR(10)&amp;Database!$Y$6&amp;": "&amp;Database!Y54&amp;CHAR(10)&amp;Database!$Z$6&amp;": "&amp;Database!Z54&amp;CHAR(10)&amp;Database!$AA$6&amp;": "&amp;Database!AA54&amp;CHAR(10)&amp;Database!$AB$6&amp;": "&amp;Database!AB54&amp;CHAR(10), "")</f>
        <v/>
      </c>
      <c r="E51" t="str">
        <f>IF(Z51=1, Database!$AC$6&amp;": "&amp;Database!AC54&amp;CHAR(10)&amp;Database!$AD$6&amp;": "&amp;Database!AD54&amp;CHAR(10)&amp;Database!$AE$6&amp;": "&amp;Database!AE54&amp;CHAR(10)&amp;Database!$AF$6&amp;": "&amp;Database!AF54&amp;CHAR(10)&amp;Database!$AG$6&amp;": "&amp;Database!AG54&amp;CHAR(10)&amp;Database!$AH$6&amp;": "&amp;Database!AH54&amp;CHAR(10)&amp;Database!$AI$6&amp;": "&amp;Database!AI54&amp;CHAR(10)&amp;Database!$AJ$6&amp;": "&amp;Database!AJ54&amp;CHAR(10)&amp;Database!$AK$6&amp;": "&amp;Database!AK54&amp;CHAR(10)&amp;Database!$AL$6&amp;": "&amp;Database!AL54&amp;CHAR(10)&amp;Database!$AM$6&amp;": "&amp;Database!AM54&amp;CHAR(10)&amp;Database!$AN$6&amp;": "&amp;Database!AN54&amp;CHAR(10)&amp;Database!$AO$6&amp;": "&amp;Database!AO54&amp;CHAR(10)&amp;Database!$AP$6&amp;": "&amp;Database!AP54&amp;CHAR(10), "")</f>
        <v/>
      </c>
      <c r="F51" t="str">
        <f>IF(AA51=1, Database!$AQ$6&amp;": "&amp;Database!AQ54&amp;CHAR(10)&amp;Database!$AR$6&amp;": "&amp;Database!AR54&amp;CHAR(10)&amp;Database!$AS$6&amp;": "&amp;Database!AS54&amp;CHAR(10)&amp;Database!$AT$6&amp;": "&amp;Database!AT54&amp;CHAR(10), "")</f>
        <v xml:space="preserve">stage_i: 
stage_ii: 
stage_iii: 
stage_iv: include
</v>
      </c>
      <c r="G51" t="str">
        <f>IF(V51=1, Database!$AU$6&amp;": "&amp;Database!AU54&amp;CHAR(10)&amp;Database!$AV$6&amp;": "&amp;Database!AV54&amp;CHAR(10), "")</f>
        <v/>
      </c>
      <c r="H51" t="str">
        <f>IF(AB51=1, Database!$AW$6&amp;": "&amp;Database!AW54&amp;CHAR(10), "")</f>
        <v/>
      </c>
      <c r="I51" t="str">
        <f>IF(AC51=1, Database!$AX$6&amp;": "&amp;Database!AX54&amp;CHAR(10)&amp;Database!$AY$6&amp;": "&amp;Database!AY54&amp;CHAR(10), "")</f>
        <v/>
      </c>
      <c r="J51" t="str">
        <f>IF(Z51=1, Database!$AQ$6&amp;": "&amp;Database!AQ54&amp;CHAR(10)&amp;Database!$AR$6&amp;": "&amp;Database!AR54&amp;CHAR(10)&amp;Database!$AS$6&amp;": "&amp;Database!AS54&amp;CHAR(10)&amp;Database!$AT$6&amp;": "&amp;Database!AT54&amp;CHAR(10), "")</f>
        <v/>
      </c>
      <c r="K51" t="str">
        <f>Database!$AZ$6&amp;": "&amp;Database!AZ54&amp;CHAR(10)&amp;Database!$BA$6&amp;": "&amp;Database!BA54&amp;CHAR(10)&amp;Database!$BB$6&amp;": "&amp;Database!BB54&amp;CHAR(10)</f>
        <v xml:space="preserve">status_newly_diagnosed: 
status_relapse: 
status_refractory: 
</v>
      </c>
      <c r="L51" t="str">
        <f>Database!$BC$6&amp;": "&amp;Database!BC54&amp;CHAR(10)&amp;Database!$BD$6&amp;": "&amp;Database!BD54&amp;CHAR(10)&amp;Database!$BE$6&amp;": "&amp;Database!BE54&amp;CHAR(10)&amp;Database!$BF$6&amp;": "&amp;Database!BF54&amp;CHAR(10)&amp;Database!$BG$6&amp;": "&amp;Database!BG54&amp;CHAR(10)&amp;Database!$BH$6&amp;": "&amp;Database!BH54&amp;CHAR(10)</f>
        <v xml:space="preserve">marker_alk_oncogene: exclude
marker_egfr_mutation: exclude
marker_kras_mutation: 
marker_philadelphia_bcrabl_positive: 
marker_flt3_positive: 
marker_cd20pos: 
</v>
      </c>
      <c r="M51" t="str">
        <f>Database!$BI$6&amp;": "&amp;Database!BI54&amp;CHAR(10)&amp;Database!$BJ$6&amp;": "&amp;Database!BJ54&amp;CHAR(10)&amp;Database!$BK$6&amp;": "&amp;Database!BK54&amp;CHAR(10)&amp;Database!$BL$6&amp;": "&amp;Database!BL54&amp;CHAR(10)&amp;Database!$BM$6&amp;": "&amp;Database!BM54&amp;CHAR(10)&amp;Database!$BN$6&amp;": "&amp;Database!BN54&amp;CHAR(10)&amp;Database!$BO$6&amp;": "&amp;Database!BO54&amp;CHAR(10)&amp;Database!$BP$6&amp;": "&amp;Database!BP54&amp;CHAR(10)</f>
        <v xml:space="preserve">treatment_radiation: exclude
treatment_radiation_exclusion_period_mo: 1800
treatment_chemo_systemic: exclude
treatment_chemo_systemic_exclusion_period_mo: 1800
treatment_chemo_adjuvant: 
treatment_chemo_adjuvant_exclusion_period_mo: 
treatment_tki: 
treatment_tki_exclusion_period_mo: 
</v>
      </c>
      <c r="N51" t="str">
        <f>IF(OR(W51=1, Z51=1), Database!$BQ$6&amp;": "&amp;Database!BQ54&amp;CHAR(10)&amp;Database!$BR$6&amp;": "&amp;Database!BR54&amp;CHAR(10)&amp;Database!$BS$6&amp;": "&amp;Database!BS54&amp;CHAR(10)&amp;Database!$BT$6&amp;": "&amp;Database!BT54&amp;CHAR(10), "")</f>
        <v/>
      </c>
      <c r="O51" t="str">
        <f>"Criteria: "&amp;CHAR(10)&amp;CHAR(10)&amp;Database!BU54</f>
        <v xml:space="preserve">Criteria: 
_x000D_        Main Inclusion Criteria:_x000D__x000D_          1. Signed Informed Consent Form_x000D__x000D_          2. Histologically or cytologically confirmed Stage IV non-squamous NSCLC_x000D__x000D_          3. Availability of FFPE tumor tissue, either fresh core-needle-biopsied or archived_x000D__x000D_          4. Age &gt; or = to 21 years_x000D__x000D_          5. ECOG performance status of 0 or 1_x000D__x000D_          6. Disease that is measurable per RECIST v1.1_x000D__x000D_          7. Adequate organ and marrow function_x000D__x000D_          8. For women of childbearing potential, agreement to use two effective forms of_x000D_             contraception_x000D__x000D_        Main Exclusion Criteria:_x000D__x000D_          1. Histologically or cytologically documented, advanced, mixed non-small cell and small_x000D_             cell tumors or mixed adenosquamous carcinomas_x000D__x000D_          2. NSCLC with known EGFR mutation or anaplastic lymphoma kinase (ALK) gene translocation_x000D_             (such as EML4-ALK)_x000D__x000D_          3. Prior or ongoing therapy (including chemotherapy, antibody therapy, tyrosine kinase_x000D_             inhibitors, radiotherapy, immunotherapy, hormonal therapy, or investigational_x000D_             therapy) for the treatment of Stage IV non-squamous NSCLC_x000D__x000D_          4. Evidence of tumor invading major blood vessels, cavitation of one or more pulmonary_x000D_             tumor mass(es) ortracheo-esophageal fistula_x000D__x000D_          5. Brain metastases, leptomeningeal disease, uncontrolled seizure disorder, or active_x000D_             neurologic disease_x000D__x000D_          6. Malignancies other than non-squamous NSCLC successfully treated within 3 years prior_x000D_             to randomization (with the exception of certain early-stage cancers)_x000D__x000D_          7. History of a significant allergic reaction attributed to humanized or human_x000D_             monoclonal antibody therapy_x000D__x000D_          8. Significant intercurrent illness defined as an illness that may result in the_x000D_             subject's death prior to their death from non-squamous NSCLC and/or significantly_x000D_             limit their ability to comply with the requirements of this study_x000D__x000D_          9. Recent hemoptysis &gt;2.5 mL or serious bleeding from another site, known bleeding_x000D_             disorder or coagulopathy or therapeutic anti-coagulation_x000D__x000D_         10. Major surgical procedure, open biopsy, or significant traumatic injury within 28 days_x000D_             prior to randomization, or anticipation of need for major surgical procedure during_x000D_             the course of the study_x000D_      </v>
      </c>
      <c r="P51" t="str">
        <f t="shared" si="0"/>
        <v xml:space="preserve">
---------------------------------------</v>
      </c>
      <c r="Q51" t="str">
        <f t="shared" si="1"/>
        <v>nct_id: NCT02259582
phase: Phase 2
sponsor_name: OncoMed Pharmaceuticals, Inc.
sponsor_type: Industry
study_title: A 2-Arm Phase 2 Double-Blind Randomized Study of Carboplatin, Pemetrexed Plus Placebo Versus Carboplatin, Pemetrexed Plus Truncated Demcizumab as First-Line Treatment in Subjects With Stage IV Non-Squamous Non-Small Cell Lung Cancer
cohort: 1
age_min: 21
age_max: 150
type_lung_nsclc_adeno: include
type_lung_nsclc_large: include
type_lung_nsclc_squamous: 
type_lung_sclc: 
stage_i: 
stage_ii: 
stage_iii: 
stage_iv: include
status_newly_diagnosed: 
status_relapse: 
status_refractory: 
marker_alk_oncogene: exclude
marker_egfr_mutation: exclude
marker_kras_mutation: 
marker_philadelphia_bcrabl_positive: 
marker_flt3_positive: 
marker_cd20pos: 
treatment_radiation: exclude
treatment_radiation_exclusion_period_mo: 1800
treatment_chemo_systemic: exclude
treatment_chemo_systemic_exclusion_period_mo: 1800
treatment_chemo_adjuvant: 
treatment_chemo_adjuvant_exclusion_period_mo: 
treatment_tki: 
treatment_tki_exclusion_period_mo: 
Criteria: 
_x000D_        Main Inclusion Criteria:_x000D__x000D_          1. Signed Informed Consent Form_x000D__x000D_          2. Histologically or cytologically confirmed Stage IV non-squamous NSCLC_x000D__x000D_          3. Availability of FFPE tumor tissue, either fresh core-needle-biopsied or archived_x000D__x000D_          4. Age &gt; or = to 21 years_x000D__x000D_          5. ECOG performance status of 0 or 1_x000D__x000D_          6. Disease that is measurable per RECIST v1.1_x000D__x000D_          7. Adequate organ and marrow function_x000D__x000D_          8. For women of childbearing potential, agreement to use two effective forms of_x000D_             contraception_x000D__x000D_        Main Exclusion Criteria:_x000D__x000D_          1. Histologically or cytologically documented, advanced, mixed non-small cell and small_x000D_             cell tumors or mixed adenosquamous carcinomas_x000D__x000D_          2. NSCLC with known EGFR mutation or anaplastic lymphoma kinase (ALK) gene translocation_x000D_             (such as EML4-ALK)_x000D__x000D_          3. Prior or ongoing therapy (including chemotherapy, antibody therapy, tyrosine kinase_x000D_             inhibitors, radiotherapy, immunotherapy, hormonal therapy, or investigational_x000D_             therapy) for the treatment of Stage IV non-squamous NSCLC_x000D__x000D_          4. Evidence of tumor invading major blood vessels, cavitation of one or more pulmonary_x000D_             tumor mass(es) ortracheo-esophageal fistula_x000D__x000D_          5. Brain metastases, leptomeningeal disease, uncontrolled seizure disorder, or active_x000D_             neurologic disease_x000D__x000D_          6. Malignancies other than non-squamous NSCLC successfully treated within 3 years prior_x000D_             to randomization (with the exception of certain early-stage cancers)_x000D__x000D_          7. History of a significant allergic reaction attributed to humanized or human_x000D_             monoclonal antibody therapy_x000D__x000D_          8. Significant intercurrent illness defined as an illness that may result in the_x000D_             subject's death prior to their death from non-squamous NSCLC and/or significantly_x000D_             limit their ability to comply with the requirements of this study_x000D__x000D_          9. Recent hemoptysis &gt;2.5 mL or serious bleeding from another site, known bleeding_x000D_             disorder or coagulopathy or therapeutic anti-coagulation_x000D__x000D_         10. Major surgical procedure, open biopsy, or significant traumatic injury within 28 days_x000D_             prior to randomization, or anticipation of need for major surgical procedure during_x000D_             the course of the study_x000D_      
---------------------------------------</v>
      </c>
      <c r="S51">
        <f>IF(OR(Database!K54="include",Database!L54="include"), 1, 0)</f>
        <v>0</v>
      </c>
      <c r="T51">
        <f>IF(OR(Database!M54="include",Database!N54="include",Database!O54="include",Database!P54="include"), 1, 0)</f>
        <v>1</v>
      </c>
      <c r="U51">
        <f>IF(OR(Database!M54="include",Database!N54="include",Database!O54="include"), 1, 0)</f>
        <v>1</v>
      </c>
      <c r="V51">
        <f>IF(Database!P54="include", 1, 0)</f>
        <v>0</v>
      </c>
      <c r="W51">
        <f>IF(OR(Database!Q54="include",Database!R54="include",Database!S54="include",Database!T54="include"), 1, 0)</f>
        <v>0</v>
      </c>
      <c r="X51">
        <f>IF(Database!Q54="include", 1, 0)</f>
        <v>0</v>
      </c>
      <c r="Y51">
        <f>IF(Database!T54="include", 1, 0)</f>
        <v>0</v>
      </c>
      <c r="Z51">
        <f>IF(OR(Database!AC54="include",Database!AE54="include",Database!AH54="include",Database!AI54="include",Database!AJ54="include",Database!AK54="include",Database!AM54="include",Database!AN54="include",Database!AO54="include",Database!AP54="include"), 1, 0)</f>
        <v>0</v>
      </c>
      <c r="AA51">
        <f>IF(OR(Database!AQ54&lt;&gt;"",Database!AR54&lt;&gt;"",Database!AS54&lt;&gt;"",Database!AT54&lt;&gt;""), 1, 0)</f>
        <v>1</v>
      </c>
      <c r="AB51">
        <f>IF(Database!AW54&lt;&gt;"", 1, 0)</f>
        <v>0</v>
      </c>
      <c r="AC51">
        <f>IF(OR(Database!AY54&lt;&gt;"",Database!AX54&lt;&gt;""), 1, 0)</f>
        <v>0</v>
      </c>
    </row>
    <row r="52" spans="1:29">
      <c r="A52" t="str">
        <f>Database!$B$6&amp;": "&amp;Database!B55&amp;CHAR(10)&amp;Database!$C$6&amp;": "&amp;Database!C55&amp;CHAR(10)&amp;Database!$E$6&amp;": "&amp;Database!E55&amp;CHAR(10)&amp;Database!$F$6&amp;": "&amp;Database!F55&amp;CHAR(10)&amp;Database!$G$6&amp;": "&amp;Database!G55&amp;CHAR(10)&amp;Database!$H$6&amp;": "&amp;Database!H55&amp;CHAR(10)&amp;Database!$I$6&amp;": "&amp;Database!I55&amp;CHAR(10)&amp;Database!$J$6&amp;": "&amp;Database!J55&amp;CHAR(10)</f>
        <v xml:space="preserve">nct_id: NCT02387216
phase: Phase 2
sponsor_name: Merrimack Pharmaceuticals
sponsor_type: Industry
study_title: A Phase 2 Study of MM-121 in Combination With Docetaxel or Pemetrexed Versus Docetaxel or Pemetrexed Alone in Patients With Heregulin Positive, Locally Advanced or Metastatic Non-Small Cell Lung Cancer
cohort: 1
age_min: 18
age_max: 150
</v>
      </c>
      <c r="B52" t="str">
        <f>IF(S52=1, Database!$K$6&amp;": "&amp;Database!K55&amp;CHAR(10)&amp;Database!$L$6&amp;": "&amp;Database!L55, "")</f>
        <v/>
      </c>
      <c r="C52" t="str">
        <f>IF(T52=1, Database!$M$6&amp;": "&amp;Database!M55&amp;CHAR(10)&amp;Database!$N$6&amp;": "&amp;Database!N55&amp;CHAR(10)&amp;Database!$O$6&amp;": "&amp;Database!O55&amp;CHAR(10)&amp;Database!$P$6&amp;": "&amp;Database!P55&amp;CHAR(10), "")</f>
        <v xml:space="preserve">type_lung_nsclc_adeno: include
type_lung_nsclc_large: include
type_lung_nsclc_squamous: include
type_lung_sclc: 
</v>
      </c>
      <c r="D52" t="str">
        <f>IF(W52=1, Database!$Q$6&amp;": "&amp;Database!Q55&amp;CHAR(10)&amp;Database!$R$6&amp;": "&amp;Database!R55&amp;CHAR(10)&amp;Database!$S$6&amp;": "&amp;Database!S55&amp;CHAR(10)&amp;Database!$T$6&amp;": "&amp;Database!T55&amp;CHAR(10)&amp;Database!$U$6&amp;": "&amp;Database!U55&amp;CHAR(10)&amp;Database!$V$6&amp;": "&amp;Database!V55&amp;CHAR(10)&amp;Database!$W$6&amp;": "&amp;Database!W55&amp;CHAR(10)&amp;Database!$X$6&amp;": "&amp;Database!X55&amp;CHAR(10)&amp;Database!$Y$6&amp;": "&amp;Database!Y55&amp;CHAR(10)&amp;Database!$Z$6&amp;": "&amp;Database!Z55&amp;CHAR(10)&amp;Database!$AA$6&amp;": "&amp;Database!AA55&amp;CHAR(10)&amp;Database!$AB$6&amp;": "&amp;Database!AB55&amp;CHAR(10), "")</f>
        <v/>
      </c>
      <c r="E52" t="str">
        <f>IF(Z52=1, Database!$AC$6&amp;": "&amp;Database!AC55&amp;CHAR(10)&amp;Database!$AD$6&amp;": "&amp;Database!AD55&amp;CHAR(10)&amp;Database!$AE$6&amp;": "&amp;Database!AE55&amp;CHAR(10)&amp;Database!$AF$6&amp;": "&amp;Database!AF55&amp;CHAR(10)&amp;Database!$AG$6&amp;": "&amp;Database!AG55&amp;CHAR(10)&amp;Database!$AH$6&amp;": "&amp;Database!AH55&amp;CHAR(10)&amp;Database!$AI$6&amp;": "&amp;Database!AI55&amp;CHAR(10)&amp;Database!$AJ$6&amp;": "&amp;Database!AJ55&amp;CHAR(10)&amp;Database!$AK$6&amp;": "&amp;Database!AK55&amp;CHAR(10)&amp;Database!$AL$6&amp;": "&amp;Database!AL55&amp;CHAR(10)&amp;Database!$AM$6&amp;": "&amp;Database!AM55&amp;CHAR(10)&amp;Database!$AN$6&amp;": "&amp;Database!AN55&amp;CHAR(10)&amp;Database!$AO$6&amp;": "&amp;Database!AO55&amp;CHAR(10)&amp;Database!$AP$6&amp;": "&amp;Database!AP55&amp;CHAR(10), "")</f>
        <v/>
      </c>
      <c r="F52" t="str">
        <f>IF(AA52=1, Database!$AQ$6&amp;": "&amp;Database!AQ55&amp;CHAR(10)&amp;Database!$AR$6&amp;": "&amp;Database!AR55&amp;CHAR(10)&amp;Database!$AS$6&amp;": "&amp;Database!AS55&amp;CHAR(10)&amp;Database!$AT$6&amp;": "&amp;Database!AT55&amp;CHAR(10), "")</f>
        <v xml:space="preserve">stage_i: 
stage_ii: 
stage_iii: include
stage_iv: include
</v>
      </c>
      <c r="G52" t="str">
        <f>IF(V52=1, Database!$AU$6&amp;": "&amp;Database!AU55&amp;CHAR(10)&amp;Database!$AV$6&amp;": "&amp;Database!AV55&amp;CHAR(10), "")</f>
        <v/>
      </c>
      <c r="H52" t="str">
        <f>IF(AB52=1, Database!$AW$6&amp;": "&amp;Database!AW55&amp;CHAR(10), "")</f>
        <v/>
      </c>
      <c r="I52" t="str">
        <f>IF(AC52=1, Database!$AX$6&amp;": "&amp;Database!AX55&amp;CHAR(10)&amp;Database!$AY$6&amp;": "&amp;Database!AY55&amp;CHAR(10), "")</f>
        <v/>
      </c>
      <c r="J52" t="str">
        <f>IF(Z52=1, Database!$AQ$6&amp;": "&amp;Database!AQ55&amp;CHAR(10)&amp;Database!$AR$6&amp;": "&amp;Database!AR55&amp;CHAR(10)&amp;Database!$AS$6&amp;": "&amp;Database!AS55&amp;CHAR(10)&amp;Database!$AT$6&amp;": "&amp;Database!AT55&amp;CHAR(10), "")</f>
        <v/>
      </c>
      <c r="K52" t="str">
        <f>Database!$AZ$6&amp;": "&amp;Database!AZ55&amp;CHAR(10)&amp;Database!$BA$6&amp;": "&amp;Database!BA55&amp;CHAR(10)&amp;Database!$BB$6&amp;": "&amp;Database!BB55&amp;CHAR(10)</f>
        <v xml:space="preserve">status_newly_diagnosed: 
status_relapse: 
status_refractory: 
</v>
      </c>
      <c r="L52" t="str">
        <f>Database!$BC$6&amp;": "&amp;Database!BC55&amp;CHAR(10)&amp;Database!$BD$6&amp;": "&amp;Database!BD55&amp;CHAR(10)&amp;Database!$BE$6&amp;": "&amp;Database!BE55&amp;CHAR(10)&amp;Database!$BF$6&amp;": "&amp;Database!BF55&amp;CHAR(10)&amp;Database!$BG$6&amp;": "&amp;Database!BG55&amp;CHAR(10)&amp;Database!$BH$6&amp;": "&amp;Database!BH55&amp;CHAR(10)</f>
        <v xml:space="preserve">marker_alk_oncogene: exclude
marker_egfr_mutation: exclude
marker_kras_mutation: 
marker_philadelphia_bcrabl_positive: 
marker_flt3_positive: 
marker_cd20pos: 
</v>
      </c>
      <c r="M52" t="str">
        <f>Database!$BI$6&amp;": "&amp;Database!BI55&amp;CHAR(10)&amp;Database!$BJ$6&amp;": "&amp;Database!BJ55&amp;CHAR(10)&amp;Database!$BK$6&amp;": "&amp;Database!BK55&amp;CHAR(10)&amp;Database!$BL$6&amp;": "&amp;Database!BL55&amp;CHAR(10)&amp;Database!$BM$6&amp;": "&amp;Database!BM55&amp;CHAR(10)&amp;Database!$BN$6&amp;": "&amp;Database!BN55&amp;CHAR(10)&amp;Database!$BO$6&amp;": "&amp;Database!BO55&amp;CHAR(10)&amp;Database!$BP$6&amp;": "&amp;Database!BP55&amp;CHAR(10)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52" t="str">
        <f>IF(OR(W52=1, Z52=1), Database!$BQ$6&amp;": "&amp;Database!BQ55&amp;CHAR(10)&amp;Database!$BR$6&amp;": "&amp;Database!BR55&amp;CHAR(10)&amp;Database!$BS$6&amp;": "&amp;Database!BS55&amp;CHAR(10)&amp;Database!$BT$6&amp;": "&amp;Database!BT55&amp;CHAR(10), "")</f>
        <v/>
      </c>
      <c r="O52" t="str">
        <f>"Criteria: "&amp;CHAR(10)&amp;CHAR(10)&amp;Database!BU55</f>
        <v xml:space="preserve">Criteria: 
_x000D_        Inclusion Criteria:_x000D__x000D_          -  Patients with a diagnosis of cytologically or histologically confirmed NSCLC with_x000D_             either metastatic disease (stage IV) or Stage IIIB disease not amenable to surgery_x000D_             with curative intent_x000D__x000D_          -  Failed an anti-PD-1 or anti-PD-L1 therapy and has not received more than 3 prior_x000D_             systemic therapies for primary or recurrent disease_x000D__x000D_          -  Tissue submitted for HRG-biomarker testing_x000D__x000D_          -  ECOG performance status (PS) of 0 or 1_x000D__x000D_        Exclusion Criteria:_x000D__x000D_          -  Known ALK mutation_x000D__x000D_          -  Presence of exon 19 deletion or exon 21 (L858R) substitution of the EGFR gene_x000D__x000D_          -  Received &gt;3 prior systemic anti-cancer drug regimen for locally advanced disease_x000D__x000D_          -  Prior treatment with an anti-ErbB3 antibody_x000D__x000D_          -  CTCAE grade 3 or higher peripheral neuropathy_x000D__x000D_          -  Symptomatic CNS metastases or CNS metastases requiring steroids_x000D__x000D_          -  Any other active malignancy requiring systemic therapy_x000D__x000D_          -  Clinically significant cardiac disease_x000D_      </v>
      </c>
      <c r="P52" t="str">
        <f t="shared" si="0"/>
        <v xml:space="preserve">
---------------------------------------</v>
      </c>
      <c r="Q52" t="str">
        <f t="shared" si="1"/>
        <v>nct_id: NCT02387216
phase: Phase 2
sponsor_name: Merrimack Pharmaceuticals
sponsor_type: Industry
study_title: A Phase 2 Study of MM-121 in Combination With Docetaxel or Pemetrexed Versus Docetaxel or Pemetrexed Alone in Patients With Heregulin Positive, Locally Advanced or Metastatic Non-Small Cell Lung Cancer
cohort: 1
age_min: 18
age_max: 150
type_lung_nsclc_adeno: include
type_lung_nsclc_large: include
type_lung_nsclc_squamous: include
type_lung_sclc: 
stage_i: 
stage_ii: 
stage_iii: include
stage_iv: include
status_newly_diagnosed: 
status_relapse: 
status_refractory: 
marker_alk_oncogene: exclude
marker_egfr_mutation: exclude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Patients with a diagnosis of cytologically or histologically confirmed NSCLC with_x000D_             either metastatic disease (stage IV) or Stage IIIB disease not amenable to surgery_x000D_             with curative intent_x000D__x000D_          -  Failed an anti-PD-1 or anti-PD-L1 therapy and has not received more than 3 prior_x000D_             systemic therapies for primary or recurrent disease_x000D__x000D_          -  Tissue submitted for HRG-biomarker testing_x000D__x000D_          -  ECOG performance status (PS) of 0 or 1_x000D__x000D_        Exclusion Criteria:_x000D__x000D_          -  Known ALK mutation_x000D__x000D_          -  Presence of exon 19 deletion or exon 21 (L858R) substitution of the EGFR gene_x000D__x000D_          -  Received &gt;3 prior systemic anti-cancer drug regimen for locally advanced disease_x000D__x000D_          -  Prior treatment with an anti-ErbB3 antibody_x000D__x000D_          -  CTCAE grade 3 or higher peripheral neuropathy_x000D__x000D_          -  Symptomatic CNS metastases or CNS metastases requiring steroids_x000D__x000D_          -  Any other active malignancy requiring systemic therapy_x000D__x000D_          -  Clinically significant cardiac disease_x000D_      
---------------------------------------</v>
      </c>
      <c r="S52">
        <f>IF(OR(Database!K55="include",Database!L55="include"), 1, 0)</f>
        <v>0</v>
      </c>
      <c r="T52">
        <f>IF(OR(Database!M55="include",Database!N55="include",Database!O55="include",Database!P55="include"), 1, 0)</f>
        <v>1</v>
      </c>
      <c r="U52">
        <f>IF(OR(Database!M55="include",Database!N55="include",Database!O55="include"), 1, 0)</f>
        <v>1</v>
      </c>
      <c r="V52">
        <f>IF(Database!P55="include", 1, 0)</f>
        <v>0</v>
      </c>
      <c r="W52">
        <f>IF(OR(Database!Q55="include",Database!R55="include",Database!S55="include",Database!T55="include"), 1, 0)</f>
        <v>0</v>
      </c>
      <c r="X52">
        <f>IF(Database!Q55="include", 1, 0)</f>
        <v>0</v>
      </c>
      <c r="Y52">
        <f>IF(Database!T55="include", 1, 0)</f>
        <v>0</v>
      </c>
      <c r="Z52">
        <f>IF(OR(Database!AC55="include",Database!AE55="include",Database!AH55="include",Database!AI55="include",Database!AJ55="include",Database!AK55="include",Database!AM55="include",Database!AN55="include",Database!AO55="include",Database!AP55="include"), 1, 0)</f>
        <v>0</v>
      </c>
      <c r="AA52">
        <f>IF(OR(Database!AQ55&lt;&gt;"",Database!AR55&lt;&gt;"",Database!AS55&lt;&gt;"",Database!AT55&lt;&gt;""), 1, 0)</f>
        <v>1</v>
      </c>
      <c r="AB52">
        <f>IF(Database!AW55&lt;&gt;"", 1, 0)</f>
        <v>0</v>
      </c>
      <c r="AC52">
        <f>IF(OR(Database!AY55&lt;&gt;"",Database!AX55&lt;&gt;""), 1, 0)</f>
        <v>0</v>
      </c>
    </row>
    <row r="53" spans="1:29">
      <c r="A53" t="str">
        <f>Database!$B$6&amp;": "&amp;Database!B56&amp;CHAR(10)&amp;Database!$C$6&amp;": "&amp;Database!C56&amp;CHAR(10)&amp;Database!$E$6&amp;": "&amp;Database!E56&amp;CHAR(10)&amp;Database!$F$6&amp;": "&amp;Database!F56&amp;CHAR(10)&amp;Database!$G$6&amp;": "&amp;Database!G56&amp;CHAR(10)&amp;Database!$H$6&amp;": "&amp;Database!H56&amp;CHAR(10)&amp;Database!$I$6&amp;": "&amp;Database!I56&amp;CHAR(10)&amp;Database!$J$6&amp;": "&amp;Database!J56&amp;CHAR(10)</f>
        <v xml:space="preserve">nct_id: NCT02250326
phase: Phase 2
sponsor_name: Celgene Corporation
sponsor_type: Industry
study_title: A Phase 2, Open-label, Multicenter Study to Assess Safety and Efficacy of Second/Third-line Treatment With NabÂ®-Paclitaxel (ABI-007) in Combination With Epigenetic Modifying Therapy of CC-486 , or Immunotherapy of Durvalumab (MEDI4736), or as Monotherapy in Subjects With Advanced Non-small Cell Lung Cancer (NSCLC)
cohort: 1
age_min: 18
age_max: 150
</v>
      </c>
      <c r="B53" t="str">
        <f>IF(S53=1, Database!$K$6&amp;": "&amp;Database!K56&amp;CHAR(10)&amp;Database!$L$6&amp;": "&amp;Database!L56, "")</f>
        <v/>
      </c>
      <c r="C53" t="str">
        <f>IF(T53=1, Database!$M$6&amp;": "&amp;Database!M56&amp;CHAR(10)&amp;Database!$N$6&amp;": "&amp;Database!N56&amp;CHAR(10)&amp;Database!$O$6&amp;": "&amp;Database!O56&amp;CHAR(10)&amp;Database!$P$6&amp;": "&amp;Database!P56&amp;CHAR(10), "")</f>
        <v xml:space="preserve">type_lung_nsclc_adeno: include
type_lung_nsclc_large: include
type_lung_nsclc_squamous: include
type_lung_sclc: 
</v>
      </c>
      <c r="D53" t="str">
        <f>IF(W53=1, Database!$Q$6&amp;": "&amp;Database!Q56&amp;CHAR(10)&amp;Database!$R$6&amp;": "&amp;Database!R56&amp;CHAR(10)&amp;Database!$S$6&amp;": "&amp;Database!S56&amp;CHAR(10)&amp;Database!$T$6&amp;": "&amp;Database!T56&amp;CHAR(10)&amp;Database!$U$6&amp;": "&amp;Database!U56&amp;CHAR(10)&amp;Database!$V$6&amp;": "&amp;Database!V56&amp;CHAR(10)&amp;Database!$W$6&amp;": "&amp;Database!W56&amp;CHAR(10)&amp;Database!$X$6&amp;": "&amp;Database!X56&amp;CHAR(10)&amp;Database!$Y$6&amp;": "&amp;Database!Y56&amp;CHAR(10)&amp;Database!$Z$6&amp;": "&amp;Database!Z56&amp;CHAR(10)&amp;Database!$AA$6&amp;": "&amp;Database!AA56&amp;CHAR(10)&amp;Database!$AB$6&amp;": "&amp;Database!AB56&amp;CHAR(10), "")</f>
        <v/>
      </c>
      <c r="E53" t="str">
        <f>IF(Z53=1, Database!$AC$6&amp;": "&amp;Database!AC56&amp;CHAR(10)&amp;Database!$AD$6&amp;": "&amp;Database!AD56&amp;CHAR(10)&amp;Database!$AE$6&amp;": "&amp;Database!AE56&amp;CHAR(10)&amp;Database!$AF$6&amp;": "&amp;Database!AF56&amp;CHAR(10)&amp;Database!$AG$6&amp;": "&amp;Database!AG56&amp;CHAR(10)&amp;Database!$AH$6&amp;": "&amp;Database!AH56&amp;CHAR(10)&amp;Database!$AI$6&amp;": "&amp;Database!AI56&amp;CHAR(10)&amp;Database!$AJ$6&amp;": "&amp;Database!AJ56&amp;CHAR(10)&amp;Database!$AK$6&amp;": "&amp;Database!AK56&amp;CHAR(10)&amp;Database!$AL$6&amp;": "&amp;Database!AL56&amp;CHAR(10)&amp;Database!$AM$6&amp;": "&amp;Database!AM56&amp;CHAR(10)&amp;Database!$AN$6&amp;": "&amp;Database!AN56&amp;CHAR(10)&amp;Database!$AO$6&amp;": "&amp;Database!AO56&amp;CHAR(10)&amp;Database!$AP$6&amp;": "&amp;Database!AP56&amp;CHAR(10), "")</f>
        <v/>
      </c>
      <c r="F53" t="str">
        <f>IF(AA53=1, Database!$AQ$6&amp;": "&amp;Database!AQ56&amp;CHAR(10)&amp;Database!$AR$6&amp;": "&amp;Database!AR56&amp;CHAR(10)&amp;Database!$AS$6&amp;": "&amp;Database!AS56&amp;CHAR(10)&amp;Database!$AT$6&amp;": "&amp;Database!AT56&amp;CHAR(10), "")</f>
        <v xml:space="preserve">stage_i: 
stage_ii: 
stage_iii: 
stage_iv: include
</v>
      </c>
      <c r="G53" t="str">
        <f>IF(V53=1, Database!$AU$6&amp;": "&amp;Database!AU56&amp;CHAR(10)&amp;Database!$AV$6&amp;": "&amp;Database!AV56&amp;CHAR(10), "")</f>
        <v/>
      </c>
      <c r="H53" t="str">
        <f>IF(AB53=1, Database!$AW$6&amp;": "&amp;Database!AW56&amp;CHAR(10), "")</f>
        <v/>
      </c>
      <c r="I53" t="str">
        <f>IF(AC53=1, Database!$AX$6&amp;": "&amp;Database!AX56&amp;CHAR(10)&amp;Database!$AY$6&amp;": "&amp;Database!AY56&amp;CHAR(10), "")</f>
        <v/>
      </c>
      <c r="J53" t="str">
        <f>IF(Z53=1, Database!$AQ$6&amp;": "&amp;Database!AQ56&amp;CHAR(10)&amp;Database!$AR$6&amp;": "&amp;Database!AR56&amp;CHAR(10)&amp;Database!$AS$6&amp;": "&amp;Database!AS56&amp;CHAR(10)&amp;Database!$AT$6&amp;": "&amp;Database!AT56&amp;CHAR(10), "")</f>
        <v/>
      </c>
      <c r="K53" t="str">
        <f>Database!$AZ$6&amp;": "&amp;Database!AZ56&amp;CHAR(10)&amp;Database!$BA$6&amp;": "&amp;Database!BA56&amp;CHAR(10)&amp;Database!$BB$6&amp;": "&amp;Database!BB56&amp;CHAR(10)</f>
        <v xml:space="preserve">status_newly_diagnosed: 
status_relapse: 
status_refractory: 
</v>
      </c>
      <c r="L53" t="str">
        <f>Database!$BC$6&amp;": "&amp;Database!BC56&amp;CHAR(10)&amp;Database!$BD$6&amp;": "&amp;Database!BD56&amp;CHAR(10)&amp;Database!$BE$6&amp;": "&amp;Database!BE56&amp;CHAR(10)&amp;Database!$BF$6&amp;": "&amp;Database!BF56&amp;CHAR(10)&amp;Database!$BG$6&amp;": "&amp;Database!BG56&amp;CHAR(10)&amp;Database!$BH$6&amp;": "&amp;Database!BH56&amp;CHAR(10)</f>
        <v xml:space="preserve">marker_alk_oncogene: exclude
marker_egfr_mutation: exclude
marker_kras_mutation: 
marker_philadelphia_bcrabl_positive: 
marker_flt3_positive: 
marker_cd20pos: 
</v>
      </c>
      <c r="M53" t="str">
        <f>Database!$BI$6&amp;": "&amp;Database!BI56&amp;CHAR(10)&amp;Database!$BJ$6&amp;": "&amp;Database!BJ56&amp;CHAR(10)&amp;Database!$BK$6&amp;": "&amp;Database!BK56&amp;CHAR(10)&amp;Database!$BL$6&amp;": "&amp;Database!BL56&amp;CHAR(10)&amp;Database!$BM$6&amp;": "&amp;Database!BM56&amp;CHAR(10)&amp;Database!$BN$6&amp;": "&amp;Database!BN56&amp;CHAR(10)&amp;Database!$BO$6&amp;": "&amp;Database!BO56&amp;CHAR(10)&amp;Database!$BP$6&amp;": "&amp;Database!BP56&amp;CHAR(10)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53" t="str">
        <f>IF(OR(W53=1, Z53=1), Database!$BQ$6&amp;": "&amp;Database!BQ56&amp;CHAR(10)&amp;Database!$BR$6&amp;": "&amp;Database!BR56&amp;CHAR(10)&amp;Database!$BS$6&amp;": "&amp;Database!BS56&amp;CHAR(10)&amp;Database!$BT$6&amp;": "&amp;Database!BT56&amp;CHAR(10), "")</f>
        <v/>
      </c>
      <c r="O53" t="str">
        <f>"Criteria: "&amp;CHAR(10)&amp;CHAR(10)&amp;Database!BU56</f>
        <v xml:space="preserve">Criteria: 
_x000D_        Inclusion Criteria: 1.Age â‰¥ 18 years the time of signing the Informed Consent Form (ICF)._x000D__x000D_        2. Understand and voluntarily provide written informed consent prior to the conduct of any_x000D_        study related assessments/procedures._x000D__x000D_        3. Able to adhere to the study visit schedule and other protocol requirements. 4._x000D_        Histologically or cytologically confirmed advanced NSCLC who will receive study therapy as_x000D_        second- or third-line of treatment for advanced disease._x000D__x000D_        5. No other current active malignancy requiring anticancer therapy. 6. Radiographically_x000D_        documented measurable disease (defined by the presence of â‰¥ 1 radiographically documented_x000D_        measurable lesion)._x000D__x000D_        7. One prior platinum-containing chemotherapy for metastatic or recurrent NSCLC unless_x000D_        patients are ineligible to receive it. Patients may have received no more than one line of_x000D_        chemotherapy; immunotherapy in prior line of treatment (first or second line) is allowed._x000D_        Absolute neutrophil count (ANC) â‰¥ 1500 cells/mm3._x000D__x000D_        8. Platelets â‰¥ 100,000 cells/mm3. 9. Hemoglobin (Hgb) â‰¥ 9 g/dL. 10. Aspartate transaminase_x000D_        (AST/serum glutamic oxaloacetic transaminase [SGOT]) and alanine transaminase (ALT/serum_x000D_        glutamic pyruvic transaminase [SGPT]) â‰¤ 2.5 Ã— upper limit of normal range (ULN) or â‰¤ 5.0 Ã—_x000D_        ULN if liver metastases._x000D__x000D_        11. Total bilirubin â‰¤ 1.5 ULN (unless there is a known history of Gilberts Syndrome)._x000D__x000D_        12. Serum creatinine â‰¤ 1.5 x ULN, or calculated creatinine clearance â‰¥ 60 mL/min (if renal_x000D_        impairment is suspected 24-hour urine collection for measurement is required)._x000D__x000D_        13. Eastern Cooperative Oncology Group (ECOG) performance status 0 or 1. 14. Eastern_x000D_        Cooperative Oncology Group (ECOG) performance status 0 or 1. 15. Females of childbearing_x000D_        potential [defined as a sexually mature woman who (1) have not undergone hysterectomy (the_x000D_        surgical removal of the uterus) or bilateral oophorectomy (the surgical removal of both_x000D_        ovaries) or (2) have not been naturally postmenopausal for at least 24 consecutive months_x000D_        (ie, has had menses at any time during the preceding 24 consecutive months)] must:_x000D__x000D_          1. Have a negative pregnancy test (ÃŸ-hCG) as verified by the study doctor within 72_x000D_             hours prior to starting study therapy. She must agree to ongoing pregnancy testing_x000D_             during the course of the study, and after end of study therapy. This applies even if_x000D_             the subject practices true abstinence* from heterosexual contact._x000D__x000D_          2. Either commit to true abstinence* from heterosexual contact (which must be reviewed_x000D_             on a monthly basis) or agree to use, and be able to comply with, effective_x000D_             contraception without interruption, 28 days prior to starting investigational product_x000D_             (IP), during the study therapy (including dose interruptions), and for 3 months after_x000D_             discontinuation of study therapy._x000D__x000D_        Male subjects must:_x000D__x000D_          1. Practice true abstinence* or agree to use a condom during sexual contact with a_x000D_             pregnant female or a female of childbearing potential while participating in the_x000D_             study, during dose interruptions and for at least 6 months following IP_x000D_             discontinuation, even if he has undergone a successful vasectomy._x000D__x000D_          2. Refrain from semen or sperm donation while taking durvalumab and for at least 3_x000D_             months after the last dose of durvalumab._x000D__x000D_             16. Females must abstain from breastfeeding during study participation and 3 months_x000D_             after IP discontinuation._x000D__x000D_             Exclusion Criteria:_x000D__x000D_               -  The presence of any of the following will exclude a subject from enrollment:_x000D__x000D_                    1. Refractory to prior taxane therapy for advanced disease. Prior taxane used_x000D_                       in the adjuvant setting does not exclude eligibility, provided there is no_x000D_                       disease recurrence within 12 months upon completion of chemotherapy in that_x000D_                       setting._x000D__x000D_                    2. Evidence of active brain metastases, including leptomeningeal involvement_x000D_                       (prior evidence of brain metastasis are permitted only if asymptomatic and_x000D_                       clinically stable for at least 8 weeks following completion of therapy)._x000D_                       MRI of the brain (or CT scan w/contrast) is preferred._x000D__x000D_                    3. Only evidence of disease is non-measurable at study entry._x000D__x000D_                    4. Known activating EGFR mutations (such as exon 19 deletions or L858R)._x000D__x000D_                    5. Known activating EML4-ALK mutations._x000D__x000D_                    6. Preexisting peripheral neuropathy of Grade &gt; 2 (per NCI CTCAE v4.0)._x000D__x000D_                    7. Any unresolved toxicity NCI CTCAE Grade â‰¥ 2 from previous anticancer_x000D_                       therapy with the exception of alopecia, vitiligo, and the laboratory values_x000D_                       defined in the inclusion criteria._x000D__x000D_                    8. Venous thromboembolism within 1 month prior to Cycle 1 Day 1._x000D__x000D_                    9. Current congestive heart failure (New York Heart Association Class II-IV)._x000D__x000D_                   10. History of the following within 6 months prior to Cycle 1 Day 1: a_x000D_                       myocardial infarction, severe/unstable angina pectoris, coronary/peripheral_x000D_                       artery bypass graft, New York Heart Association (NYHA) Class III-IV heart_x000D_                       failure, uncontrolled hypertension, clinically significant cardiac_x000D_                       dysrhythmia or clinically significant electrocardiogram (ECG) abnormality,_x000D_                       cerebrovascular accident, transient ischemic attack, or seizure disorder._x000D__x000D_                   11. Known hepatitis B or C virus (HBV/HCV) infection, known history of human_x000D_                       immunodeficiency virus (HIV) infection, or receiving immunosuppressive or_x000D_                       myelosuppressive medications that would in the opinion of the investigator,_x000D_                       increase the risk of serious neutropenic complications, history of active_x000D_                       primary immunodeficiency, active tuberculosis (clinical evaluation that_x000D_                       includes clinical history, physical examination and radiographic findings,_x000D_                       and TB testing in line with local practice)._x000D__x000D_                   12. Active, uncontrolled bacterial, viral, or fungal infection(s) requiring_x000D_                       systemic therapy, defined as ongoing signs/symptoms related to the_x000D_                       infection without improvement despite appropriate antibiotics, antiviral_x000D_                       therapy, and/or other treatment._x000D__x000D_                   13. History of interstitial lung disease, history of slowly progressive dyspnea_x000D_                       and unproductive cough, sarcoidosis, silicosis, idiopathic pulmonary_x000D_                       fibrosis, or pulmonary hypersensitivity pneumonitis or multiple allergies._x000D_                       Any lung disease that may interfere with the detection or management of_x000D_                       suspected drug-related pulmonary toxicity._x000D__x000D_                   14. Subject has a clinically significant malabsorption syndrome, persistent_x000D_                       diarrhea, or known sub-acute bowel obstruction &gt; NCI CTCAE Grade 2, despite_x000D_                       medical management._x000D__x000D_                   15. Treatment with any chemotherapy, investigational product, biologic or_x000D_                       hormonal therapy for cancer treatment within 28 days prior to signing the_x000D_                       ICF. Concurrent use of hormonal therapy for non-cancer-related conditions_x000D_                       (e.g. hormone replacement therapy) is acceptable._x000D__x000D_                   16. History of or suspected allergy to any IP or their excipients._x000D__x000D_                   17. Major surgical procedure (as defined by the Investigator) within 28 days_x000D_                       prior to the first dose of IP. Note: Local surgery of isolated lesions for_x000D_                       palliative intent is acceptable._x000D__x000D_                   18. Currently enrolled in any other clinical protocol or investigational trial_x000D_                       that involves administration of experimental therapy and/or therapeutic_x000D_                       devices._x000D__x000D_                   19. Any other clinically significant medical condition, psychiatric illness,_x000D_                       and/or organ dysfunction that will interfere with the administration of the_x000D_                       therapy according to this protocol or which, in the views of investigator,_x000D_                       preclude combination chemotherapy._x000D__x000D_                   20. Any other malignancy within 5 years prior to randomization/treatment_x000D_                       assignement, or advanced malignant hepatic tumors, with the exception of_x000D_                       adequately treated squamous cell carcinoma of the skin, in-situ carcinoma_x000D_                       of the cervix, uteri, non-melanomatous skin cancer, carcinoma in situ of_x000D_                       the breast, or incidental histological finding of prostate cancer (TNM_x000D_                       Classification of Malignant Tumours (TNM) stage of T1a or T1b). (All_x000D_                       treatment of which should have been completed 6 months prior to signing_x000D_                       ICF)._x000D__x000D_                   21. Radiotherapy â‰¤ 4 weeks or limited field radiation for palliation â‰¤ 2 weeks_x000D_                       prior to starting IP, and/or from whom â‰¥ 30% of the bone marrow was_x000D_                       irradiated. Prior radiation therapy to a target lesion is permitted only if_x000D_                       there has been clear progression of the lesion since radiation was_x000D_                       completed._x000D__x000D_                   22. Any condition including the presence of laboratory abnormalities, which_x000D_                       places the subject at unacceptable risk if he/she were to participate in_x000D_                       the study._x000D__x000D_                   23. Any medical condition that confounds the ability to interpret data from the_x000D_                       study._x000D__x000D_                   24. Female patients who are pregnant or breastfeeding or female patients of_x000D_                       reproductive potential who are not willing to employ effective birth_x000D_                       control from screening to 90 days after the last dose of durvalumab._x000D__x000D_                   25. Male patients of reproductive potential who are not willing to employ_x000D_                       effective birth control from screenin to 90 days after the last dose of_x000D_                       durvalumab and from screening to 6 months after the last dose of of_x000D_                       nab-paclitaxel._x000D__x000D_                   26. History of allogenic organ transplantation._x000D__x000D_                   27. Active or prior documented autoimmune or inflammatory disorders (including_x000D_                       inflammatory bowel disease [eg, colitis or Crohn's disease], diverticulitis_x000D_                       [with the exception of diverticulosis], celiac disease, irritable bowel_x000D_                       disease, or other serious gastrointestinal chronic conditions associated_x000D_                       with diarrhea, systemic lupus erythematosus, sarcoidosis syndrome, or_x000D_                       Wegener's syndrome [granulomatosis with polyangiitis, Graves' disease,_x000D_                       rheumatoid arthritis, hypophysitis, uveitis, etc]) within the past 3 years_x000D_                       prior to the start of treatment. The following are exceptions to this_x000D_                       criterion:_x000D__x000D_               -  Patients with vitiligo or alopecia_x000D__x000D_               -  Patients with hypothyroidism (eg, following Hashimoto's syndrome) stable on_x000D_                  hormone replacement_x000D__x000D_               -  Any chronic skin condition that does not require systemic therapy_x000D__x000D_               -  Patients without active disease in the last 5 years may be included but only_x000D_                  after consultation with the study physician 28. Current or prior use of_x000D_                  immunosuppressive medication within 14 days before the first dose of durvalumab._x000D_                  The following are exceptions to this criterion:_x000D__x000D_               -  Intranasal, inhaled, topical steroids, or local steroid injections (eg, intra_x000D_                  articular injection)_x000D__x000D_               -  Systemic corticosteroids at physiologic doses not to exceed 10 mg/day of_x000D_                  prednisone or its equivalent_x000D__x000D_               -  Steroids as premedication for hypersensitivity reactions (eg, CT scan_x000D_                  premedication) 29. Receipt of live attenuated vaccine within 30 days prior to_x000D_                  the first dose of IP. Note: Patients, if enrolled, should not receive live_x000D_                  vaccine during the study and up to 30 days after the last dose of IP._x000D__x000D_                  30. Prior enrollment and treatment in a previous durvalumab clinical study. 31._x000D_                  Patients who have received prior anti-PD-1 or anti PD-L1:_x000D__x000D_               -  Must not have experienced a toxicity that led to permanent discontinuation of_x000D_                  prior immunotherapy._x000D__x000D_               -  All AEs while receiving prior immunotherapy must have completely resolved or_x000D_                  resolved to baseline prior to screening for this study._x000D__x000D_               -  Must not have experienced a â‰¥ Grade 3 immune related AE or an immune related_x000D_                  neurologic or ocular AE of any grade while receiving prior immunotherapy. NOTE:_x000D_                  Subjects with endocrine AE of â‰¤ Grade 2 are permitted to enroll if they are_x000D_                  stably maintained on appropriate replacement therapy and are asymptomatic._x000D__x000D_               -  Must not have required the use of additional immunosuppression other than_x000D_                  corticosteroids for the management of an AE, not have experienced recurrence of_x000D_                  an AE if re-challenged, and not currently require maintenance doses of &gt; 10 mg_x000D_                  prednisone or equivalent per day._x000D_      </v>
      </c>
      <c r="P53" t="str">
        <f t="shared" si="0"/>
        <v xml:space="preserve">
---------------------------------------</v>
      </c>
      <c r="Q53" t="str">
        <f t="shared" si="1"/>
        <v>nct_id: NCT02250326
phase: Phase 2
sponsor_name: Celgene Corporation
sponsor_type: Industry
study_title: A Phase 2, Open-label, Multicenter Study to Assess Safety and Efficacy of Second/Third-line Treatment With NabÂ®-Paclitaxel (ABI-007) in Combination With Epigenetic Modifying Therapy of CC-486 , or Immunotherapy of Durvalumab (MEDI4736), or as Monotherapy in Subjects With Advanced Non-small Cell Lung Cancer (NSCLC)
cohort: 1
age_min: 18
age_max: 150
type_lung_nsclc_adeno: include
type_lung_nsclc_large: include
type_lung_nsclc_squamous: include
type_lung_sclc: 
stage_i: 
stage_ii: 
stage_iii: 
stage_iv: include
status_newly_diagnosed: 
status_relapse: 
status_refractory: 
marker_alk_oncogene: exclude
marker_egfr_mutation: exclude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 1.Age â‰¥ 18 years the time of signing the Informed Consent Form (ICF)._x000D__x000D_        2. Understand and voluntarily provide written informed consent prior to the conduct of any_x000D_        study related assessments/procedures._x000D__x000D_        3. Able to adhere to the study visit schedule and other protocol requirements. 4._x000D_        Histologically or cytologically confirmed advanced NSCLC who will receive study therapy as_x000D_        second- or third-line of treatment for advanced disease._x000D__x000D_        5. No other current active malignancy requiring anticancer therapy. 6. Radiographically_x000D_        documented measurable disease (defined by the presence of â‰¥ 1 radiographically documented_x000D_        measurable lesion)._x000D__x000D_        7. One prior platinum-containing chemotherapy for metastatic or recurrent NSCLC unless_x000D_        patients are ineligible to receive it. Patients may have received no more than one line of_x000D_        chemotherapy; immunotherapy in prior line of treatment (first or second line) is allowed._x000D_        Absolute neutrophil count (ANC) â‰¥ 1500 cells/mm3._x000D__x000D_        8. Platelets â‰¥ 100,000 cells/mm3. 9. Hemoglobin (Hgb) â‰¥ 9 g/dL. 10. Aspartate transaminase_x000D_        (AST/serum glutamic oxaloacetic transaminase [SGOT]) and alanine transaminase (ALT/serum_x000D_        glutamic pyruvic transaminase [SGPT]) â‰¤ 2.5 Ã— upper limit of normal range (ULN) or â‰¤ 5.0 Ã—_x000D_        ULN if liver metastases._x000D__x000D_        11. Total bilirubin â‰¤ 1.5 ULN (unless there is a known history of Gilberts Syndrome)._x000D__x000D_        12. Serum creatinine â‰¤ 1.5 x ULN, or calculated creatinine clearance â‰¥ 60 mL/min (if renal_x000D_        impairment is suspected 24-hour urine collection for measurement is required)._x000D__x000D_        13. Eastern Cooperative Oncology Group (ECOG) performance status 0 or 1. 14. Eastern_x000D_        Cooperative Oncology Group (ECOG) performance status 0 or 1. 15. Females of childbearing_x000D_        potential [defined as a sexually mature woman who (1) have not undergone hysterectomy (the_x000D_        surgical removal of the uterus) or bilateral oophorectomy (the surgical removal of both_x000D_        ovaries) or (2) have not been naturally postmenopausal for at least 24 consecutive months_x000D_        (ie, has had menses at any time during the preceding 24 consecutive months)] must:_x000D__x000D_          1. Have a negative pregnancy test (ÃŸ-hCG) as verified by the study doctor within 72_x000D_             hours prior to starting study therapy. She must agree to ongoing pregnancy testing_x000D_             during the course of the study, and after end of study therapy. This applies even if_x000D_             the subject practices true abstinence* from heterosexual contact._x000D__x000D_          2. Either commit to true abstinence* from heterosexual contact (which must be reviewed_x000D_             on a monthly basis) or agree to use, and be able to comply with, effective_x000D_             contraception without interruption, 28 days prior to starting investigational product_x000D_             (IP), during the study therapy (including dose interruptions), and for 3 months after_x000D_             discontinuation of study therapy._x000D__x000D_        Male subjects must:_x000D__x000D_          1. Practice true abstinence* or agree to use a condom during sexual contact with a_x000D_             pregnant female or a female of childbearing potential while participating in the_x000D_             study, during dose interruptions and for at least 6 months following IP_x000D_             discontinuation, even if he has undergone a successful vasectomy._x000D__x000D_          2. Refrain from semen or sperm donation while taking durvalumab and for at least 3_x000D_             months after the last dose of durvalumab._x000D__x000D_             16. Females must abstain from breastfeeding during study participation and 3 months_x000D_             after IP discontinuation._x000D__x000D_             Exclusion Criteria:_x000D__x000D_               -  The presence of any of the following will exclude a subject from enrollment:_x000D__x000D_                    1. Refractory to prior taxane therapy for advanced disease. Prior taxane used_x000D_                       in the adjuvant setting does not exclude eligibility, provided there is no_x000D_                       disease recurrence within 12 months upon completion of chemotherapy in that_x000D_                       setting._x000D__x000D_                    2. Evidence of active brain metastases, including leptomeningeal involvement_x000D_                       (prior evidence of brain metastasis are permitted only if asymptomatic and_x000D_                       clinically stable for at least 8 weeks following completion of therapy)._x000D_                       MRI of the brain (or CT scan w/contrast) is preferred._x000D__x000D_                    3. Only evidence of disease is non-measurable at study entry._x000D__x000D_                    4. Known activating EGFR mutations (such as exon 19 deletions or L858R)._x000D__x000D_                    5. Known activating EML4-ALK mutations._x000D__x000D_                    6. Preexisting peripheral neuropathy of Grade &gt; 2 (per NCI CTCAE v4.0)._x000D__x000D_                    7. Any unresolved toxicity NCI CTCAE Grade â‰¥ 2 from previous anticancer_x000D_                       therapy with the exception of alopecia, vitiligo, and the laboratory values_x000D_                       defined in the inclusion criteria._x000D__x000D_                    8. Venous thromboembolism within 1 month prior to Cycle 1 Day 1._x000D__x000D_                    9. Current congestive heart failure (New York Heart Association Class II-IV)._x000D__x000D_                   10. History of the following within 6 months prior to Cycle 1 Day 1: a_x000D_                       myocardial infarction, severe/unstable angina pectoris, coronary/peripheral_x000D_                       artery bypass graft, New York Heart Association (NYHA) Class III-IV heart_x000D_                       failure, uncontrolled hypertension, clinically significant cardiac_x000D_                       dysrhythmia or clinically significant electrocardiogram (ECG) abnormality,_x000D_                       cerebrovascular accident, transient ischemic attack, or seizure disorder._x000D__x000D_                   11. Known hepatitis B or C virus (HBV/HCV) infection, known history of human_x000D_                       immunodeficiency virus (HIV) infection, or receiving immunosuppressive or_x000D_                       myelosuppressive medications that would in the opinion of the investigator,_x000D_                       increase the risk of serious neutropenic complications, history of active_x000D_                       primary immunodeficiency, active tuberculosis (clinical evaluation that_x000D_                       includes clinical history, physical examination and radiographic findings,_x000D_                       and TB testing in line with local practice)._x000D__x000D_                   12. Active, uncontrolled bacterial, viral, or fungal infection(s) requiring_x000D_                       systemic therapy, defined as ongoing signs/symptoms related to the_x000D_                       infection without improvement despite appropriate antibiotics, antiviral_x000D_                       therapy, and/or other treatment._x000D__x000D_                   13. History of interstitial lung disease, history of slowly progressive dyspnea_x000D_                       and unproductive cough, sarcoidosis, silicosis, idiopathic pulmonary_x000D_                       fibrosis, or pulmonary hypersensitivity pneumonitis or multiple allergies._x000D_                       Any lung disease that may interfere with the detection or management of_x000D_                       suspected drug-related pulmonary toxicity._x000D__x000D_                   14. Subject has a clinically significant malabsorption syndrome, persistent_x000D_                       diarrhea, or known sub-acute bowel obstruction &gt; NCI CTCAE Grade 2, despite_x000D_                       medical management._x000D__x000D_                   15. Treatment with any chemotherapy, investigational product, biologic or_x000D_                       hormonal therapy for cancer treatment within 28 days prior to signing the_x000D_                       ICF. Concurrent use of hormonal therapy for non-cancer-related conditions_x000D_                       (e.g. hormone replacement therapy) is acceptable._x000D__x000D_                   16. History of or suspected allergy to any IP or their excipients._x000D__x000D_                   17. Major surgical procedure (as defined by the Investigator) within 28 days_x000D_                       prior to the first dose of IP. Note: Local surgery of isolated lesions for_x000D_                       palliative intent is acceptable._x000D__x000D_                   18. Currently enrolled in any other clinical protocol or investigational trial_x000D_                       that involves administration of experimental therapy and/or therapeutic_x000D_                       devices._x000D__x000D_                   19. Any other clinically significant medical condition, psychiatric illness,_x000D_                       and/or organ dysfunction that will interfere with the administration of the_x000D_                       therapy according to this protocol or which, in the views of investigator,_x000D_                       preclude combination chemotherapy._x000D__x000D_                   20. Any other malignancy within 5 years prior to randomization/treatment_x000D_                       assignement, or advanced malignant hepatic tumors, with the exception of_x000D_                       adequately treated squamous cell carcinoma of the skin, in-situ carcinoma_x000D_                       of the cervix, uteri, non-melanomatous skin cancer, carcinoma in situ of_x000D_                       the breast, or incidental histological finding of prostate cancer (TNM_x000D_                       Classification of Malignant Tumours (TNM) stage of T1a or T1b). (All_x000D_                       treatment of which should have been completed 6 months prior to signing_x000D_                       ICF)._x000D__x000D_                   21. Radiotherapy â‰¤ 4 weeks or limited field radiation for palliation â‰¤ 2 weeks_x000D_                       prior to starting IP, and/or from whom â‰¥ 30% of the bone marrow was_x000D_                       irradiated. Prior radiation therapy to a target lesion is permitted only if_x000D_                       there has been clear progression of the lesion since radiation was_x000D_                       completed._x000D__x000D_                   22. Any condition including the presence of laboratory abnormalities, which_x000D_                       places the subject at unacceptable risk if he/she were to participate in_x000D_                       the study._x000D__x000D_                   23. Any medical condition that confounds the ability to interpret data from the_x000D_                       study._x000D__x000D_                   24. Female patients who are pregnant or breastfeeding or female patients of_x000D_                       reproductive potential who are not willing to employ effective birth_x000D_                       control from screening to 90 days after the last dose of durvalumab._x000D__x000D_                   25. Male patients of reproductive potential who are not willing to employ_x000D_                       effective birth control from screenin to 90 days after the last dose of_x000D_                       durvalumab and from screening to 6 months after the last dose of of_x000D_                       nab-paclitaxel._x000D__x000D_                   26. History of allogenic organ transplantation._x000D__x000D_                   27. Active or prior documented autoimmune or inflammatory disorders (including_x000D_                       inflammatory bowel disease [eg, colitis or Crohn's disease], diverticulitis_x000D_                       [with the exception of diverticulosis], celiac disease, irritable bowel_x000D_                       disease, or other serious gastrointestinal chronic conditions associated_x000D_                       with diarrhea, systemic lupus erythematosus, sarcoidosis syndrome, or_x000D_                       Wegener's syndrome [granulomatosis with polyangiitis, Graves' disease,_x000D_                       rheumatoid arthritis, hypophysitis, uveitis, etc]) within the past 3 years_x000D_                       prior to the start of treatment. The following are exceptions to this_x000D_                       criterion:_x000D__x000D_               -  Patients with vitiligo or alopecia_x000D__x000D_               -  Patients with hypothyroidism (eg, following Hashimoto's syndrome) stable on_x000D_                  hormone replacement_x000D__x000D_               -  Any chronic skin condition that does not require systemic therapy_x000D__x000D_               -  Patients without active disease in the last 5 years may be included but only_x000D_                  after consultation with the study physician 28. Current or prior use of_x000D_                  immunosuppressive medication within 14 days before the first dose of durvalumab._x000D_                  The following are exceptions to this criterion:_x000D__x000D_               -  Intranasal, inhaled, topical steroids, or local steroid injections (eg, intra_x000D_                  articular injection)_x000D__x000D_               -  Systemic corticosteroids at physiologic doses not to exceed 10 mg/day of_x000D_                  prednisone or its equivalent_x000D__x000D_               -  Steroids as premedication for hypersensitivity reactions (eg, CT scan_x000D_                  premedication) 29. Receipt of live attenuated vaccine within 30 days prior to_x000D_                  the first dose of IP. Note: Patients, if enrolled, should not receive live_x000D_                  vaccine during the study and up to 30 days after the last dose of IP._x000D__x000D_                  30. Prior enrollment and treatment in a previous durvalumab clinical study. 31._x000D_                  Patients who have received prior anti-PD-1 or anti PD-L1:_x000D__x000D_               -  Must not have experienced a toxicity that led to permanent discontinuation of_x000D_                  prior immunotherapy._x000D__x000D_               -  All AEs while receiving prior immunotherapy must have completely resolved or_x000D_                  resolved to baseline prior to screening for this study._x000D__x000D_               -  Must not have experienced a â‰¥ Grade 3 immune related AE or an immune related_x000D_                  neurologic or ocular AE of any grade while receiving prior immunotherapy. NOTE:_x000D_                  Subjects with endocrine AE of â‰¤ Grade 2 are permitted to enroll if they are_x000D_                  stably maintained on appropriate replacement therapy and are asymptomatic._x000D__x000D_               -  Must not have required the use of additional immunosuppression other than_x000D_                  corticosteroids for the management of an AE, not have experienced recurrence of_x000D_                  an AE if re-challenged, and not currently require maintenance doses of &gt; 10 mg_x000D_                  prednisone or equivalent per day._x000D_      
---------------------------------------</v>
      </c>
      <c r="S53">
        <f>IF(OR(Database!K56="include",Database!L56="include"), 1, 0)</f>
        <v>0</v>
      </c>
      <c r="T53">
        <f>IF(OR(Database!M56="include",Database!N56="include",Database!O56="include",Database!P56="include"), 1, 0)</f>
        <v>1</v>
      </c>
      <c r="U53">
        <f>IF(OR(Database!M56="include",Database!N56="include",Database!O56="include"), 1, 0)</f>
        <v>1</v>
      </c>
      <c r="V53">
        <f>IF(Database!P56="include", 1, 0)</f>
        <v>0</v>
      </c>
      <c r="W53">
        <f>IF(OR(Database!Q56="include",Database!R56="include",Database!S56="include",Database!T56="include"), 1, 0)</f>
        <v>0</v>
      </c>
      <c r="X53">
        <f>IF(Database!Q56="include", 1, 0)</f>
        <v>0</v>
      </c>
      <c r="Y53">
        <f>IF(Database!T56="include", 1, 0)</f>
        <v>0</v>
      </c>
      <c r="Z53">
        <f>IF(OR(Database!AC56="include",Database!AE56="include",Database!AH56="include",Database!AI56="include",Database!AJ56="include",Database!AK56="include",Database!AM56="include",Database!AN56="include",Database!AO56="include",Database!AP56="include"), 1, 0)</f>
        <v>0</v>
      </c>
      <c r="AA53">
        <f>IF(OR(Database!AQ56&lt;&gt;"",Database!AR56&lt;&gt;"",Database!AS56&lt;&gt;"",Database!AT56&lt;&gt;""), 1, 0)</f>
        <v>1</v>
      </c>
      <c r="AB53">
        <f>IF(Database!AW56&lt;&gt;"", 1, 0)</f>
        <v>0</v>
      </c>
      <c r="AC53">
        <f>IF(OR(Database!AY56&lt;&gt;"",Database!AX56&lt;&gt;""), 1, 0)</f>
        <v>0</v>
      </c>
    </row>
    <row r="54" spans="1:29">
      <c r="A54" t="str">
        <f>Database!$B$6&amp;": "&amp;Database!B57&amp;CHAR(10)&amp;Database!$C$6&amp;": "&amp;Database!C57&amp;CHAR(10)&amp;Database!$E$6&amp;": "&amp;Database!E57&amp;CHAR(10)&amp;Database!$F$6&amp;": "&amp;Database!F57&amp;CHAR(10)&amp;Database!$G$6&amp;": "&amp;Database!G57&amp;CHAR(10)&amp;Database!$H$6&amp;": "&amp;Database!H57&amp;CHAR(10)&amp;Database!$I$6&amp;": "&amp;Database!I57&amp;CHAR(10)&amp;Database!$J$6&amp;": "&amp;Database!J57&amp;CHAR(10)</f>
        <v xml:space="preserve">nct_id: NCT02659059
phase: Phase 2
sponsor_name: Bristol-Myers Squibb
sponsor_type: Industry
study_title: An Open-Label, Single Arm Phase II Study of Nivolumab in Combination With Ipilimumab as First Line-therapy in Stage IV Non-Small Cell Lung Cancer (NSCLC)
cohort: 1
age_min: 18
age_max: 150
</v>
      </c>
      <c r="B54" t="str">
        <f>IF(S54=1, Database!$K$6&amp;": "&amp;Database!K57&amp;CHAR(10)&amp;Database!$L$6&amp;": "&amp;Database!L57, "")</f>
        <v/>
      </c>
      <c r="C54" t="str">
        <f>IF(T54=1, Database!$M$6&amp;": "&amp;Database!M57&amp;CHAR(10)&amp;Database!$N$6&amp;": "&amp;Database!N57&amp;CHAR(10)&amp;Database!$O$6&amp;": "&amp;Database!O57&amp;CHAR(10)&amp;Database!$P$6&amp;": "&amp;Database!P57&amp;CHAR(10), "")</f>
        <v xml:space="preserve">type_lung_nsclc_adeno: include
type_lung_nsclc_large: include
type_lung_nsclc_squamous: include
type_lung_sclc: 
</v>
      </c>
      <c r="D54" t="str">
        <f>IF(W54=1, Database!$Q$6&amp;": "&amp;Database!Q57&amp;CHAR(10)&amp;Database!$R$6&amp;": "&amp;Database!R57&amp;CHAR(10)&amp;Database!$S$6&amp;": "&amp;Database!S57&amp;CHAR(10)&amp;Database!$T$6&amp;": "&amp;Database!T57&amp;CHAR(10)&amp;Database!$U$6&amp;": "&amp;Database!U57&amp;CHAR(10)&amp;Database!$V$6&amp;": "&amp;Database!V57&amp;CHAR(10)&amp;Database!$W$6&amp;": "&amp;Database!W57&amp;CHAR(10)&amp;Database!$X$6&amp;": "&amp;Database!X57&amp;CHAR(10)&amp;Database!$Y$6&amp;": "&amp;Database!Y57&amp;CHAR(10)&amp;Database!$Z$6&amp;": "&amp;Database!Z57&amp;CHAR(10)&amp;Database!$AA$6&amp;": "&amp;Database!AA57&amp;CHAR(10)&amp;Database!$AB$6&amp;": "&amp;Database!AB57&amp;CHAR(10), "")</f>
        <v/>
      </c>
      <c r="E54" t="str">
        <f>IF(Z54=1, Database!$AC$6&amp;": "&amp;Database!AC57&amp;CHAR(10)&amp;Database!$AD$6&amp;": "&amp;Database!AD57&amp;CHAR(10)&amp;Database!$AE$6&amp;": "&amp;Database!AE57&amp;CHAR(10)&amp;Database!$AF$6&amp;": "&amp;Database!AF57&amp;CHAR(10)&amp;Database!$AG$6&amp;": "&amp;Database!AG57&amp;CHAR(10)&amp;Database!$AH$6&amp;": "&amp;Database!AH57&amp;CHAR(10)&amp;Database!$AI$6&amp;": "&amp;Database!AI57&amp;CHAR(10)&amp;Database!$AJ$6&amp;": "&amp;Database!AJ57&amp;CHAR(10)&amp;Database!$AK$6&amp;": "&amp;Database!AK57&amp;CHAR(10)&amp;Database!$AL$6&amp;": "&amp;Database!AL57&amp;CHAR(10)&amp;Database!$AM$6&amp;": "&amp;Database!AM57&amp;CHAR(10)&amp;Database!$AN$6&amp;": "&amp;Database!AN57&amp;CHAR(10)&amp;Database!$AO$6&amp;": "&amp;Database!AO57&amp;CHAR(10)&amp;Database!$AP$6&amp;": "&amp;Database!AP57&amp;CHAR(10), "")</f>
        <v/>
      </c>
      <c r="F54" t="str">
        <f>IF(AA54=1, Database!$AQ$6&amp;": "&amp;Database!AQ57&amp;CHAR(10)&amp;Database!$AR$6&amp;": "&amp;Database!AR57&amp;CHAR(10)&amp;Database!$AS$6&amp;": "&amp;Database!AS57&amp;CHAR(10)&amp;Database!$AT$6&amp;": "&amp;Database!AT57&amp;CHAR(10), "")</f>
        <v xml:space="preserve">stage_i: 
stage_ii: 
stage_iii: include
stage_iv: include
</v>
      </c>
      <c r="G54" t="str">
        <f>IF(V54=1, Database!$AU$6&amp;": "&amp;Database!AU57&amp;CHAR(10)&amp;Database!$AV$6&amp;": "&amp;Database!AV57&amp;CHAR(10), "")</f>
        <v/>
      </c>
      <c r="H54" t="str">
        <f>IF(AB54=1, Database!$AW$6&amp;": "&amp;Database!AW57&amp;CHAR(10), "")</f>
        <v/>
      </c>
      <c r="I54" t="str">
        <f>IF(AC54=1, Database!$AX$6&amp;": "&amp;Database!AX57&amp;CHAR(10)&amp;Database!$AY$6&amp;": "&amp;Database!AY57&amp;CHAR(10), "")</f>
        <v/>
      </c>
      <c r="J54" t="str">
        <f>IF(Z54=1, Database!$AQ$6&amp;": "&amp;Database!AQ57&amp;CHAR(10)&amp;Database!$AR$6&amp;": "&amp;Database!AR57&amp;CHAR(10)&amp;Database!$AS$6&amp;": "&amp;Database!AS57&amp;CHAR(10)&amp;Database!$AT$6&amp;": "&amp;Database!AT57&amp;CHAR(10), "")</f>
        <v/>
      </c>
      <c r="K54" t="str">
        <f>Database!$AZ$6&amp;": "&amp;Database!AZ57&amp;CHAR(10)&amp;Database!$BA$6&amp;": "&amp;Database!BA57&amp;CHAR(10)&amp;Database!$BB$6&amp;": "&amp;Database!BB57&amp;CHAR(10)</f>
        <v xml:space="preserve">status_newly_diagnosed: 
status_relapse: 
status_refractory: 
</v>
      </c>
      <c r="L54" t="str">
        <f>Database!$BC$6&amp;": "&amp;Database!BC57&amp;CHAR(10)&amp;Database!$BD$6&amp;": "&amp;Database!BD57&amp;CHAR(10)&amp;Database!$BE$6&amp;": "&amp;Database!BE57&amp;CHAR(10)&amp;Database!$BF$6&amp;": "&amp;Database!BF57&amp;CHAR(10)&amp;Database!$BG$6&amp;": "&amp;Database!BG57&amp;CHAR(10)&amp;Database!$BH$6&amp;": "&amp;Database!BH57&amp;CHAR(10)</f>
        <v xml:space="preserve">marker_alk_oncogene: 
marker_egfr_mutation: 
marker_kras_mutation: 
marker_philadelphia_bcrabl_positive: 
marker_flt3_positive: 
marker_cd20pos: 
</v>
      </c>
      <c r="M54" t="str">
        <f>Database!$BI$6&amp;": "&amp;Database!BI57&amp;CHAR(10)&amp;Database!$BJ$6&amp;": "&amp;Database!BJ57&amp;CHAR(10)&amp;Database!$BK$6&amp;": "&amp;Database!BK57&amp;CHAR(10)&amp;Database!$BL$6&amp;": "&amp;Database!BL57&amp;CHAR(10)&amp;Database!$BM$6&amp;": "&amp;Database!BM57&amp;CHAR(10)&amp;Database!$BN$6&amp;": "&amp;Database!BN57&amp;CHAR(10)&amp;Database!$BO$6&amp;": "&amp;Database!BO57&amp;CHAR(10)&amp;Database!$BP$6&amp;": "&amp;Database!BP57&amp;CHAR(10)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54" t="str">
        <f>IF(OR(W54=1, Z54=1), Database!$BQ$6&amp;": "&amp;Database!BQ57&amp;CHAR(10)&amp;Database!$BR$6&amp;": "&amp;Database!BR57&amp;CHAR(10)&amp;Database!$BS$6&amp;": "&amp;Database!BS57&amp;CHAR(10)&amp;Database!$BT$6&amp;": "&amp;Database!BT57&amp;CHAR(10), "")</f>
        <v/>
      </c>
      <c r="O54" t="str">
        <f>"Criteria: "&amp;CHAR(10)&amp;CHAR(10)&amp;Database!BU57</f>
        <v xml:space="preserve">Criteria: 
_x000D_        For more information regarding Bristol-Myers Squibb (BMS) Clinical Trial participation,_x000D_        please visit www.BMSStudyConnect.com_x000D__x000D_        Inclusion Criteria:_x000D__x000D_          -  Men and Women â‰¥ 18 years of age_x000D__x000D_          -  Diagnosed with stage IV Non-Small Cell Lung Cancer_x000D__x000D_          -  Diagnosed with recurrent stage IIIB non-small cell lung cancer and failed previous_x000D_             concurrent chemoradiation with no further curative options._x000D__x000D_        Exclusion Criteria:_x000D__x000D_          -  Subjects with untreated CNS metastases are excluded._x000D__x000D_          -  Subjects with carcinomatous meningitis_x000D__x000D_          -  Subjects with an active, known or suspected autoimmune disease._x000D__x000D_          -  Subjects with a condition requiring systemic treatment with either corticosteroids (_x000D_             &gt; 10 mg daily prednisone equivalent) or other immunosuppressive medications within 14_x000D_             days of first treatment._x000D__x000D_          -  Women who are pregnant, plan to become pregnant, and/or breastfeed during the study._x000D__x000D_        Other protocol defined inclusion/exclusion criteria could apply_x000D_      </v>
      </c>
      <c r="P54" t="str">
        <f t="shared" si="0"/>
        <v xml:space="preserve">
---------------------------------------</v>
      </c>
      <c r="Q54" t="str">
        <f t="shared" si="1"/>
        <v>nct_id: NCT02659059
phase: Phase 2
sponsor_name: Bristol-Myers Squibb
sponsor_type: Industry
study_title: An Open-Label, Single Arm Phase II Study of Nivolumab in Combination With Ipilimumab as First Line-therapy in Stage IV Non-Small Cell Lung Cancer (NSCLC)
cohort: 1
age_min: 18
age_max: 150
type_lung_nsclc_adeno: include
type_lung_nsclc_large: include
type_lung_nsclc_squamous: include
type_lung_sclc: 
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For more information regarding Bristol-Myers Squibb (BMS) Clinical Trial participation,_x000D_        please visit www.BMSStudyConnect.com_x000D__x000D_        Inclusion Criteria:_x000D__x000D_          -  Men and Women â‰¥ 18 years of age_x000D__x000D_          -  Diagnosed with stage IV Non-Small Cell Lung Cancer_x000D__x000D_          -  Diagnosed with recurrent stage IIIB non-small cell lung cancer and failed previous_x000D_             concurrent chemoradiation with no further curative options._x000D__x000D_        Exclusion Criteria:_x000D__x000D_          -  Subjects with untreated CNS metastases are excluded._x000D__x000D_          -  Subjects with carcinomatous meningitis_x000D__x000D_          -  Subjects with an active, known or suspected autoimmune disease._x000D__x000D_          -  Subjects with a condition requiring systemic treatment with either corticosteroids (_x000D_             &gt; 10 mg daily prednisone equivalent) or other immunosuppressive medications within 14_x000D_             days of first treatment._x000D__x000D_          -  Women who are pregnant, plan to become pregnant, and/or breastfeed during the study._x000D__x000D_        Other protocol defined inclusion/exclusion criteria could apply_x000D_      
---------------------------------------</v>
      </c>
      <c r="S54">
        <f>IF(OR(Database!K57="include",Database!L57="include"), 1, 0)</f>
        <v>0</v>
      </c>
      <c r="T54">
        <f>IF(OR(Database!M57="include",Database!N57="include",Database!O57="include",Database!P57="include"), 1, 0)</f>
        <v>1</v>
      </c>
      <c r="U54">
        <f>IF(OR(Database!M57="include",Database!N57="include",Database!O57="include"), 1, 0)</f>
        <v>1</v>
      </c>
      <c r="V54">
        <f>IF(Database!P57="include", 1, 0)</f>
        <v>0</v>
      </c>
      <c r="W54">
        <f>IF(OR(Database!Q57="include",Database!R57="include",Database!S57="include",Database!T57="include"), 1, 0)</f>
        <v>0</v>
      </c>
      <c r="X54">
        <f>IF(Database!Q57="include", 1, 0)</f>
        <v>0</v>
      </c>
      <c r="Y54">
        <f>IF(Database!T57="include", 1, 0)</f>
        <v>0</v>
      </c>
      <c r="Z54">
        <f>IF(OR(Database!AC57="include",Database!AE57="include",Database!AH57="include",Database!AI57="include",Database!AJ57="include",Database!AK57="include",Database!AM57="include",Database!AN57="include",Database!AO57="include",Database!AP57="include"), 1, 0)</f>
        <v>0</v>
      </c>
      <c r="AA54">
        <f>IF(OR(Database!AQ57&lt;&gt;"",Database!AR57&lt;&gt;"",Database!AS57&lt;&gt;"",Database!AT57&lt;&gt;""), 1, 0)</f>
        <v>1</v>
      </c>
      <c r="AB54">
        <f>IF(Database!AW57&lt;&gt;"", 1, 0)</f>
        <v>0</v>
      </c>
      <c r="AC54">
        <f>IF(OR(Database!AY57&lt;&gt;"",Database!AX57&lt;&gt;""), 1, 0)</f>
        <v>0</v>
      </c>
    </row>
    <row r="55" spans="1:29">
      <c r="A55" t="str">
        <f>Database!$B$6&amp;": "&amp;Database!B58&amp;CHAR(10)&amp;Database!$C$6&amp;": "&amp;Database!C58&amp;CHAR(10)&amp;Database!$E$6&amp;": "&amp;Database!E58&amp;CHAR(10)&amp;Database!$F$6&amp;": "&amp;Database!F58&amp;CHAR(10)&amp;Database!$G$6&amp;": "&amp;Database!G58&amp;CHAR(10)&amp;Database!$H$6&amp;": "&amp;Database!H58&amp;CHAR(10)&amp;Database!$I$6&amp;": "&amp;Database!I58&amp;CHAR(10)&amp;Database!$J$6&amp;": "&amp;Database!J58&amp;CHAR(10)</f>
        <v xml:space="preserve">nct_id: NCT02200757
phase: Phase 2
sponsor_name: CytRx
sponsor_type: Industry
study_title: A Multicenter, Randomized, Open-Label Phase 2b Study to Investigate the Efficacy and Safety of Aldoxorubicin Compared to Topotecan in Subjects With Metastatic Small Cell Lung Cancer Who Either Relapsed or Were Refractory to Prior Chemotherapy
cohort: 1
age_min: 18
age_max: 150
</v>
      </c>
      <c r="B55" t="str">
        <f>IF(S55=1, Database!$K$6&amp;": "&amp;Database!K58&amp;CHAR(10)&amp;Database!$L$6&amp;": "&amp;Database!L58, "")</f>
        <v/>
      </c>
      <c r="C55" t="str">
        <f>IF(T55=1, Database!$M$6&amp;": "&amp;Database!M58&amp;CHAR(10)&amp;Database!$N$6&amp;": "&amp;Database!N58&amp;CHAR(10)&amp;Database!$O$6&amp;": "&amp;Database!O58&amp;CHAR(10)&amp;Database!$P$6&amp;": "&amp;Database!P58&amp;CHAR(10), "")</f>
        <v xml:space="preserve">type_lung_nsclc_adeno: 
type_lung_nsclc_large: 
type_lung_nsclc_squamous: 
type_lung_sclc: include
</v>
      </c>
      <c r="D55" t="str">
        <f>IF(W55=1, Database!$Q$6&amp;": "&amp;Database!Q58&amp;CHAR(10)&amp;Database!$R$6&amp;": "&amp;Database!R58&amp;CHAR(10)&amp;Database!$S$6&amp;": "&amp;Database!S58&amp;CHAR(10)&amp;Database!$T$6&amp;": "&amp;Database!T58&amp;CHAR(10)&amp;Database!$U$6&amp;": "&amp;Database!U58&amp;CHAR(10)&amp;Database!$V$6&amp;": "&amp;Database!V58&amp;CHAR(10)&amp;Database!$W$6&amp;": "&amp;Database!W58&amp;CHAR(10)&amp;Database!$X$6&amp;": "&amp;Database!X58&amp;CHAR(10)&amp;Database!$Y$6&amp;": "&amp;Database!Y58&amp;CHAR(10)&amp;Database!$Z$6&amp;": "&amp;Database!Z58&amp;CHAR(10)&amp;Database!$AA$6&amp;": "&amp;Database!AA58&amp;CHAR(10)&amp;Database!$AB$6&amp;": "&amp;Database!AB58&amp;CHAR(10), "")</f>
        <v/>
      </c>
      <c r="E55" t="str">
        <f>IF(Z55=1, Database!$AC$6&amp;": "&amp;Database!AC58&amp;CHAR(10)&amp;Database!$AD$6&amp;": "&amp;Database!AD58&amp;CHAR(10)&amp;Database!$AE$6&amp;": "&amp;Database!AE58&amp;CHAR(10)&amp;Database!$AF$6&amp;": "&amp;Database!AF58&amp;CHAR(10)&amp;Database!$AG$6&amp;": "&amp;Database!AG58&amp;CHAR(10)&amp;Database!$AH$6&amp;": "&amp;Database!AH58&amp;CHAR(10)&amp;Database!$AI$6&amp;": "&amp;Database!AI58&amp;CHAR(10)&amp;Database!$AJ$6&amp;": "&amp;Database!AJ58&amp;CHAR(10)&amp;Database!$AK$6&amp;": "&amp;Database!AK58&amp;CHAR(10)&amp;Database!$AL$6&amp;": "&amp;Database!AL58&amp;CHAR(10)&amp;Database!$AM$6&amp;": "&amp;Database!AM58&amp;CHAR(10)&amp;Database!$AN$6&amp;": "&amp;Database!AN58&amp;CHAR(10)&amp;Database!$AO$6&amp;": "&amp;Database!AO58&amp;CHAR(10)&amp;Database!$AP$6&amp;": "&amp;Database!AP58&amp;CHAR(10), "")</f>
        <v/>
      </c>
      <c r="F55" t="str">
        <f>IF(AA55=1, Database!$AQ$6&amp;": "&amp;Database!AQ58&amp;CHAR(10)&amp;Database!$AR$6&amp;": "&amp;Database!AR58&amp;CHAR(10)&amp;Database!$AS$6&amp;": "&amp;Database!AS58&amp;CHAR(10)&amp;Database!$AT$6&amp;": "&amp;Database!AT58&amp;CHAR(10), "")</f>
        <v/>
      </c>
      <c r="G55" t="str">
        <f>IF(V55=1, Database!$AU$6&amp;": "&amp;Database!AU58&amp;CHAR(10)&amp;Database!$AV$6&amp;": "&amp;Database!AV58&amp;CHAR(10), "")</f>
        <v xml:space="preserve">stage_sclc_ls: include
stage_sclc_es: include
</v>
      </c>
      <c r="H55" t="str">
        <f>IF(AB55=1, Database!$AW$6&amp;": "&amp;Database!AW58&amp;CHAR(10), "")</f>
        <v/>
      </c>
      <c r="I55" t="str">
        <f>IF(AC55=1, Database!$AX$6&amp;": "&amp;Database!AX58&amp;CHAR(10)&amp;Database!$AY$6&amp;": "&amp;Database!AY58&amp;CHAR(10), "")</f>
        <v/>
      </c>
      <c r="J55" t="str">
        <f>IF(Z55=1, Database!$AQ$6&amp;": "&amp;Database!AQ58&amp;CHAR(10)&amp;Database!$AR$6&amp;": "&amp;Database!AR58&amp;CHAR(10)&amp;Database!$AS$6&amp;": "&amp;Database!AS58&amp;CHAR(10)&amp;Database!$AT$6&amp;": "&amp;Database!AT58&amp;CHAR(10), "")</f>
        <v/>
      </c>
      <c r="K55" t="str">
        <f>Database!$AZ$6&amp;": "&amp;Database!AZ58&amp;CHAR(10)&amp;Database!$BA$6&amp;": "&amp;Database!BA58&amp;CHAR(10)&amp;Database!$BB$6&amp;": "&amp;Database!BB58&amp;CHAR(10)</f>
        <v xml:space="preserve">status_newly_diagnosed: 
status_relapse: require
status_refractory: 
</v>
      </c>
      <c r="L55" t="str">
        <f>Database!$BC$6&amp;": "&amp;Database!BC58&amp;CHAR(10)&amp;Database!$BD$6&amp;": "&amp;Database!BD58&amp;CHAR(10)&amp;Database!$BE$6&amp;": "&amp;Database!BE58&amp;CHAR(10)&amp;Database!$BF$6&amp;": "&amp;Database!BF58&amp;CHAR(10)&amp;Database!$BG$6&amp;": "&amp;Database!BG58&amp;CHAR(10)&amp;Database!$BH$6&amp;": "&amp;Database!BH58&amp;CHAR(10)</f>
        <v xml:space="preserve">marker_alk_oncogene: 
marker_egfr_mutation: 
marker_kras_mutation: 
marker_philadelphia_bcrabl_positive: 
marker_flt3_positive: 
marker_cd20pos: 
</v>
      </c>
      <c r="M55" t="str">
        <f>Database!$BI$6&amp;": "&amp;Database!BI58&amp;CHAR(10)&amp;Database!$BJ$6&amp;": "&amp;Database!BJ58&amp;CHAR(10)&amp;Database!$BK$6&amp;": "&amp;Database!BK58&amp;CHAR(10)&amp;Database!$BL$6&amp;": "&amp;Database!BL58&amp;CHAR(10)&amp;Database!$BM$6&amp;": "&amp;Database!BM58&amp;CHAR(10)&amp;Database!$BN$6&amp;": "&amp;Database!BN58&amp;CHAR(10)&amp;Database!$BO$6&amp;": "&amp;Database!BO58&amp;CHAR(10)&amp;Database!$BP$6&amp;": "&amp;Database!BP58&amp;CHAR(10)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55" t="str">
        <f>IF(OR(W55=1, Z55=1), Database!$BQ$6&amp;": "&amp;Database!BQ58&amp;CHAR(10)&amp;Database!$BR$6&amp;": "&amp;Database!BR58&amp;CHAR(10)&amp;Database!$BS$6&amp;": "&amp;Database!BS58&amp;CHAR(10)&amp;Database!$BT$6&amp;": "&amp;Database!BT58&amp;CHAR(10), "")</f>
        <v/>
      </c>
      <c r="O55" t="str">
        <f>"Criteria: "&amp;CHAR(10)&amp;CHAR(10)&amp;Database!BU58</f>
        <v xml:space="preserve">Criteria: 
_x000D_        Inclusion Criteria:_x000D__x000D_          1. Age â‰¥18 years male or female._x000D__x000D_          2. Histological confirmation of SCLC._x000D__x000D_          3. Relapsed or refractory to no more than 1 course of a systemic therapy regimen and is_x000D_             incurable by either surgery or radiation._x000D__x000D_          4. Capable of providing informed consent and complying with trial procedures._x000D__x000D_          5. ECOG PS 0-2._x000D__x000D_          6. Life expectancy &gt;8 weeks._x000D__x000D_          7. Measurable tumor lesions according to RECIST 1.1 criteria.[22]_x000D__x000D_          8. Women must not be able to become pregnant (e.g. post-menopausal for at least 1 year,_x000D_             surgically sterile, or practicing adequate birth control methods) for the duration of_x000D_             the study. (Adequate contraception includes: oral contraception, implanted_x000D_             contraception, intrauterine device implanted for at least 3 months, or barrier method_x000D_             in conjunction with spermicide.)_x000D__x000D_          9. Males and their female partner(s) of child-bearing potential must use 2 forms of_x000D_             effective contraception (see Inclusion 8 plus condom or vasectomy for males) from the_x000D_             last menstrual period of the female partner during the study treatment and for 6_x000D_             months after the final dose of study treatment._x000D__x000D_         10. Women of child bearing potential must have a negative serum or urine pregnancy test_x000D_             at the Screening Visit and be non-lactating._x000D__x000D_         11. Accessibility to the site that ensures the subject will be able to keep all_x000D_             study-related appointments._x000D__x000D_        Exclusion Criteria:_x000D__x000D_          1. Prior exposure to &gt;375 mg/m2 of doxorubicin or liposomal doxorubicin._x000D__x000D_          2. Prior treatment with topotecan._x000D__x000D_          3. Palliative surgery and/or radiation treatment &lt; 21 days prior to date of_x000D_             randomization._x000D__x000D_          4. Exposure to any investigational agent within 30 days of date of randomization._x000D__x000D_          5. Exposure to any systemic chemotherapy within 21 days of date of randomization._x000D__x000D_          6. Active (symptomatic) central nervous system (CNS) metastasis._x000D__x000D_          7. History of other malignancies except cured basal cell carcinoma, cutaneous squamous_x000D_             cell carcinoma, melanoma in situ, superficial bladder cancer or carcinoma in situ of_x000D_             the cervix unless documented free of cancer for â‰¥3 years._x000D__x000D_          8. Laboratory values: Screening serum creatinine &gt;1.5Ã—upper limit of normal (ULN),_x000D_             alanine aminotransferase (ALT) &gt;3Ã—ULN or &gt;5Ã—ULN if liver metastases are present,_x000D_             total bilirubin &gt;2Ã—ULN, absolute neutrophil count (ANC) &lt;1,500/mm3, platelet_x000D_             concentration &lt;100,000/mm3, hemoglobin &lt;9 g/dL, albumin &lt;2 gm/dL._x000D__x000D_          9. Anion gap &gt; 16 meq/L or arterial blood pH &lt; 7.30._x000D__x000D_         10. Clinically evident congestive heart failure (CHF) &gt; class II of the New York Heart_x000D_             Association (NYHA) guidelines (Appendix D)._x000D__x000D_         11. Current, serious, clinically significant cardiac arrhythmias, defined as the_x000D_             existence of an absolute arrhythmia or ventricular arrhythmias classified as Lown_x000D_             III, IV or V (Appendix F)._x000D__x000D_         12. Baseline QTc &gt;470 msec measured by Fridericia's formula (QTcF) and/or previous_x000D_             history of QT prolongation while taking other medications. Concomitant use of_x000D_             medications associated with a high incidence of QT prolongation is not allowed._x000D__x000D_         13. History or signs of active coronary artery disease with angina pectoris within the_x000D_             last 6 months._x000D__x000D_         14. Serious myocardial dysfunction defined by ECHO as absolute left ventricular ejection_x000D_             fraction (LVEF) below the institution's lower limit of predicted normal._x000D__x000D_         15. Known history of HIV infection._x000D__x000D_         16. Active, clinically significant serious infection requiring treatment with_x000D_             antibiotics, anti-virals or anti-fungals._x000D__x000D_         17. Treatment with p-glycoprotein inhibitors such as cyclosporine A, elacridar,_x000D_             ketoconazole, ritonavir, saquinavir._x000D__x000D_         18. Major surgery within 30 days prior to date of randomization._x000D__x000D_         19. Substance abuse or any condition that might interfere with the subject's_x000D_             participation in the study or in the evaluation of the study results._x000D__x000D_         20. Any condition that is unstable and could jeopardize the subject's participation in_x000D_             the study._x000D_      </v>
      </c>
      <c r="P55" t="str">
        <f t="shared" si="0"/>
        <v xml:space="preserve">
---------------------------------------</v>
      </c>
      <c r="Q55" t="str">
        <f t="shared" si="1"/>
        <v>nct_id: NCT02200757
phase: Phase 2
sponsor_name: CytRx
sponsor_type: Industry
study_title: A Multicenter, Randomized, Open-Label Phase 2b Study to Investigate the Efficacy and Safety of Aldoxorubicin Compared to Topotecan in Subjects With Metastatic Small Cell Lung Cancer Who Either Relapsed or Were Refractory to Prior Chemotherapy
cohort: 1
age_min: 18
age_max: 150
type_lung_nsclc_adeno: 
type_lung_nsclc_large: 
type_lung_nsclc_squamous: 
type_lung_sclc: include
stage_sclc_ls: include
stage_sclc_es: include
status_newly_diagnosed: 
status_relapse: require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1. Age â‰¥18 years male or female._x000D__x000D_          2. Histological confirmation of SCLC._x000D__x000D_          3. Relapsed or refractory to no more than 1 course of a systemic therapy regimen and is_x000D_             incurable by either surgery or radiation._x000D__x000D_          4. Capable of providing informed consent and complying with trial procedures._x000D__x000D_          5. ECOG PS 0-2._x000D__x000D_          6. Life expectancy &gt;8 weeks._x000D__x000D_          7. Measurable tumor lesions according to RECIST 1.1 criteria.[22]_x000D__x000D_          8. Women must not be able to become pregnant (e.g. post-menopausal for at least 1 year,_x000D_             surgically sterile, or practicing adequate birth control methods) for the duration of_x000D_             the study. (Adequate contraception includes: oral contraception, implanted_x000D_             contraception, intrauterine device implanted for at least 3 months, or barrier method_x000D_             in conjunction with spermicide.)_x000D__x000D_          9. Males and their female partner(s) of child-bearing potential must use 2 forms of_x000D_             effective contraception (see Inclusion 8 plus condom or vasectomy for males) from the_x000D_             last menstrual period of the female partner during the study treatment and for 6_x000D_             months after the final dose of study treatment._x000D__x000D_         10. Women of child bearing potential must have a negative serum or urine pregnancy test_x000D_             at the Screening Visit and be non-lactating._x000D__x000D_         11. Accessibility to the site that ensures the subject will be able to keep all_x000D_             study-related appointments._x000D__x000D_        Exclusion Criteria:_x000D__x000D_          1. Prior exposure to &gt;375 mg/m2 of doxorubicin or liposomal doxorubicin._x000D__x000D_          2. Prior treatment with topotecan._x000D__x000D_          3. Palliative surgery and/or radiation treatment &lt; 21 days prior to date of_x000D_             randomization._x000D__x000D_          4. Exposure to any investigational agent within 30 days of date of randomization._x000D__x000D_          5. Exposure to any systemic chemotherapy within 21 days of date of randomization._x000D__x000D_          6. Active (symptomatic) central nervous system (CNS) metastasis._x000D__x000D_          7. History of other malignancies except cured basal cell carcinoma, cutaneous squamous_x000D_             cell carcinoma, melanoma in situ, superficial bladder cancer or carcinoma in situ of_x000D_             the cervix unless documented free of cancer for â‰¥3 years._x000D__x000D_          8. Laboratory values: Screening serum creatinine &gt;1.5Ã—upper limit of normal (ULN),_x000D_             alanine aminotransferase (ALT) &gt;3Ã—ULN or &gt;5Ã—ULN if liver metastases are present,_x000D_             total bilirubin &gt;2Ã—ULN, absolute neutrophil count (ANC) &lt;1,500/mm3, platelet_x000D_             concentration &lt;100,000/mm3, hemoglobin &lt;9 g/dL, albumin &lt;2 gm/dL._x000D__x000D_          9. Anion gap &gt; 16 meq/L or arterial blood pH &lt; 7.30._x000D__x000D_         10. Clinically evident congestive heart failure (CHF) &gt; class II of the New York Heart_x000D_             Association (NYHA) guidelines (Appendix D)._x000D__x000D_         11. Current, serious, clinically significant cardiac arrhythmias, defined as the_x000D_             existence of an absolute arrhythmia or ventricular arrhythmias classified as Lown_x000D_             III, IV or V (Appendix F)._x000D__x000D_         12. Baseline QTc &gt;470 msec measured by Fridericia's formula (QTcF) and/or previous_x000D_             history of QT prolongation while taking other medications. Concomitant use of_x000D_             medications associated with a high incidence of QT prolongation is not allowed._x000D__x000D_         13. History or signs of active coronary artery disease with angina pectoris within the_x000D_             last 6 months._x000D__x000D_         14. Serious myocardial dysfunction defined by ECHO as absolute left ventricular ejection_x000D_             fraction (LVEF) below the institution's lower limit of predicted normal._x000D__x000D_         15. Known history of HIV infection._x000D__x000D_         16. Active, clinically significant serious infection requiring treatment with_x000D_             antibiotics, anti-virals or anti-fungals._x000D__x000D_         17. Treatment with p-glycoprotein inhibitors such as cyclosporine A, elacridar,_x000D_             ketoconazole, ritonavir, saquinavir._x000D__x000D_         18. Major surgery within 30 days prior to date of randomization._x000D__x000D_         19. Substance abuse or any condition that might interfere with the subject's_x000D_             participation in the study or in the evaluation of the study results._x000D__x000D_         20. Any condition that is unstable and could jeopardize the subject's participation in_x000D_             the study._x000D_      
---------------------------------------</v>
      </c>
      <c r="S55">
        <f>IF(OR(Database!K58="include",Database!L58="include"), 1, 0)</f>
        <v>0</v>
      </c>
      <c r="T55">
        <f>IF(OR(Database!M58="include",Database!N58="include",Database!O58="include",Database!P58="include"), 1, 0)</f>
        <v>1</v>
      </c>
      <c r="U55">
        <f>IF(OR(Database!M58="include",Database!N58="include",Database!O58="include"), 1, 0)</f>
        <v>0</v>
      </c>
      <c r="V55">
        <f>IF(Database!P58="include", 1, 0)</f>
        <v>1</v>
      </c>
      <c r="W55">
        <f>IF(OR(Database!Q58="include",Database!R58="include",Database!S58="include",Database!T58="include"), 1, 0)</f>
        <v>0</v>
      </c>
      <c r="X55">
        <f>IF(Database!Q58="include", 1, 0)</f>
        <v>0</v>
      </c>
      <c r="Y55">
        <f>IF(Database!T58="include", 1, 0)</f>
        <v>0</v>
      </c>
      <c r="Z55">
        <f>IF(OR(Database!AC58="include",Database!AE58="include",Database!AH58="include",Database!AI58="include",Database!AJ58="include",Database!AK58="include",Database!AM58="include",Database!AN58="include",Database!AO58="include",Database!AP58="include"), 1, 0)</f>
        <v>0</v>
      </c>
      <c r="AA55">
        <f>IF(OR(Database!AQ58&lt;&gt;"",Database!AR58&lt;&gt;"",Database!AS58&lt;&gt;"",Database!AT58&lt;&gt;""), 1, 0)</f>
        <v>0</v>
      </c>
      <c r="AB55">
        <f>IF(Database!AW58&lt;&gt;"", 1, 0)</f>
        <v>0</v>
      </c>
      <c r="AC55">
        <f>IF(OR(Database!AY58&lt;&gt;"",Database!AX58&lt;&gt;""), 1, 0)</f>
        <v>0</v>
      </c>
    </row>
    <row r="56" spans="1:29">
      <c r="A56" t="str">
        <f>Database!$B$6&amp;": "&amp;Database!B59&amp;CHAR(10)&amp;Database!$C$6&amp;": "&amp;Database!C59&amp;CHAR(10)&amp;Database!$E$6&amp;": "&amp;Database!E59&amp;CHAR(10)&amp;Database!$F$6&amp;": "&amp;Database!F59&amp;CHAR(10)&amp;Database!$G$6&amp;": "&amp;Database!G59&amp;CHAR(10)&amp;Database!$H$6&amp;": "&amp;Database!H59&amp;CHAR(10)&amp;Database!$I$6&amp;": "&amp;Database!I59&amp;CHAR(10)&amp;Database!$J$6&amp;": "&amp;Database!J59&amp;CHAR(10)</f>
        <v xml:space="preserve">nct_id: NCT02200757
phase: Phase 2
sponsor_name: CytRx
sponsor_type: Industry
study_title: A Multicenter, Randomized, Open-Label Phase 2b Study to Investigate the Efficacy and Safety of Aldoxorubicin Compared to Topotecan in Subjects With Metastatic Small Cell Lung Cancer Who Either Relapsed or Were Refractory to Prior Chemotherapy
cohort: 2
age_min: 18
age_max: 150
</v>
      </c>
      <c r="B56" t="str">
        <f>IF(S56=1, Database!$K$6&amp;": "&amp;Database!K59&amp;CHAR(10)&amp;Database!$L$6&amp;": "&amp;Database!L59, "")</f>
        <v/>
      </c>
      <c r="C56" t="str">
        <f>IF(T56=1, Database!$M$6&amp;": "&amp;Database!M59&amp;CHAR(10)&amp;Database!$N$6&amp;": "&amp;Database!N59&amp;CHAR(10)&amp;Database!$O$6&amp;": "&amp;Database!O59&amp;CHAR(10)&amp;Database!$P$6&amp;": "&amp;Database!P59&amp;CHAR(10), "")</f>
        <v xml:space="preserve">type_lung_nsclc_adeno: 
type_lung_nsclc_large: 
type_lung_nsclc_squamous: 
type_lung_sclc: include
</v>
      </c>
      <c r="D56" t="str">
        <f>IF(W56=1, Database!$Q$6&amp;": "&amp;Database!Q59&amp;CHAR(10)&amp;Database!$R$6&amp;": "&amp;Database!R59&amp;CHAR(10)&amp;Database!$S$6&amp;": "&amp;Database!S59&amp;CHAR(10)&amp;Database!$T$6&amp;": "&amp;Database!T59&amp;CHAR(10)&amp;Database!$U$6&amp;": "&amp;Database!U59&amp;CHAR(10)&amp;Database!$V$6&amp;": "&amp;Database!V59&amp;CHAR(10)&amp;Database!$W$6&amp;": "&amp;Database!W59&amp;CHAR(10)&amp;Database!$X$6&amp;": "&amp;Database!X59&amp;CHAR(10)&amp;Database!$Y$6&amp;": "&amp;Database!Y59&amp;CHAR(10)&amp;Database!$Z$6&amp;": "&amp;Database!Z59&amp;CHAR(10)&amp;Database!$AA$6&amp;": "&amp;Database!AA59&amp;CHAR(10)&amp;Database!$AB$6&amp;": "&amp;Database!AB59&amp;CHAR(10), "")</f>
        <v/>
      </c>
      <c r="E56" t="str">
        <f>IF(Z56=1, Database!$AC$6&amp;": "&amp;Database!AC59&amp;CHAR(10)&amp;Database!$AD$6&amp;": "&amp;Database!AD59&amp;CHAR(10)&amp;Database!$AE$6&amp;": "&amp;Database!AE59&amp;CHAR(10)&amp;Database!$AF$6&amp;": "&amp;Database!AF59&amp;CHAR(10)&amp;Database!$AG$6&amp;": "&amp;Database!AG59&amp;CHAR(10)&amp;Database!$AH$6&amp;": "&amp;Database!AH59&amp;CHAR(10)&amp;Database!$AI$6&amp;": "&amp;Database!AI59&amp;CHAR(10)&amp;Database!$AJ$6&amp;": "&amp;Database!AJ59&amp;CHAR(10)&amp;Database!$AK$6&amp;": "&amp;Database!AK59&amp;CHAR(10)&amp;Database!$AL$6&amp;": "&amp;Database!AL59&amp;CHAR(10)&amp;Database!$AM$6&amp;": "&amp;Database!AM59&amp;CHAR(10)&amp;Database!$AN$6&amp;": "&amp;Database!AN59&amp;CHAR(10)&amp;Database!$AO$6&amp;": "&amp;Database!AO59&amp;CHAR(10)&amp;Database!$AP$6&amp;": "&amp;Database!AP59&amp;CHAR(10), "")</f>
        <v/>
      </c>
      <c r="F56" t="str">
        <f>IF(AA56=1, Database!$AQ$6&amp;": "&amp;Database!AQ59&amp;CHAR(10)&amp;Database!$AR$6&amp;": "&amp;Database!AR59&amp;CHAR(10)&amp;Database!$AS$6&amp;": "&amp;Database!AS59&amp;CHAR(10)&amp;Database!$AT$6&amp;": "&amp;Database!AT59&amp;CHAR(10), "")</f>
        <v/>
      </c>
      <c r="G56" t="str">
        <f>IF(V56=1, Database!$AU$6&amp;": "&amp;Database!AU59&amp;CHAR(10)&amp;Database!$AV$6&amp;": "&amp;Database!AV59&amp;CHAR(10), "")</f>
        <v xml:space="preserve">stage_sclc_ls: include
stage_sclc_es: include
</v>
      </c>
      <c r="H56" t="str">
        <f>IF(AB56=1, Database!$AW$6&amp;": "&amp;Database!AW59&amp;CHAR(10), "")</f>
        <v/>
      </c>
      <c r="I56" t="str">
        <f>IF(AC56=1, Database!$AX$6&amp;": "&amp;Database!AX59&amp;CHAR(10)&amp;Database!$AY$6&amp;": "&amp;Database!AY59&amp;CHAR(10), "")</f>
        <v/>
      </c>
      <c r="J56" t="str">
        <f>IF(Z56=1, Database!$AQ$6&amp;": "&amp;Database!AQ59&amp;CHAR(10)&amp;Database!$AR$6&amp;": "&amp;Database!AR59&amp;CHAR(10)&amp;Database!$AS$6&amp;": "&amp;Database!AS59&amp;CHAR(10)&amp;Database!$AT$6&amp;": "&amp;Database!AT59&amp;CHAR(10), "")</f>
        <v/>
      </c>
      <c r="K56" t="str">
        <f>Database!$AZ$6&amp;": "&amp;Database!AZ59&amp;CHAR(10)&amp;Database!$BA$6&amp;": "&amp;Database!BA59&amp;CHAR(10)&amp;Database!$BB$6&amp;": "&amp;Database!BB59&amp;CHAR(10)</f>
        <v xml:space="preserve">status_newly_diagnosed: 
status_relapse: 
status_refractory: require
</v>
      </c>
      <c r="L56" t="str">
        <f>Database!$BC$6&amp;": "&amp;Database!BC59&amp;CHAR(10)&amp;Database!$BD$6&amp;": "&amp;Database!BD59&amp;CHAR(10)&amp;Database!$BE$6&amp;": "&amp;Database!BE59&amp;CHAR(10)&amp;Database!$BF$6&amp;": "&amp;Database!BF59&amp;CHAR(10)&amp;Database!$BG$6&amp;": "&amp;Database!BG59&amp;CHAR(10)&amp;Database!$BH$6&amp;": "&amp;Database!BH59&amp;CHAR(10)</f>
        <v xml:space="preserve">marker_alk_oncogene: 
marker_egfr_mutation: 
marker_kras_mutation: 
marker_philadelphia_bcrabl_positive: 
marker_flt3_positive: 
marker_cd20pos: 
</v>
      </c>
      <c r="M56" t="str">
        <f>Database!$BI$6&amp;": "&amp;Database!BI59&amp;CHAR(10)&amp;Database!$BJ$6&amp;": "&amp;Database!BJ59&amp;CHAR(10)&amp;Database!$BK$6&amp;": "&amp;Database!BK59&amp;CHAR(10)&amp;Database!$BL$6&amp;": "&amp;Database!BL59&amp;CHAR(10)&amp;Database!$BM$6&amp;": "&amp;Database!BM59&amp;CHAR(10)&amp;Database!$BN$6&amp;": "&amp;Database!BN59&amp;CHAR(10)&amp;Database!$BO$6&amp;": "&amp;Database!BO59&amp;CHAR(10)&amp;Database!$BP$6&amp;": "&amp;Database!BP59&amp;CHAR(10)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56" t="str">
        <f>IF(OR(W56=1, Z56=1), Database!$BQ$6&amp;": "&amp;Database!BQ59&amp;CHAR(10)&amp;Database!$BR$6&amp;": "&amp;Database!BR59&amp;CHAR(10)&amp;Database!$BS$6&amp;": "&amp;Database!BS59&amp;CHAR(10)&amp;Database!$BT$6&amp;": "&amp;Database!BT59&amp;CHAR(10), "")</f>
        <v/>
      </c>
      <c r="O56" t="str">
        <f>"Criteria: "&amp;CHAR(10)&amp;CHAR(10)&amp;Database!BU59</f>
        <v xml:space="preserve">Criteria: 
_x000D_        Inclusion Criteria:_x000D__x000D_          1. Age â‰¥18 years male or female._x000D__x000D_          2. Histological confirmation of SCLC._x000D__x000D_          3. Relapsed or refractory to no more than 1 course of a systemic therapy regimen and is_x000D_             incurable by either surgery or radiation._x000D__x000D_          4. Capable of providing informed consent and complying with trial procedures._x000D__x000D_          5. ECOG PS 0-2._x000D__x000D_          6. Life expectancy &gt;8 weeks._x000D__x000D_          7. Measurable tumor lesions according to RECIST 1.1 criteria.[22]_x000D__x000D_          8. Women must not be able to become pregnant (e.g. post-menopausal for at least 1 year,_x000D_             surgically sterile, or practicing adequate birth control methods) for the duration of_x000D_             the study. (Adequate contraception includes: oral contraception, implanted_x000D_             contraception, intrauterine device implanted for at least 3 months, or barrier method_x000D_             in conjunction with spermicide.)_x000D__x000D_          9. Males and their female partner(s) of child-bearing potential must use 2 forms of_x000D_             effective contraception (see Inclusion 8 plus condom or vasectomy for males) from the_x000D_             last menstrual period of the female partner during the study treatment and for 6_x000D_             months after the final dose of study treatment._x000D__x000D_         10. Women of child bearing potential must have a negative serum or urine pregnancy test_x000D_             at the Screening Visit and be non-lactating._x000D__x000D_         11. Accessibility to the site that ensures the subject will be able to keep all_x000D_             study-related appointments._x000D__x000D_        Exclusion Criteria:_x000D__x000D_          1. Prior exposure to &gt;375 mg/m2 of doxorubicin or liposomal doxorubicin._x000D__x000D_          2. Prior treatment with topotecan._x000D__x000D_          3. Palliative surgery and/or radiation treatment &lt; 21 days prior to date of_x000D_             randomization._x000D__x000D_          4. Exposure to any investigational agent within 30 days of date of randomization._x000D__x000D_          5. Exposure to any systemic chemotherapy within 21 days of date of randomization._x000D__x000D_          6. Active (symptomatic) central nervous system (CNS) metastasis._x000D__x000D_          7. History of other malignancies except cured basal cell carcinoma, cutaneous squamous_x000D_             cell carcinoma, melanoma in situ, superficial bladder cancer or carcinoma in situ of_x000D_             the cervix unless documented free of cancer for â‰¥3 years._x000D__x000D_          8. Laboratory values: Screening serum creatinine &gt;1.5Ã—upper limit of normal (ULN),_x000D_             alanine aminotransferase (ALT) &gt;3Ã—ULN or &gt;5Ã—ULN if liver metastases are present,_x000D_             total bilirubin &gt;2Ã—ULN, absolute neutrophil count (ANC) &lt;1,500/mm3, platelet_x000D_             concentration &lt;100,000/mm3, hemoglobin &lt;9 g/dL, albumin &lt;2 gm/dL._x000D__x000D_          9. Anion gap &gt; 16 meq/L or arterial blood pH &lt; 7.30._x000D__x000D_         10. Clinically evident congestive heart failure (CHF) &gt; class II of the New York Heart_x000D_             Association (NYHA) guidelines (Appendix D)._x000D__x000D_         11. Current, serious, clinically significant cardiac arrhythmias, defined as the_x000D_             existence of an absolute arrhythmia or ventricular arrhythmias classified as Lown_x000D_             III, IV or V (Appendix F)._x000D__x000D_         12. Baseline QTc &gt;470 msec measured by Fridericia's formula (QTcF) and/or previous_x000D_             history of QT prolongation while taking other medications. Concomitant use of_x000D_             medications associated with a high incidence of QT prolongation is not allowed._x000D__x000D_         13. History or signs of active coronary artery disease with angina pectoris within the_x000D_             last 6 months._x000D__x000D_         14. Serious myocardial dysfunction defined by ECHO as absolute left ventricular ejection_x000D_             fraction (LVEF) below the institution's lower limit of predicted normal._x000D__x000D_         15. Known history of HIV infection._x000D__x000D_         16. Active, clinically significant serious infection requiring treatment with_x000D_             antibiotics, anti-virals or anti-fungals._x000D__x000D_         17. Treatment with p-glycoprotein inhibitors such as cyclosporine A, elacridar,_x000D_             ketoconazole, ritonavir, saquinavir._x000D__x000D_         18. Major surgery within 30 days prior to date of randomization._x000D__x000D_         19. Substance abuse or any condition that might interfere with the subject's_x000D_             participation in the study or in the evaluation of the study results._x000D__x000D_         20. Any condition that is unstable and could jeopardize the subject's participation in_x000D_             the study._x000D_      </v>
      </c>
      <c r="P56" t="str">
        <f t="shared" si="0"/>
        <v xml:space="preserve">
---------------------------------------</v>
      </c>
      <c r="Q56" t="str">
        <f t="shared" si="1"/>
        <v>nct_id: NCT02200757
phase: Phase 2
sponsor_name: CytRx
sponsor_type: Industry
study_title: A Multicenter, Randomized, Open-Label Phase 2b Study to Investigate the Efficacy and Safety of Aldoxorubicin Compared to Topotecan in Subjects With Metastatic Small Cell Lung Cancer Who Either Relapsed or Were Refractory to Prior Chemotherapy
cohort: 2
age_min: 18
age_max: 150
type_lung_nsclc_adeno: 
type_lung_nsclc_large: 
type_lung_nsclc_squamous: 
type_lung_sclc: include
stage_sclc_ls: include
stage_sclc_es: include
status_newly_diagnosed: 
status_relapse: 
status_refractory: require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1. Age â‰¥18 years male or female._x000D__x000D_          2. Histological confirmation of SCLC._x000D__x000D_          3. Relapsed or refractory to no more than 1 course of a systemic therapy regimen and is_x000D_             incurable by either surgery or radiation._x000D__x000D_          4. Capable of providing informed consent and complying with trial procedures._x000D__x000D_          5. ECOG PS 0-2._x000D__x000D_          6. Life expectancy &gt;8 weeks._x000D__x000D_          7. Measurable tumor lesions according to RECIST 1.1 criteria.[22]_x000D__x000D_          8. Women must not be able to become pregnant (e.g. post-menopausal for at least 1 year,_x000D_             surgically sterile, or practicing adequate birth control methods) for the duration of_x000D_             the study. (Adequate contraception includes: oral contraception, implanted_x000D_             contraception, intrauterine device implanted for at least 3 months, or barrier method_x000D_             in conjunction with spermicide.)_x000D__x000D_          9. Males and their female partner(s) of child-bearing potential must use 2 forms of_x000D_             effective contraception (see Inclusion 8 plus condom or vasectomy for males) from the_x000D_             last menstrual period of the female partner during the study treatment and for 6_x000D_             months after the final dose of study treatment._x000D__x000D_         10. Women of child bearing potential must have a negative serum or urine pregnancy test_x000D_             at the Screening Visit and be non-lactating._x000D__x000D_         11. Accessibility to the site that ensures the subject will be able to keep all_x000D_             study-related appointments._x000D__x000D_        Exclusion Criteria:_x000D__x000D_          1. Prior exposure to &gt;375 mg/m2 of doxorubicin or liposomal doxorubicin._x000D__x000D_          2. Prior treatment with topotecan._x000D__x000D_          3. Palliative surgery and/or radiation treatment &lt; 21 days prior to date of_x000D_             randomization._x000D__x000D_          4. Exposure to any investigational agent within 30 days of date of randomization._x000D__x000D_          5. Exposure to any systemic chemotherapy within 21 days of date of randomization._x000D__x000D_          6. Active (symptomatic) central nervous system (CNS) metastasis._x000D__x000D_          7. History of other malignancies except cured basal cell carcinoma, cutaneous squamous_x000D_             cell carcinoma, melanoma in situ, superficial bladder cancer or carcinoma in situ of_x000D_             the cervix unless documented free of cancer for â‰¥3 years._x000D__x000D_          8. Laboratory values: Screening serum creatinine &gt;1.5Ã—upper limit of normal (ULN),_x000D_             alanine aminotransferase (ALT) &gt;3Ã—ULN or &gt;5Ã—ULN if liver metastases are present,_x000D_             total bilirubin &gt;2Ã—ULN, absolute neutrophil count (ANC) &lt;1,500/mm3, platelet_x000D_             concentration &lt;100,000/mm3, hemoglobin &lt;9 g/dL, albumin &lt;2 gm/dL._x000D__x000D_          9. Anion gap &gt; 16 meq/L or arterial blood pH &lt; 7.30._x000D__x000D_         10. Clinically evident congestive heart failure (CHF) &gt; class II of the New York Heart_x000D_             Association (NYHA) guidelines (Appendix D)._x000D__x000D_         11. Current, serious, clinically significant cardiac arrhythmias, defined as the_x000D_             existence of an absolute arrhythmia or ventricular arrhythmias classified as Lown_x000D_             III, IV or V (Appendix F)._x000D__x000D_         12. Baseline QTc &gt;470 msec measured by Fridericia's formula (QTcF) and/or previous_x000D_             history of QT prolongation while taking other medications. Concomitant use of_x000D_             medications associated with a high incidence of QT prolongation is not allowed._x000D__x000D_         13. History or signs of active coronary artery disease with angina pectoris within the_x000D_             last 6 months._x000D__x000D_         14. Serious myocardial dysfunction defined by ECHO as absolute left ventricular ejection_x000D_             fraction (LVEF) below the institution's lower limit of predicted normal._x000D__x000D_         15. Known history of HIV infection._x000D__x000D_         16. Active, clinically significant serious infection requiring treatment with_x000D_             antibiotics, anti-virals or anti-fungals._x000D__x000D_         17. Treatment with p-glycoprotein inhibitors such as cyclosporine A, elacridar,_x000D_             ketoconazole, ritonavir, saquinavir._x000D__x000D_         18. Major surgery within 30 days prior to date of randomization._x000D__x000D_         19. Substance abuse or any condition that might interfere with the subject's_x000D_             participation in the study or in the evaluation of the study results._x000D__x000D_         20. Any condition that is unstable and could jeopardize the subject's participation in_x000D_             the study._x000D_      
---------------------------------------</v>
      </c>
      <c r="S56">
        <f>IF(OR(Database!K59="include",Database!L59="include"), 1, 0)</f>
        <v>0</v>
      </c>
      <c r="T56">
        <f>IF(OR(Database!M59="include",Database!N59="include",Database!O59="include",Database!P59="include"), 1, 0)</f>
        <v>1</v>
      </c>
      <c r="U56">
        <f>IF(OR(Database!M59="include",Database!N59="include",Database!O59="include"), 1, 0)</f>
        <v>0</v>
      </c>
      <c r="V56">
        <f>IF(Database!P59="include", 1, 0)</f>
        <v>1</v>
      </c>
      <c r="W56">
        <f>IF(OR(Database!Q59="include",Database!R59="include",Database!S59="include",Database!T59="include"), 1, 0)</f>
        <v>0</v>
      </c>
      <c r="X56">
        <f>IF(Database!Q59="include", 1, 0)</f>
        <v>0</v>
      </c>
      <c r="Y56">
        <f>IF(Database!T59="include", 1, 0)</f>
        <v>0</v>
      </c>
      <c r="Z56">
        <f>IF(OR(Database!AC59="include",Database!AE59="include",Database!AH59="include",Database!AI59="include",Database!AJ59="include",Database!AK59="include",Database!AM59="include",Database!AN59="include",Database!AO59="include",Database!AP59="include"), 1, 0)</f>
        <v>0</v>
      </c>
      <c r="AA56">
        <f>IF(OR(Database!AQ59&lt;&gt;"",Database!AR59&lt;&gt;"",Database!AS59&lt;&gt;"",Database!AT59&lt;&gt;""), 1, 0)</f>
        <v>0</v>
      </c>
      <c r="AB56">
        <f>IF(Database!AW59&lt;&gt;"", 1, 0)</f>
        <v>0</v>
      </c>
      <c r="AC56">
        <f>IF(OR(Database!AY59&lt;&gt;"",Database!AX59&lt;&gt;""), 1, 0)</f>
        <v>0</v>
      </c>
    </row>
    <row r="57" spans="1:29">
      <c r="A57" t="str">
        <f>Database!$B$6&amp;": "&amp;Database!B60&amp;CHAR(10)&amp;Database!$C$6&amp;": "&amp;Database!C60&amp;CHAR(10)&amp;Database!$E$6&amp;": "&amp;Database!E60&amp;CHAR(10)&amp;Database!$F$6&amp;": "&amp;Database!F60&amp;CHAR(10)&amp;Database!$G$6&amp;": "&amp;Database!G60&amp;CHAR(10)&amp;Database!$H$6&amp;": "&amp;Database!H60&amp;CHAR(10)&amp;Database!$I$6&amp;": "&amp;Database!I60&amp;CHAR(10)&amp;Database!$J$6&amp;": "&amp;Database!J60&amp;CHAR(10)</f>
        <v xml:space="preserve">nct_id: NCT02584634
phase: Phase 2
sponsor_name: Pfizer
sponsor_type: Industry
study_title: A Phase 1b/2, Open Label, Dose Finding Study To Evaluate Safety, Efficacy, Pharmacokinetics And Pharmacodynamics Of Avelumab (msb0010718c) In Combination With Either Crizotinib Or Pf 06463922 In Patients With Advanced Or Metastatic Non Small Cell Lung Cancer Javelin Lung 101
cohort: 1
age_min: 18
age_max: 150
</v>
      </c>
      <c r="B57" t="str">
        <f>IF(S57=1, Database!$K$6&amp;": "&amp;Database!K60&amp;CHAR(10)&amp;Database!$L$6&amp;": "&amp;Database!L60, "")</f>
        <v/>
      </c>
      <c r="C57" t="str">
        <f>IF(T57=1, Database!$M$6&amp;": "&amp;Database!M60&amp;CHAR(10)&amp;Database!$N$6&amp;": "&amp;Database!N60&amp;CHAR(10)&amp;Database!$O$6&amp;": "&amp;Database!O60&amp;CHAR(10)&amp;Database!$P$6&amp;": "&amp;Database!P60&amp;CHAR(10), "")</f>
        <v xml:space="preserve">type_lung_nsclc_adeno: include
type_lung_nsclc_large: include
type_lung_nsclc_squamous: include
type_lung_sclc: 
</v>
      </c>
      <c r="D57" t="str">
        <f>IF(W57=1, Database!$Q$6&amp;": "&amp;Database!Q60&amp;CHAR(10)&amp;Database!$R$6&amp;": "&amp;Database!R60&amp;CHAR(10)&amp;Database!$S$6&amp;": "&amp;Database!S60&amp;CHAR(10)&amp;Database!$T$6&amp;": "&amp;Database!T60&amp;CHAR(10)&amp;Database!$U$6&amp;": "&amp;Database!U60&amp;CHAR(10)&amp;Database!$V$6&amp;": "&amp;Database!V60&amp;CHAR(10)&amp;Database!$W$6&amp;": "&amp;Database!W60&amp;CHAR(10)&amp;Database!$X$6&amp;": "&amp;Database!X60&amp;CHAR(10)&amp;Database!$Y$6&amp;": "&amp;Database!Y60&amp;CHAR(10)&amp;Database!$Z$6&amp;": "&amp;Database!Z60&amp;CHAR(10)&amp;Database!$AA$6&amp;": "&amp;Database!AA60&amp;CHAR(10)&amp;Database!$AB$6&amp;": "&amp;Database!AB60&amp;CHAR(10), "")</f>
        <v/>
      </c>
      <c r="E57" t="str">
        <f>IF(Z57=1, Database!$AC$6&amp;": "&amp;Database!AC60&amp;CHAR(10)&amp;Database!$AD$6&amp;": "&amp;Database!AD60&amp;CHAR(10)&amp;Database!$AE$6&amp;": "&amp;Database!AE60&amp;CHAR(10)&amp;Database!$AF$6&amp;": "&amp;Database!AF60&amp;CHAR(10)&amp;Database!$AG$6&amp;": "&amp;Database!AG60&amp;CHAR(10)&amp;Database!$AH$6&amp;": "&amp;Database!AH60&amp;CHAR(10)&amp;Database!$AI$6&amp;": "&amp;Database!AI60&amp;CHAR(10)&amp;Database!$AJ$6&amp;": "&amp;Database!AJ60&amp;CHAR(10)&amp;Database!$AK$6&amp;": "&amp;Database!AK60&amp;CHAR(10)&amp;Database!$AL$6&amp;": "&amp;Database!AL60&amp;CHAR(10)&amp;Database!$AM$6&amp;": "&amp;Database!AM60&amp;CHAR(10)&amp;Database!$AN$6&amp;": "&amp;Database!AN60&amp;CHAR(10)&amp;Database!$AO$6&amp;": "&amp;Database!AO60&amp;CHAR(10)&amp;Database!$AP$6&amp;": "&amp;Database!AP60&amp;CHAR(10), "")</f>
        <v/>
      </c>
      <c r="F57" t="str">
        <f>IF(AA57=1, Database!$AQ$6&amp;": "&amp;Database!AQ60&amp;CHAR(10)&amp;Database!$AR$6&amp;": "&amp;Database!AR60&amp;CHAR(10)&amp;Database!$AS$6&amp;": "&amp;Database!AS60&amp;CHAR(10)&amp;Database!$AT$6&amp;": "&amp;Database!AT60&amp;CHAR(10), "")</f>
        <v xml:space="preserve">stage_i: 
stage_ii: 
stage_iii: include
stage_iv: include
</v>
      </c>
      <c r="G57" t="str">
        <f>IF(V57=1, Database!$AU$6&amp;": "&amp;Database!AU60&amp;CHAR(10)&amp;Database!$AV$6&amp;": "&amp;Database!AV60&amp;CHAR(10), "")</f>
        <v/>
      </c>
      <c r="H57" t="str">
        <f>IF(AB57=1, Database!$AW$6&amp;": "&amp;Database!AW60&amp;CHAR(10), "")</f>
        <v/>
      </c>
      <c r="I57" t="str">
        <f>IF(AC57=1, Database!$AX$6&amp;": "&amp;Database!AX60&amp;CHAR(10)&amp;Database!$AY$6&amp;": "&amp;Database!AY60&amp;CHAR(10), "")</f>
        <v/>
      </c>
      <c r="J57" t="str">
        <f>IF(Z57=1, Database!$AQ$6&amp;": "&amp;Database!AQ60&amp;CHAR(10)&amp;Database!$AR$6&amp;": "&amp;Database!AR60&amp;CHAR(10)&amp;Database!$AS$6&amp;": "&amp;Database!AS60&amp;CHAR(10)&amp;Database!$AT$6&amp;": "&amp;Database!AT60&amp;CHAR(10), "")</f>
        <v/>
      </c>
      <c r="K57" t="str">
        <f>Database!$AZ$6&amp;": "&amp;Database!AZ60&amp;CHAR(10)&amp;Database!$BA$6&amp;": "&amp;Database!BA60&amp;CHAR(10)&amp;Database!$BB$6&amp;": "&amp;Database!BB60&amp;CHAR(10)</f>
        <v xml:space="preserve">status_newly_diagnosed: 
status_relapse: require
status_refractory: 
</v>
      </c>
      <c r="L57" t="str">
        <f>Database!$BC$6&amp;": "&amp;Database!BC60&amp;CHAR(10)&amp;Database!$BD$6&amp;": "&amp;Database!BD60&amp;CHAR(10)&amp;Database!$BE$6&amp;": "&amp;Database!BE60&amp;CHAR(10)&amp;Database!$BF$6&amp;": "&amp;Database!BF60&amp;CHAR(10)&amp;Database!$BG$6&amp;": "&amp;Database!BG60&amp;CHAR(10)&amp;Database!$BH$6&amp;": "&amp;Database!BH60&amp;CHAR(10)</f>
        <v xml:space="preserve">marker_alk_oncogene: exclude
marker_egfr_mutation: 
marker_kras_mutation: 
marker_philadelphia_bcrabl_positive: 
marker_flt3_positive: 
marker_cd20pos: 
</v>
      </c>
      <c r="M57" t="str">
        <f>Database!$BI$6&amp;": "&amp;Database!BI60&amp;CHAR(10)&amp;Database!$BJ$6&amp;": "&amp;Database!BJ60&amp;CHAR(10)&amp;Database!$BK$6&amp;": "&amp;Database!BK60&amp;CHAR(10)&amp;Database!$BL$6&amp;": "&amp;Database!BL60&amp;CHAR(10)&amp;Database!$BM$6&amp;": "&amp;Database!BM60&amp;CHAR(10)&amp;Database!$BN$6&amp;": "&amp;Database!BN60&amp;CHAR(10)&amp;Database!$BO$6&amp;": "&amp;Database!BO60&amp;CHAR(10)&amp;Database!$BP$6&amp;": "&amp;Database!BP60&amp;CHAR(10)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57" t="str">
        <f>IF(OR(W57=1, Z57=1), Database!$BQ$6&amp;": "&amp;Database!BQ60&amp;CHAR(10)&amp;Database!$BR$6&amp;": "&amp;Database!BR60&amp;CHAR(10)&amp;Database!$BS$6&amp;": "&amp;Database!BS60&amp;CHAR(10)&amp;Database!$BT$6&amp;": "&amp;Database!BT60&amp;CHAR(10), "")</f>
        <v/>
      </c>
      <c r="O57" t="str">
        <f>"Criteria: "&amp;CHAR(10)&amp;CHAR(10)&amp;Database!BU60</f>
        <v xml:space="preserve">Criteria: 
_x000D_        -  Inclusion Criteria_x000D__x000D_          -  Diagnosis of advanced or metastatic NSCLC. Group A must be ALK negative NSCLC and_x000D_             Group B must be ALK positive NSCLC_x000D__x000D_          -  Group A at least one prior regimen of therapy_x000D__x000D_          -  Group B any number of prior regimens._x000D__x000D_          -  Mandatory tumor tissue available_x000D__x000D_          -  At least one measurable lesion_x000D__x000D_          -  ECOG Performance status 0 or 1_x000D__x000D_          -  Adequate bone marrow, renal, liver and pancreatic function_x000D__x000D_          -  Negative pregnancy test for females of childbearing potential_x000D__x000D_        Exclusion Criteria:_x000D__x000D_          -  No prior therapy with an anti-PD-1, anti-PD-L1, anti-PD-L2, anti-CD137, or_x000D_             anti-CTLA-4 antibody._x000D__x000D_          -  No Severe or Chronic medical conditions including gastrointestinal abnormalities or_x000D_             significant cardiac history_x000D__x000D_          -  No active infection requiring systemic therapy_x000D_      </v>
      </c>
      <c r="P57" t="str">
        <f t="shared" si="0"/>
        <v xml:space="preserve">
---------------------------------------</v>
      </c>
      <c r="Q57" t="str">
        <f t="shared" si="1"/>
        <v>nct_id: NCT02584634
phase: Phase 2
sponsor_name: Pfizer
sponsor_type: Industry
study_title: A Phase 1b/2, Open Label, Dose Finding Study To Evaluate Safety, Efficacy, Pharmacokinetics And Pharmacodynamics Of Avelumab (msb0010718c) In Combination With Either Crizotinib Or Pf 06463922 In Patients With Advanced Or Metastatic Non Small Cell Lung Cancer Javelin Lung 101
cohort: 1
age_min: 18
age_max: 150
type_lung_nsclc_adeno: include
type_lung_nsclc_large: include
type_lung_nsclc_squamous: include
type_lung_sclc: 
stage_i: 
stage_ii: 
stage_iii: include
stage_iv: include
status_newly_diagnosed: 
status_relapse: require
status_refractory: 
marker_alk_oncogene: exclude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  Inclusion Criteria_x000D__x000D_          -  Diagnosis of advanced or metastatic NSCLC. Group A must be ALK negative NSCLC and_x000D_             Group B must be ALK positive NSCLC_x000D__x000D_          -  Group A at least one prior regimen of therapy_x000D__x000D_          -  Group B any number of prior regimens._x000D__x000D_          -  Mandatory tumor tissue available_x000D__x000D_          -  At least one measurable lesion_x000D__x000D_          -  ECOG Performance status 0 or 1_x000D__x000D_          -  Adequate bone marrow, renal, liver and pancreatic function_x000D__x000D_          -  Negative pregnancy test for females of childbearing potential_x000D__x000D_        Exclusion Criteria:_x000D__x000D_          -  No prior therapy with an anti-PD-1, anti-PD-L1, anti-PD-L2, anti-CD137, or_x000D_             anti-CTLA-4 antibody._x000D__x000D_          -  No Severe or Chronic medical conditions including gastrointestinal abnormalities or_x000D_             significant cardiac history_x000D__x000D_          -  No active infection requiring systemic therapy_x000D_      
---------------------------------------</v>
      </c>
      <c r="S57">
        <f>IF(OR(Database!K60="include",Database!L60="include"), 1, 0)</f>
        <v>0</v>
      </c>
      <c r="T57">
        <f>IF(OR(Database!M60="include",Database!N60="include",Database!O60="include",Database!P60="include"), 1, 0)</f>
        <v>1</v>
      </c>
      <c r="U57">
        <f>IF(OR(Database!M60="include",Database!N60="include",Database!O60="include"), 1, 0)</f>
        <v>1</v>
      </c>
      <c r="V57">
        <f>IF(Database!P60="include", 1, 0)</f>
        <v>0</v>
      </c>
      <c r="W57">
        <f>IF(OR(Database!Q60="include",Database!R60="include",Database!S60="include",Database!T60="include"), 1, 0)</f>
        <v>0</v>
      </c>
      <c r="X57">
        <f>IF(Database!Q60="include", 1, 0)</f>
        <v>0</v>
      </c>
      <c r="Y57">
        <f>IF(Database!T60="include", 1, 0)</f>
        <v>0</v>
      </c>
      <c r="Z57">
        <f>IF(OR(Database!AC60="include",Database!AE60="include",Database!AH60="include",Database!AI60="include",Database!AJ60="include",Database!AK60="include",Database!AM60="include",Database!AN60="include",Database!AO60="include",Database!AP60="include"), 1, 0)</f>
        <v>0</v>
      </c>
      <c r="AA57">
        <f>IF(OR(Database!AQ60&lt;&gt;"",Database!AR60&lt;&gt;"",Database!AS60&lt;&gt;"",Database!AT60&lt;&gt;""), 1, 0)</f>
        <v>1</v>
      </c>
      <c r="AB57">
        <f>IF(Database!AW60&lt;&gt;"", 1, 0)</f>
        <v>0</v>
      </c>
      <c r="AC57">
        <f>IF(OR(Database!AY60&lt;&gt;"",Database!AX60&lt;&gt;""), 1, 0)</f>
        <v>0</v>
      </c>
    </row>
    <row r="58" spans="1:29">
      <c r="A58" t="str">
        <f>Database!$B$6&amp;": "&amp;Database!B61&amp;CHAR(10)&amp;Database!$C$6&amp;": "&amp;Database!C61&amp;CHAR(10)&amp;Database!$E$6&amp;": "&amp;Database!E61&amp;CHAR(10)&amp;Database!$F$6&amp;": "&amp;Database!F61&amp;CHAR(10)&amp;Database!$G$6&amp;": "&amp;Database!G61&amp;CHAR(10)&amp;Database!$H$6&amp;": "&amp;Database!H61&amp;CHAR(10)&amp;Database!$I$6&amp;": "&amp;Database!I61&amp;CHAR(10)&amp;Database!$J$6&amp;": "&amp;Database!J61&amp;CHAR(10)</f>
        <v xml:space="preserve">nct_id: NCT02584634
phase: Phase 2
sponsor_name: Pfizer
sponsor_type: Industry
study_title: A Phase 1b/2, Open Label, Dose Finding Study To Evaluate Safety, Efficacy, Pharmacokinetics And Pharmacodynamics Of Avelumab (msb0010718c) In Combination With Either Crizotinib Or Pf 06463922 In Patients With Advanced Or Metastatic Non Small Cell Lung Cancer Javelin Lung 101
cohort: 2
age_min: 18
age_max: 150
</v>
      </c>
      <c r="B58" t="str">
        <f>IF(S58=1, Database!$K$6&amp;": "&amp;Database!K61&amp;CHAR(10)&amp;Database!$L$6&amp;": "&amp;Database!L61, "")</f>
        <v/>
      </c>
      <c r="C58" t="str">
        <f>IF(T58=1, Database!$M$6&amp;": "&amp;Database!M61&amp;CHAR(10)&amp;Database!$N$6&amp;": "&amp;Database!N61&amp;CHAR(10)&amp;Database!$O$6&amp;": "&amp;Database!O61&amp;CHAR(10)&amp;Database!$P$6&amp;": "&amp;Database!P61&amp;CHAR(10), "")</f>
        <v xml:space="preserve">type_lung_nsclc_adeno: include
type_lung_nsclc_large: include
type_lung_nsclc_squamous: include
type_lung_sclc: 
</v>
      </c>
      <c r="D58" t="str">
        <f>IF(W58=1, Database!$Q$6&amp;": "&amp;Database!Q61&amp;CHAR(10)&amp;Database!$R$6&amp;": "&amp;Database!R61&amp;CHAR(10)&amp;Database!$S$6&amp;": "&amp;Database!S61&amp;CHAR(10)&amp;Database!$T$6&amp;": "&amp;Database!T61&amp;CHAR(10)&amp;Database!$U$6&amp;": "&amp;Database!U61&amp;CHAR(10)&amp;Database!$V$6&amp;": "&amp;Database!V61&amp;CHAR(10)&amp;Database!$W$6&amp;": "&amp;Database!W61&amp;CHAR(10)&amp;Database!$X$6&amp;": "&amp;Database!X61&amp;CHAR(10)&amp;Database!$Y$6&amp;": "&amp;Database!Y61&amp;CHAR(10)&amp;Database!$Z$6&amp;": "&amp;Database!Z61&amp;CHAR(10)&amp;Database!$AA$6&amp;": "&amp;Database!AA61&amp;CHAR(10)&amp;Database!$AB$6&amp;": "&amp;Database!AB61&amp;CHAR(10), "")</f>
        <v/>
      </c>
      <c r="E58" t="str">
        <f>IF(Z58=1, Database!$AC$6&amp;": "&amp;Database!AC61&amp;CHAR(10)&amp;Database!$AD$6&amp;": "&amp;Database!AD61&amp;CHAR(10)&amp;Database!$AE$6&amp;": "&amp;Database!AE61&amp;CHAR(10)&amp;Database!$AF$6&amp;": "&amp;Database!AF61&amp;CHAR(10)&amp;Database!$AG$6&amp;": "&amp;Database!AG61&amp;CHAR(10)&amp;Database!$AH$6&amp;": "&amp;Database!AH61&amp;CHAR(10)&amp;Database!$AI$6&amp;": "&amp;Database!AI61&amp;CHAR(10)&amp;Database!$AJ$6&amp;": "&amp;Database!AJ61&amp;CHAR(10)&amp;Database!$AK$6&amp;": "&amp;Database!AK61&amp;CHAR(10)&amp;Database!$AL$6&amp;": "&amp;Database!AL61&amp;CHAR(10)&amp;Database!$AM$6&amp;": "&amp;Database!AM61&amp;CHAR(10)&amp;Database!$AN$6&amp;": "&amp;Database!AN61&amp;CHAR(10)&amp;Database!$AO$6&amp;": "&amp;Database!AO61&amp;CHAR(10)&amp;Database!$AP$6&amp;": "&amp;Database!AP61&amp;CHAR(10), "")</f>
        <v/>
      </c>
      <c r="F58" t="str">
        <f>IF(AA58=1, Database!$AQ$6&amp;": "&amp;Database!AQ61&amp;CHAR(10)&amp;Database!$AR$6&amp;": "&amp;Database!AR61&amp;CHAR(10)&amp;Database!$AS$6&amp;": "&amp;Database!AS61&amp;CHAR(10)&amp;Database!$AT$6&amp;": "&amp;Database!AT61&amp;CHAR(10), "")</f>
        <v xml:space="preserve">stage_i: 
stage_ii: 
stage_iii: include
stage_iv: include
</v>
      </c>
      <c r="G58" t="str">
        <f>IF(V58=1, Database!$AU$6&amp;": "&amp;Database!AU61&amp;CHAR(10)&amp;Database!$AV$6&amp;": "&amp;Database!AV61&amp;CHAR(10), "")</f>
        <v/>
      </c>
      <c r="H58" t="str">
        <f>IF(AB58=1, Database!$AW$6&amp;": "&amp;Database!AW61&amp;CHAR(10), "")</f>
        <v/>
      </c>
      <c r="I58" t="str">
        <f>IF(AC58=1, Database!$AX$6&amp;": "&amp;Database!AX61&amp;CHAR(10)&amp;Database!$AY$6&amp;": "&amp;Database!AY61&amp;CHAR(10), "")</f>
        <v/>
      </c>
      <c r="J58" t="str">
        <f>IF(Z58=1, Database!$AQ$6&amp;": "&amp;Database!AQ61&amp;CHAR(10)&amp;Database!$AR$6&amp;": "&amp;Database!AR61&amp;CHAR(10)&amp;Database!$AS$6&amp;": "&amp;Database!AS61&amp;CHAR(10)&amp;Database!$AT$6&amp;": "&amp;Database!AT61&amp;CHAR(10), "")</f>
        <v/>
      </c>
      <c r="K58" t="str">
        <f>Database!$AZ$6&amp;": "&amp;Database!AZ61&amp;CHAR(10)&amp;Database!$BA$6&amp;": "&amp;Database!BA61&amp;CHAR(10)&amp;Database!$BB$6&amp;": "&amp;Database!BB61&amp;CHAR(10)</f>
        <v xml:space="preserve">status_newly_diagnosed: 
status_relapse: 
status_refractory: require
</v>
      </c>
      <c r="L58" t="str">
        <f>Database!$BC$6&amp;": "&amp;Database!BC61&amp;CHAR(10)&amp;Database!$BD$6&amp;": "&amp;Database!BD61&amp;CHAR(10)&amp;Database!$BE$6&amp;": "&amp;Database!BE61&amp;CHAR(10)&amp;Database!$BF$6&amp;": "&amp;Database!BF61&amp;CHAR(10)&amp;Database!$BG$6&amp;": "&amp;Database!BG61&amp;CHAR(10)&amp;Database!$BH$6&amp;": "&amp;Database!BH61&amp;CHAR(10)</f>
        <v xml:space="preserve">marker_alk_oncogene: exclude
marker_egfr_mutation: 
marker_kras_mutation: 
marker_philadelphia_bcrabl_positive: 
marker_flt3_positive: 
marker_cd20pos: 
</v>
      </c>
      <c r="M58" t="str">
        <f>Database!$BI$6&amp;": "&amp;Database!BI61&amp;CHAR(10)&amp;Database!$BJ$6&amp;": "&amp;Database!BJ61&amp;CHAR(10)&amp;Database!$BK$6&amp;": "&amp;Database!BK61&amp;CHAR(10)&amp;Database!$BL$6&amp;": "&amp;Database!BL61&amp;CHAR(10)&amp;Database!$BM$6&amp;": "&amp;Database!BM61&amp;CHAR(10)&amp;Database!$BN$6&amp;": "&amp;Database!BN61&amp;CHAR(10)&amp;Database!$BO$6&amp;": "&amp;Database!BO61&amp;CHAR(10)&amp;Database!$BP$6&amp;": "&amp;Database!BP61&amp;CHAR(10)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58" t="str">
        <f>IF(OR(W58=1, Z58=1), Database!$BQ$6&amp;": "&amp;Database!BQ61&amp;CHAR(10)&amp;Database!$BR$6&amp;": "&amp;Database!BR61&amp;CHAR(10)&amp;Database!$BS$6&amp;": "&amp;Database!BS61&amp;CHAR(10)&amp;Database!$BT$6&amp;": "&amp;Database!BT61&amp;CHAR(10), "")</f>
        <v/>
      </c>
      <c r="O58" t="str">
        <f>"Criteria: "&amp;CHAR(10)&amp;CHAR(10)&amp;Database!BU61</f>
        <v xml:space="preserve">Criteria: 
_x000D_        -  Inclusion Criteria_x000D__x000D_          -  Diagnosis of advanced or metastatic NSCLC. Group A must be ALK negative NSCLC and_x000D_             Group B must be ALK positive NSCLC_x000D__x000D_          -  Group A at least one prior regimen of therapy_x000D__x000D_          -  Group B any number of prior regimens._x000D__x000D_          -  Mandatory tumor tissue available_x000D__x000D_          -  At least one measurable lesion_x000D__x000D_          -  ECOG Performance status 0 or 1_x000D__x000D_          -  Adequate bone marrow, renal, liver and pancreatic function_x000D__x000D_          -  Negative pregnancy test for females of childbearing potential_x000D__x000D_        Exclusion Criteria:_x000D__x000D_          -  No prior therapy with an anti-PD-1, anti-PD-L1, anti-PD-L2, anti-CD137, or_x000D_             anti-CTLA-4 antibody._x000D__x000D_          -  No Severe or Chronic medical conditions including gastrointestinal abnormalities or_x000D_             significant cardiac history_x000D__x000D_          -  No active infection requiring systemic therapy_x000D_      </v>
      </c>
      <c r="P58" t="str">
        <f t="shared" si="0"/>
        <v xml:space="preserve">
---------------------------------------</v>
      </c>
      <c r="Q58" t="str">
        <f t="shared" si="1"/>
        <v>nct_id: NCT02584634
phase: Phase 2
sponsor_name: Pfizer
sponsor_type: Industry
study_title: A Phase 1b/2, Open Label, Dose Finding Study To Evaluate Safety, Efficacy, Pharmacokinetics And Pharmacodynamics Of Avelumab (msb0010718c) In Combination With Either Crizotinib Or Pf 06463922 In Patients With Advanced Or Metastatic Non Small Cell Lung Cancer Javelin Lung 101
cohort: 2
age_min: 18
age_max: 150
type_lung_nsclc_adeno: include
type_lung_nsclc_large: include
type_lung_nsclc_squamous: include
type_lung_sclc: 
stage_i: 
stage_ii: 
stage_iii: include
stage_iv: include
status_newly_diagnosed: 
status_relapse: 
status_refractory: require
marker_alk_oncogene: exclude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  Inclusion Criteria_x000D__x000D_          -  Diagnosis of advanced or metastatic NSCLC. Group A must be ALK negative NSCLC and_x000D_             Group B must be ALK positive NSCLC_x000D__x000D_          -  Group A at least one prior regimen of therapy_x000D__x000D_          -  Group B any number of prior regimens._x000D__x000D_          -  Mandatory tumor tissue available_x000D__x000D_          -  At least one measurable lesion_x000D__x000D_          -  ECOG Performance status 0 or 1_x000D__x000D_          -  Adequate bone marrow, renal, liver and pancreatic function_x000D__x000D_          -  Negative pregnancy test for females of childbearing potential_x000D__x000D_        Exclusion Criteria:_x000D__x000D_          -  No prior therapy with an anti-PD-1, anti-PD-L1, anti-PD-L2, anti-CD137, or_x000D_             anti-CTLA-4 antibody._x000D__x000D_          -  No Severe or Chronic medical conditions including gastrointestinal abnormalities or_x000D_             significant cardiac history_x000D__x000D_          -  No active infection requiring systemic therapy_x000D_      
---------------------------------------</v>
      </c>
      <c r="S58">
        <f>IF(OR(Database!K61="include",Database!L61="include"), 1, 0)</f>
        <v>0</v>
      </c>
      <c r="T58">
        <f>IF(OR(Database!M61="include",Database!N61="include",Database!O61="include",Database!P61="include"), 1, 0)</f>
        <v>1</v>
      </c>
      <c r="U58">
        <f>IF(OR(Database!M61="include",Database!N61="include",Database!O61="include"), 1, 0)</f>
        <v>1</v>
      </c>
      <c r="V58">
        <f>IF(Database!P61="include", 1, 0)</f>
        <v>0</v>
      </c>
      <c r="W58">
        <f>IF(OR(Database!Q61="include",Database!R61="include",Database!S61="include",Database!T61="include"), 1, 0)</f>
        <v>0</v>
      </c>
      <c r="X58">
        <f>IF(Database!Q61="include", 1, 0)</f>
        <v>0</v>
      </c>
      <c r="Y58">
        <f>IF(Database!T61="include", 1, 0)</f>
        <v>0</v>
      </c>
      <c r="Z58">
        <f>IF(OR(Database!AC61="include",Database!AE61="include",Database!AH61="include",Database!AI61="include",Database!AJ61="include",Database!AK61="include",Database!AM61="include",Database!AN61="include",Database!AO61="include",Database!AP61="include"), 1, 0)</f>
        <v>0</v>
      </c>
      <c r="AA58">
        <f>IF(OR(Database!AQ61&lt;&gt;"",Database!AR61&lt;&gt;"",Database!AS61&lt;&gt;"",Database!AT61&lt;&gt;""), 1, 0)</f>
        <v>1</v>
      </c>
      <c r="AB58">
        <f>IF(Database!AW61&lt;&gt;"", 1, 0)</f>
        <v>0</v>
      </c>
      <c r="AC58">
        <f>IF(OR(Database!AY61&lt;&gt;"",Database!AX61&lt;&gt;""), 1, 0)</f>
        <v>0</v>
      </c>
    </row>
    <row r="59" spans="1:29">
      <c r="A59" t="str">
        <f>Database!$B$6&amp;": "&amp;Database!B62&amp;CHAR(10)&amp;Database!$C$6&amp;": "&amp;Database!C62&amp;CHAR(10)&amp;Database!$E$6&amp;": "&amp;Database!E62&amp;CHAR(10)&amp;Database!$F$6&amp;": "&amp;Database!F62&amp;CHAR(10)&amp;Database!$G$6&amp;": "&amp;Database!G62&amp;CHAR(10)&amp;Database!$H$6&amp;": "&amp;Database!H62&amp;CHAR(10)&amp;Database!$I$6&amp;": "&amp;Database!I62&amp;CHAR(10)&amp;Database!$J$6&amp;": "&amp;Database!J62&amp;CHAR(10)</f>
        <v xml:space="preserve">nct_id: NCT02584634
phase: Phase 2
sponsor_name: Pfizer
sponsor_type: Industry
study_title: A Phase 1b/2, Open Label, Dose Finding Study To Evaluate Safety, Efficacy, Pharmacokinetics And Pharmacodynamics Of Avelumab (msb0010718c) In Combination With Either Crizotinib Or Pf 06463922 In Patients With Advanced Or Metastatic Non Small Cell Lung Cancer Javelin Lung 101
cohort: 3
age_min: 18
age_max: 150
</v>
      </c>
      <c r="B59" t="str">
        <f>IF(S59=1, Database!$K$6&amp;": "&amp;Database!K62&amp;CHAR(10)&amp;Database!$L$6&amp;": "&amp;Database!L62, "")</f>
        <v/>
      </c>
      <c r="C59" t="str">
        <f>IF(T59=1, Database!$M$6&amp;": "&amp;Database!M62&amp;CHAR(10)&amp;Database!$N$6&amp;": "&amp;Database!N62&amp;CHAR(10)&amp;Database!$O$6&amp;": "&amp;Database!O62&amp;CHAR(10)&amp;Database!$P$6&amp;": "&amp;Database!P62&amp;CHAR(10), "")</f>
        <v xml:space="preserve">type_lung_nsclc_adeno: include
type_lung_nsclc_large: include
type_lung_nsclc_squamous: include
type_lung_sclc: 
</v>
      </c>
      <c r="D59" t="str">
        <f>IF(W59=1, Database!$Q$6&amp;": "&amp;Database!Q62&amp;CHAR(10)&amp;Database!$R$6&amp;": "&amp;Database!R62&amp;CHAR(10)&amp;Database!$S$6&amp;": "&amp;Database!S62&amp;CHAR(10)&amp;Database!$T$6&amp;": "&amp;Database!T62&amp;CHAR(10)&amp;Database!$U$6&amp;": "&amp;Database!U62&amp;CHAR(10)&amp;Database!$V$6&amp;": "&amp;Database!V62&amp;CHAR(10)&amp;Database!$W$6&amp;": "&amp;Database!W62&amp;CHAR(10)&amp;Database!$X$6&amp;": "&amp;Database!X62&amp;CHAR(10)&amp;Database!$Y$6&amp;": "&amp;Database!Y62&amp;CHAR(10)&amp;Database!$Z$6&amp;": "&amp;Database!Z62&amp;CHAR(10)&amp;Database!$AA$6&amp;": "&amp;Database!AA62&amp;CHAR(10)&amp;Database!$AB$6&amp;": "&amp;Database!AB62&amp;CHAR(10), "")</f>
        <v/>
      </c>
      <c r="E59" t="str">
        <f>IF(Z59=1, Database!$AC$6&amp;": "&amp;Database!AC62&amp;CHAR(10)&amp;Database!$AD$6&amp;": "&amp;Database!AD62&amp;CHAR(10)&amp;Database!$AE$6&amp;": "&amp;Database!AE62&amp;CHAR(10)&amp;Database!$AF$6&amp;": "&amp;Database!AF62&amp;CHAR(10)&amp;Database!$AG$6&amp;": "&amp;Database!AG62&amp;CHAR(10)&amp;Database!$AH$6&amp;": "&amp;Database!AH62&amp;CHAR(10)&amp;Database!$AI$6&amp;": "&amp;Database!AI62&amp;CHAR(10)&amp;Database!$AJ$6&amp;": "&amp;Database!AJ62&amp;CHAR(10)&amp;Database!$AK$6&amp;": "&amp;Database!AK62&amp;CHAR(10)&amp;Database!$AL$6&amp;": "&amp;Database!AL62&amp;CHAR(10)&amp;Database!$AM$6&amp;": "&amp;Database!AM62&amp;CHAR(10)&amp;Database!$AN$6&amp;": "&amp;Database!AN62&amp;CHAR(10)&amp;Database!$AO$6&amp;": "&amp;Database!AO62&amp;CHAR(10)&amp;Database!$AP$6&amp;": "&amp;Database!AP62&amp;CHAR(10), "")</f>
        <v/>
      </c>
      <c r="F59" t="str">
        <f>IF(AA59=1, Database!$AQ$6&amp;": "&amp;Database!AQ62&amp;CHAR(10)&amp;Database!$AR$6&amp;": "&amp;Database!AR62&amp;CHAR(10)&amp;Database!$AS$6&amp;": "&amp;Database!AS62&amp;CHAR(10)&amp;Database!$AT$6&amp;": "&amp;Database!AT62&amp;CHAR(10), "")</f>
        <v xml:space="preserve">stage_i: 
stage_ii: 
stage_iii: include
stage_iv: include
</v>
      </c>
      <c r="G59" t="str">
        <f>IF(V59=1, Database!$AU$6&amp;": "&amp;Database!AU62&amp;CHAR(10)&amp;Database!$AV$6&amp;": "&amp;Database!AV62&amp;CHAR(10), "")</f>
        <v/>
      </c>
      <c r="H59" t="str">
        <f>IF(AB59=1, Database!$AW$6&amp;": "&amp;Database!AW62&amp;CHAR(10), "")</f>
        <v/>
      </c>
      <c r="I59" t="str">
        <f>IF(AC59=1, Database!$AX$6&amp;": "&amp;Database!AX62&amp;CHAR(10)&amp;Database!$AY$6&amp;": "&amp;Database!AY62&amp;CHAR(10), "")</f>
        <v/>
      </c>
      <c r="J59" t="str">
        <f>IF(Z59=1, Database!$AQ$6&amp;": "&amp;Database!AQ62&amp;CHAR(10)&amp;Database!$AR$6&amp;": "&amp;Database!AR62&amp;CHAR(10)&amp;Database!$AS$6&amp;": "&amp;Database!AS62&amp;CHAR(10)&amp;Database!$AT$6&amp;": "&amp;Database!AT62&amp;CHAR(10), "")</f>
        <v/>
      </c>
      <c r="K59" t="str">
        <f>Database!$AZ$6&amp;": "&amp;Database!AZ62&amp;CHAR(10)&amp;Database!$BA$6&amp;": "&amp;Database!BA62&amp;CHAR(10)&amp;Database!$BB$6&amp;": "&amp;Database!BB62&amp;CHAR(10)</f>
        <v xml:space="preserve">status_newly_diagnosed: 
status_relapse: 
status_refractory: 
</v>
      </c>
      <c r="L59" t="str">
        <f>Database!$BC$6&amp;": "&amp;Database!BC62&amp;CHAR(10)&amp;Database!$BD$6&amp;": "&amp;Database!BD62&amp;CHAR(10)&amp;Database!$BE$6&amp;": "&amp;Database!BE62&amp;CHAR(10)&amp;Database!$BF$6&amp;": "&amp;Database!BF62&amp;CHAR(10)&amp;Database!$BG$6&amp;": "&amp;Database!BG62&amp;CHAR(10)&amp;Database!$BH$6&amp;": "&amp;Database!BH62&amp;CHAR(10)</f>
        <v xml:space="preserve">marker_alk_oncogene: require
marker_egfr_mutation: 
marker_kras_mutation: 
marker_philadelphia_bcrabl_positive: 
marker_flt3_positive: 
marker_cd20pos: 
</v>
      </c>
      <c r="M59" t="str">
        <f>Database!$BI$6&amp;": "&amp;Database!BI62&amp;CHAR(10)&amp;Database!$BJ$6&amp;": "&amp;Database!BJ62&amp;CHAR(10)&amp;Database!$BK$6&amp;": "&amp;Database!BK62&amp;CHAR(10)&amp;Database!$BL$6&amp;": "&amp;Database!BL62&amp;CHAR(10)&amp;Database!$BM$6&amp;": "&amp;Database!BM62&amp;CHAR(10)&amp;Database!$BN$6&amp;": "&amp;Database!BN62&amp;CHAR(10)&amp;Database!$BO$6&amp;": "&amp;Database!BO62&amp;CHAR(10)&amp;Database!$BP$6&amp;": "&amp;Database!BP62&amp;CHAR(10)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59" t="str">
        <f>IF(OR(W59=1, Z59=1), Database!$BQ$6&amp;": "&amp;Database!BQ62&amp;CHAR(10)&amp;Database!$BR$6&amp;": "&amp;Database!BR62&amp;CHAR(10)&amp;Database!$BS$6&amp;": "&amp;Database!BS62&amp;CHAR(10)&amp;Database!$BT$6&amp;": "&amp;Database!BT62&amp;CHAR(10), "")</f>
        <v/>
      </c>
      <c r="O59" t="str">
        <f>"Criteria: "&amp;CHAR(10)&amp;CHAR(10)&amp;Database!BU62</f>
        <v xml:space="preserve">Criteria: 
_x000D_        -  Inclusion Criteria_x000D__x000D_          -  Diagnosis of advanced or metastatic NSCLC. Group A must be ALK negative NSCLC and_x000D_             Group B must be ALK positive NSCLC_x000D__x000D_          -  Group A at least one prior regimen of therapy_x000D__x000D_          -  Group B any number of prior regimens._x000D__x000D_          -  Mandatory tumor tissue available_x000D__x000D_          -  At least one measurable lesion_x000D__x000D_          -  ECOG Performance status 0 or 1_x000D__x000D_          -  Adequate bone marrow, renal, liver and pancreatic function_x000D__x000D_          -  Negative pregnancy test for females of childbearing potential_x000D__x000D_        Exclusion Criteria:_x000D__x000D_          -  No prior therapy with an anti-PD-1, anti-PD-L1, anti-PD-L2, anti-CD137, or_x000D_             anti-CTLA-4 antibody._x000D__x000D_          -  No Severe or Chronic medical conditions including gastrointestinal abnormalities or_x000D_             significant cardiac history_x000D__x000D_          -  No active infection requiring systemic therapy_x000D_      </v>
      </c>
      <c r="P59" t="str">
        <f t="shared" si="0"/>
        <v xml:space="preserve">
---------------------------------------</v>
      </c>
      <c r="Q59" t="str">
        <f t="shared" si="1"/>
        <v>nct_id: NCT02584634
phase: Phase 2
sponsor_name: Pfizer
sponsor_type: Industry
study_title: A Phase 1b/2, Open Label, Dose Finding Study To Evaluate Safety, Efficacy, Pharmacokinetics And Pharmacodynamics Of Avelumab (msb0010718c) In Combination With Either Crizotinib Or Pf 06463922 In Patients With Advanced Or Metastatic Non Small Cell Lung Cancer Javelin Lung 101
cohort: 3
age_min: 18
age_max: 150
type_lung_nsclc_adeno: include
type_lung_nsclc_large: include
type_lung_nsclc_squamous: include
type_lung_sclc: 
stage_i: 
stage_ii: 
stage_iii: include
stage_iv: include
status_newly_diagnosed: 
status_relapse: 
status_refractory: 
marker_alk_oncogene: require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  Inclusion Criteria_x000D__x000D_          -  Diagnosis of advanced or metastatic NSCLC. Group A must be ALK negative NSCLC and_x000D_             Group B must be ALK positive NSCLC_x000D__x000D_          -  Group A at least one prior regimen of therapy_x000D__x000D_          -  Group B any number of prior regimens._x000D__x000D_          -  Mandatory tumor tissue available_x000D__x000D_          -  At least one measurable lesion_x000D__x000D_          -  ECOG Performance status 0 or 1_x000D__x000D_          -  Adequate bone marrow, renal, liver and pancreatic function_x000D__x000D_          -  Negative pregnancy test for females of childbearing potential_x000D__x000D_        Exclusion Criteria:_x000D__x000D_          -  No prior therapy with an anti-PD-1, anti-PD-L1, anti-PD-L2, anti-CD137, or_x000D_             anti-CTLA-4 antibody._x000D__x000D_          -  No Severe or Chronic medical conditions including gastrointestinal abnormalities or_x000D_             significant cardiac history_x000D__x000D_          -  No active infection requiring systemic therapy_x000D_      
---------------------------------------</v>
      </c>
      <c r="S59">
        <f>IF(OR(Database!K62="include",Database!L62="include"), 1, 0)</f>
        <v>0</v>
      </c>
      <c r="T59">
        <f>IF(OR(Database!M62="include",Database!N62="include",Database!O62="include",Database!P62="include"), 1, 0)</f>
        <v>1</v>
      </c>
      <c r="U59">
        <f>IF(OR(Database!M62="include",Database!N62="include",Database!O62="include"), 1, 0)</f>
        <v>1</v>
      </c>
      <c r="V59">
        <f>IF(Database!P62="include", 1, 0)</f>
        <v>0</v>
      </c>
      <c r="W59">
        <f>IF(OR(Database!Q62="include",Database!R62="include",Database!S62="include",Database!T62="include"), 1, 0)</f>
        <v>0</v>
      </c>
      <c r="X59">
        <f>IF(Database!Q62="include", 1, 0)</f>
        <v>0</v>
      </c>
      <c r="Y59">
        <f>IF(Database!T62="include", 1, 0)</f>
        <v>0</v>
      </c>
      <c r="Z59">
        <f>IF(OR(Database!AC62="include",Database!AE62="include",Database!AH62="include",Database!AI62="include",Database!AJ62="include",Database!AK62="include",Database!AM62="include",Database!AN62="include",Database!AO62="include",Database!AP62="include"), 1, 0)</f>
        <v>0</v>
      </c>
      <c r="AA59">
        <f>IF(OR(Database!AQ62&lt;&gt;"",Database!AR62&lt;&gt;"",Database!AS62&lt;&gt;"",Database!AT62&lt;&gt;""), 1, 0)</f>
        <v>1</v>
      </c>
      <c r="AB59">
        <f>IF(Database!AW62&lt;&gt;"", 1, 0)</f>
        <v>0</v>
      </c>
      <c r="AC59">
        <f>IF(OR(Database!AY62&lt;&gt;"",Database!AX62&lt;&gt;""), 1, 0)</f>
        <v>0</v>
      </c>
    </row>
    <row r="60" spans="1:29">
      <c r="A60" t="str">
        <f>Database!$B$6&amp;": "&amp;Database!B63&amp;CHAR(10)&amp;Database!$C$6&amp;": "&amp;Database!C63&amp;CHAR(10)&amp;Database!$E$6&amp;": "&amp;Database!E63&amp;CHAR(10)&amp;Database!$F$6&amp;": "&amp;Database!F63&amp;CHAR(10)&amp;Database!$G$6&amp;": "&amp;Database!G63&amp;CHAR(10)&amp;Database!$H$6&amp;": "&amp;Database!H63&amp;CHAR(10)&amp;Database!$I$6&amp;": "&amp;Database!I63&amp;CHAR(10)&amp;Database!$J$6&amp;": "&amp;Database!J63&amp;CHAR(10)</f>
        <v xml:space="preserve">nct_id: NCT02323126
phase: Phase 2
sponsor_name: Novartis Pharmaceuticals
sponsor_type: Industry
study_title: A Phase II, Multicenter, Open-label Study of EGF816 in Combination With Nivolumab in Adult Patients With EGFR Mutated Non-small Cell Lung Cancer and of INC280 in Combination With Nivolumab in Adult Patients With cMet Positive Non-small Cell Lung Cancer
cohort: 1
age_min: 18
age_max: 150
</v>
      </c>
      <c r="B60" t="str">
        <f>IF(S60=1, Database!$K$6&amp;": "&amp;Database!K63&amp;CHAR(10)&amp;Database!$L$6&amp;": "&amp;Database!L63, "")</f>
        <v/>
      </c>
      <c r="C60" t="str">
        <f>IF(T60=1, Database!$M$6&amp;": "&amp;Database!M63&amp;CHAR(10)&amp;Database!$N$6&amp;": "&amp;Database!N63&amp;CHAR(10)&amp;Database!$O$6&amp;": "&amp;Database!O63&amp;CHAR(10)&amp;Database!$P$6&amp;": "&amp;Database!P63&amp;CHAR(10), "")</f>
        <v xml:space="preserve">type_lung_nsclc_adeno: include
type_lung_nsclc_large: include
type_lung_nsclc_squamous: include
type_lung_sclc: 
</v>
      </c>
      <c r="D60" t="str">
        <f>IF(W60=1, Database!$Q$6&amp;": "&amp;Database!Q63&amp;CHAR(10)&amp;Database!$R$6&amp;": "&amp;Database!R63&amp;CHAR(10)&amp;Database!$S$6&amp;": "&amp;Database!S63&amp;CHAR(10)&amp;Database!$T$6&amp;": "&amp;Database!T63&amp;CHAR(10)&amp;Database!$U$6&amp;": "&amp;Database!U63&amp;CHAR(10)&amp;Database!$V$6&amp;": "&amp;Database!V63&amp;CHAR(10)&amp;Database!$W$6&amp;": "&amp;Database!W63&amp;CHAR(10)&amp;Database!$X$6&amp;": "&amp;Database!X63&amp;CHAR(10)&amp;Database!$Y$6&amp;": "&amp;Database!Y63&amp;CHAR(10)&amp;Database!$Z$6&amp;": "&amp;Database!Z63&amp;CHAR(10)&amp;Database!$AA$6&amp;": "&amp;Database!AA63&amp;CHAR(10)&amp;Database!$AB$6&amp;": "&amp;Database!AB63&amp;CHAR(10), "")</f>
        <v/>
      </c>
      <c r="E60" t="str">
        <f>IF(Z60=1, Database!$AC$6&amp;": "&amp;Database!AC63&amp;CHAR(10)&amp;Database!$AD$6&amp;": "&amp;Database!AD63&amp;CHAR(10)&amp;Database!$AE$6&amp;": "&amp;Database!AE63&amp;CHAR(10)&amp;Database!$AF$6&amp;": "&amp;Database!AF63&amp;CHAR(10)&amp;Database!$AG$6&amp;": "&amp;Database!AG63&amp;CHAR(10)&amp;Database!$AH$6&amp;": "&amp;Database!AH63&amp;CHAR(10)&amp;Database!$AI$6&amp;": "&amp;Database!AI63&amp;CHAR(10)&amp;Database!$AJ$6&amp;": "&amp;Database!AJ63&amp;CHAR(10)&amp;Database!$AK$6&amp;": "&amp;Database!AK63&amp;CHAR(10)&amp;Database!$AL$6&amp;": "&amp;Database!AL63&amp;CHAR(10)&amp;Database!$AM$6&amp;": "&amp;Database!AM63&amp;CHAR(10)&amp;Database!$AN$6&amp;": "&amp;Database!AN63&amp;CHAR(10)&amp;Database!$AO$6&amp;": "&amp;Database!AO63&amp;CHAR(10)&amp;Database!$AP$6&amp;": "&amp;Database!AP63&amp;CHAR(10), "")</f>
        <v/>
      </c>
      <c r="F60" t="str">
        <f>IF(AA60=1, Database!$AQ$6&amp;": "&amp;Database!AQ63&amp;CHAR(10)&amp;Database!$AR$6&amp;": "&amp;Database!AR63&amp;CHAR(10)&amp;Database!$AS$6&amp;": "&amp;Database!AS63&amp;CHAR(10)&amp;Database!$AT$6&amp;": "&amp;Database!AT63&amp;CHAR(10), "")</f>
        <v xml:space="preserve">stage_i: 
stage_ii: 
stage_iii: include
stage_iv: include
</v>
      </c>
      <c r="G60" t="str">
        <f>IF(V60=1, Database!$AU$6&amp;": "&amp;Database!AU63&amp;CHAR(10)&amp;Database!$AV$6&amp;": "&amp;Database!AV63&amp;CHAR(10), "")</f>
        <v/>
      </c>
      <c r="H60" t="str">
        <f>IF(AB60=1, Database!$AW$6&amp;": "&amp;Database!AW63&amp;CHAR(10), "")</f>
        <v/>
      </c>
      <c r="I60" t="str">
        <f>IF(AC60=1, Database!$AX$6&amp;": "&amp;Database!AX63&amp;CHAR(10)&amp;Database!$AY$6&amp;": "&amp;Database!AY63&amp;CHAR(10), "")</f>
        <v/>
      </c>
      <c r="J60" t="str">
        <f>IF(Z60=1, Database!$AQ$6&amp;": "&amp;Database!AQ63&amp;CHAR(10)&amp;Database!$AR$6&amp;": "&amp;Database!AR63&amp;CHAR(10)&amp;Database!$AS$6&amp;": "&amp;Database!AS63&amp;CHAR(10)&amp;Database!$AT$6&amp;": "&amp;Database!AT63&amp;CHAR(10), "")</f>
        <v/>
      </c>
      <c r="K60" t="str">
        <f>Database!$AZ$6&amp;": "&amp;Database!AZ63&amp;CHAR(10)&amp;Database!$BA$6&amp;": "&amp;Database!BA63&amp;CHAR(10)&amp;Database!$BB$6&amp;": "&amp;Database!BB63&amp;CHAR(10)</f>
        <v xml:space="preserve">status_newly_diagnosed: 
status_relapse: 
status_refractory: 
</v>
      </c>
      <c r="L60" t="str">
        <f>Database!$BC$6&amp;": "&amp;Database!BC63&amp;CHAR(10)&amp;Database!$BD$6&amp;": "&amp;Database!BD63&amp;CHAR(10)&amp;Database!$BE$6&amp;": "&amp;Database!BE63&amp;CHAR(10)&amp;Database!$BF$6&amp;": "&amp;Database!BF63&amp;CHAR(10)&amp;Database!$BG$6&amp;": "&amp;Database!BG63&amp;CHAR(10)&amp;Database!$BH$6&amp;": "&amp;Database!BH63&amp;CHAR(10)</f>
        <v xml:space="preserve">marker_alk_oncogene: 
marker_egfr_mutation: require
marker_kras_mutation: 
marker_philadelphia_bcrabl_positive: 
marker_flt3_positive: 
marker_cd20pos: 
</v>
      </c>
      <c r="M60" t="str">
        <f>Database!$BI$6&amp;": "&amp;Database!BI63&amp;CHAR(10)&amp;Database!$BJ$6&amp;": "&amp;Database!BJ63&amp;CHAR(10)&amp;Database!$BK$6&amp;": "&amp;Database!BK63&amp;CHAR(10)&amp;Database!$BL$6&amp;": "&amp;Database!BL63&amp;CHAR(10)&amp;Database!$BM$6&amp;": "&amp;Database!BM63&amp;CHAR(10)&amp;Database!$BN$6&amp;": "&amp;Database!BN63&amp;CHAR(10)&amp;Database!$BO$6&amp;": "&amp;Database!BO63&amp;CHAR(10)&amp;Database!$BP$6&amp;": "&amp;Database!BP63&amp;CHAR(10)</f>
        <v xml:space="preserve">treatment_radiation: 
treatment_radiation_exclusion_period_mo: 
treatment_chemo_systemic: 
treatment_chemo_systemic_exclusion_period_mo: 
treatment_chemo_adjuvant: 
treatment_chemo_adjuvant_exclusion_period_mo: 
treatment_tki: require
treatment_tki_exclusion_period_mo: 
</v>
      </c>
      <c r="N60" t="str">
        <f>IF(OR(W60=1, Z60=1), Database!$BQ$6&amp;": "&amp;Database!BQ63&amp;CHAR(10)&amp;Database!$BR$6&amp;": "&amp;Database!BR63&amp;CHAR(10)&amp;Database!$BS$6&amp;": "&amp;Database!BS63&amp;CHAR(10)&amp;Database!$BT$6&amp;": "&amp;Database!BT63&amp;CHAR(10), "")</f>
        <v/>
      </c>
      <c r="O60" t="str">
        <f>"Criteria: "&amp;CHAR(10)&amp;CHAR(10)&amp;Database!BU63</f>
        <v xml:space="preserve">Criteria: 
_x000D_        Inclusion Criteria:_x000D__x000D_          -  Written informed consent must be obtained prior to any screening procedures_x000D__x000D_          -  Presence of at least one measurable lesion according to RECIST v.1.1_x000D__x000D_          -  ECOG performance status â‰¤ 2_x000D__x000D_          -  Patients with histologically documented locally advanced, recurrent and/or metastatic_x000D_             NSCLC_x000D__x000D_          -  Tumor tissue for determination and/or confirmation of genetic pre-requisites (i.e._x000D_             cMET positivity for Group 2 at any point in treatment; or EGFR T790M positivity post_x000D_             progression on EGFR TKI) must be provided for analysis_x000D__x000D_        Group 1 patients:_x000D__x000D_          -  Patients with EGFR T790M NSCLC (adenocarcinoma)_x000D__x000D_          -  Documented progression of disease according to RECIST v1.1 following primary standard_x000D_             of care (e.g. erlotinib, gefitinib)_x000D__x000D_        Group 2 patients:_x000D__x000D_          -  Patients with EGFR wild-type, cMET positive NSCLC_x000D__x000D_          -  Documented progression of disease according to RECIST v1.1 following primary standard_x000D_             of care (e.g. platinum doublet)._x000D__x000D_        Exclusion Criteria:_x000D__x000D_        For Group1:_x000D__x000D_        - Patients who have received more than one prior line of EGFR TKI therapy1_x000D__x000D_        For Group 2:_x000D__x000D_          -  Previous treatment with a c-MET inhibitor or HGF-targeting therapy_x000D__x000D_          -  Patients with brain metastases. However, if radiation therapy and/or surgery has been_x000D_             completed and serial evaluation by CT (with contrast enhancement) or MRI over a_x000D_             minimum of one month demonstrates the disease to be stable and if the patient remains_x000D_             must have no need for treatment with steroids_x000D__x000D_          -  Patients who require emergent use of systemic steroids, chronic use of prednisone_x000D_             (greater than 10mg or an equivalent steroid dose daily) or emergent surgery and/or_x000D_             radiotherapy._x000D__x000D_          -  History of allergy or hypersensitivity to nivolumab components_x000D__x000D_          -  Patients with an active, known or suspected autoimmune disease. Patients with type I_x000D_             diabetes mellitis, hypothyroidism only requiring hormone replacement, skin disorders_x000D_             (such as vitiligo, psoriasis, or alopecia) not requiring systemic treatment, or_x000D_             conditions not expected to recur in the absence of an external trigger are permitted_x000D_             to enroll_x000D__x000D_          -  Patients with a condition requiring chronic systemic treatment with either_x000D_             corticosteroids(&gt; 10 mg daily prednisone equivalent) or other immunosuppressive_x000D_             medications within 14 days of treatment start. Inhaled or topical steroids, and_x000D_             adrenal replacement steroid doses&gt; 10 mg daily prednisone equivalent, are permitted_x000D_             in the absence of active autoimmune disease_x000D__x000D_          -  Known history of testing positive for human immunodeficiency virus (HIV) or known_x000D_             acquired immunodeficiency syndrome (AIDS)_x000D__x000D_          -  Any positive test for hepatitis B virus or hepatitis C virus indicating acute or_x000D_             chronic infection_x000D__x000D_          -  Patients with interstitial lung disease that is symptomatic or may interfere with the_x000D_             detection or management of suspected drug-related pulmonary toxicity_x000D__x000D_          -  Patients with interstitial lung disease that is symptomatic or may interfere with the_x000D_             detection or management of suspected drug-related pulmonary toxicity_x000D__x000D_        Prior therapy:_x000D__x000D_          -  Patients who have been treated with prior PD-1 and PD-L1 agents_x000D__x000D_          -  Patients who previously received agents targeting c-MET and/or EGFR T790M Note:_x000D_             Previous treatment with afatinib may be allowable after discussions between Novartis_x000D_             and Investigator._x000D__x000D_          -  Patients with the following laboratory abnormalities:_x000D__x000D_               -  Absolute Neutrophil Count (ANC) &lt;1.5 x 109/L_x000D__x000D_               -  Hemoglobin (Hgb) &lt;9 g/dL_x000D__x000D_               -  Platelets &lt;100 x 109/L_x000D__x000D_               -  Total bilirubin &gt;1.5 x upper limit of normal (ULN). For patients with Gilbert's_x000D_                  syndrome total bilirubin &gt;2.5 x upper limit of normal (ULN)_x000D__x000D_               -  Aspartate aminotransferase (AST) and/or alanine aminotransferase (ALT) &gt;3 x ULN_x000D__x000D_               -  Serum creatinine &gt;1.5 x ULN and/or measured or calculated creatinine clearance_x000D_                  &lt;75% LLN_x000D__x000D_        Other protocol-related inclusion/exclusion criteria may apply._x000D_      </v>
      </c>
      <c r="P60" t="str">
        <f t="shared" si="0"/>
        <v xml:space="preserve">
---------------------------------------</v>
      </c>
      <c r="Q60" t="str">
        <f t="shared" si="1"/>
        <v>nct_id: NCT02323126
phase: Phase 2
sponsor_name: Novartis Pharmaceuticals
sponsor_type: Industry
study_title: A Phase II, Multicenter, Open-label Study of EGF816 in Combination With Nivolumab in Adult Patients With EGFR Mutated Non-small Cell Lung Cancer and of INC280 in Combination With Nivolumab in Adult Patients With cMet Positive Non-small Cell Lung Cancer
cohort: 1
age_min: 18
age_max: 150
type_lung_nsclc_adeno: include
type_lung_nsclc_large: include
type_lung_nsclc_squamous: include
type_lung_sclc: 
stage_i: 
stage_ii: 
stage_iii: include
stage_iv: include
status_newly_diagnosed: 
status_relapse: 
status_refractory: 
marker_alk_oncogene: 
marker_egfr_mutation: require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require
treatment_tki_exclusion_period_mo: 
Criteria: 
_x000D_        Inclusion Criteria:_x000D__x000D_          -  Written informed consent must be obtained prior to any screening procedures_x000D__x000D_          -  Presence of at least one measurable lesion according to RECIST v.1.1_x000D__x000D_          -  ECOG performance status â‰¤ 2_x000D__x000D_          -  Patients with histologically documented locally advanced, recurrent and/or metastatic_x000D_             NSCLC_x000D__x000D_          -  Tumor tissue for determination and/or confirmation of genetic pre-requisites (i.e._x000D_             cMET positivity for Group 2 at any point in treatment; or EGFR T790M positivity post_x000D_             progression on EGFR TKI) must be provided for analysis_x000D__x000D_        Group 1 patients:_x000D__x000D_          -  Patients with EGFR T790M NSCLC (adenocarcinoma)_x000D__x000D_          -  Documented progression of disease according to RECIST v1.1 following primary standard_x000D_             of care (e.g. erlotinib, gefitinib)_x000D__x000D_        Group 2 patients:_x000D__x000D_          -  Patients with EGFR wild-type, cMET positive NSCLC_x000D__x000D_          -  Documented progression of disease according to RECIST v1.1 following primary standard_x000D_             of care (e.g. platinum doublet)._x000D__x000D_        Exclusion Criteria:_x000D__x000D_        For Group1:_x000D__x000D_        - Patients who have received more than one prior line of EGFR TKI therapy1_x000D__x000D_        For Group 2:_x000D__x000D_          -  Previous treatment with a c-MET inhibitor or HGF-targeting therapy_x000D__x000D_          -  Patients with brain metastases. However, if radiation therapy and/or surgery has been_x000D_             completed and serial evaluation by CT (with contrast enhancement) or MRI over a_x000D_             minimum of one month demonstrates the disease to be stable and if the patient remains_x000D_             must have no need for treatment with steroids_x000D__x000D_          -  Patients who require emergent use of systemic steroids, chronic use of prednisone_x000D_             (greater than 10mg or an equivalent steroid dose daily) or emergent surgery and/or_x000D_             radiotherapy._x000D__x000D_          -  History of allergy or hypersensitivity to nivolumab components_x000D__x000D_          -  Patients with an active, known or suspected autoimmune disease. Patients with type I_x000D_             diabetes mellitis, hypothyroidism only requiring hormone replacement, skin disorders_x000D_             (such as vitiligo, psoriasis, or alopecia) not requiring systemic treatment, or_x000D_             conditions not expected to recur in the absence of an external trigger are permitted_x000D_             to enroll_x000D__x000D_          -  Patients with a condition requiring chronic systemic treatment with either_x000D_             corticosteroids(&gt; 10 mg daily prednisone equivalent) or other immunosuppressive_x000D_             medications within 14 days of treatment start. Inhaled or topical steroids, and_x000D_             adrenal replacement steroid doses&gt; 10 mg daily prednisone equivalent, are permitted_x000D_             in the absence of active autoimmune disease_x000D__x000D_          -  Known history of testing positive for human immunodeficiency virus (HIV) or known_x000D_             acquired immunodeficiency syndrome (AIDS)_x000D__x000D_          -  Any positive test for hepatitis B virus or hepatitis C virus indicating acute or_x000D_             chronic infection_x000D__x000D_          -  Patients with interstitial lung disease that is symptomatic or may interfere with the_x000D_             detection or management of suspected drug-related pulmonary toxicity_x000D__x000D_          -  Patients with interstitial lung disease that is symptomatic or may interfere with the_x000D_             detection or management of suspected drug-related pulmonary toxicity_x000D__x000D_        Prior therapy:_x000D__x000D_          -  Patients who have been treated with prior PD-1 and PD-L1 agents_x000D__x000D_          -  Patients who previously received agents targeting c-MET and/or EGFR T790M Note:_x000D_             Previous treatment with afatinib may be allowable after discussions between Novartis_x000D_             and Investigator._x000D__x000D_          -  Patients with the following laboratory abnormalities:_x000D__x000D_               -  Absolute Neutrophil Count (ANC) &lt;1.5 x 109/L_x000D__x000D_               -  Hemoglobin (Hgb) &lt;9 g/dL_x000D__x000D_               -  Platelets &lt;100 x 109/L_x000D__x000D_               -  Total bilirubin &gt;1.5 x upper limit of normal (ULN). For patients with Gilbert's_x000D_                  syndrome total bilirubin &gt;2.5 x upper limit of normal (ULN)_x000D__x000D_               -  Aspartate aminotransferase (AST) and/or alanine aminotransferase (ALT) &gt;3 x ULN_x000D__x000D_               -  Serum creatinine &gt;1.5 x ULN and/or measured or calculated creatinine clearance_x000D_                  &lt;75% LLN_x000D__x000D_        Other protocol-related inclusion/exclusion criteria may apply._x000D_      
---------------------------------------</v>
      </c>
      <c r="S60">
        <f>IF(OR(Database!K63="include",Database!L63="include"), 1, 0)</f>
        <v>0</v>
      </c>
      <c r="T60">
        <f>IF(OR(Database!M63="include",Database!N63="include",Database!O63="include",Database!P63="include"), 1, 0)</f>
        <v>1</v>
      </c>
      <c r="U60">
        <f>IF(OR(Database!M63="include",Database!N63="include",Database!O63="include"), 1, 0)</f>
        <v>1</v>
      </c>
      <c r="V60">
        <f>IF(Database!P63="include", 1, 0)</f>
        <v>0</v>
      </c>
      <c r="W60">
        <f>IF(OR(Database!Q63="include",Database!R63="include",Database!S63="include",Database!T63="include"), 1, 0)</f>
        <v>0</v>
      </c>
      <c r="X60">
        <f>IF(Database!Q63="include", 1, 0)</f>
        <v>0</v>
      </c>
      <c r="Y60">
        <f>IF(Database!T63="include", 1, 0)</f>
        <v>0</v>
      </c>
      <c r="Z60">
        <f>IF(OR(Database!AC63="include",Database!AE63="include",Database!AH63="include",Database!AI63="include",Database!AJ63="include",Database!AK63="include",Database!AM63="include",Database!AN63="include",Database!AO63="include",Database!AP63="include"), 1, 0)</f>
        <v>0</v>
      </c>
      <c r="AA60">
        <f>IF(OR(Database!AQ63&lt;&gt;"",Database!AR63&lt;&gt;"",Database!AS63&lt;&gt;"",Database!AT63&lt;&gt;""), 1, 0)</f>
        <v>1</v>
      </c>
      <c r="AB60">
        <f>IF(Database!AW63&lt;&gt;"", 1, 0)</f>
        <v>0</v>
      </c>
      <c r="AC60">
        <f>IF(OR(Database!AY63&lt;&gt;"",Database!AX63&lt;&gt;""), 1, 0)</f>
        <v>0</v>
      </c>
    </row>
    <row r="61" spans="1:29">
      <c r="A61" t="str">
        <f>Database!$B$6&amp;": "&amp;Database!B64&amp;CHAR(10)&amp;Database!$C$6&amp;": "&amp;Database!C64&amp;CHAR(10)&amp;Database!$E$6&amp;": "&amp;Database!E64&amp;CHAR(10)&amp;Database!$F$6&amp;": "&amp;Database!F64&amp;CHAR(10)&amp;Database!$G$6&amp;": "&amp;Database!G64&amp;CHAR(10)&amp;Database!$H$6&amp;": "&amp;Database!H64&amp;CHAR(10)&amp;Database!$I$6&amp;": "&amp;Database!I64&amp;CHAR(10)&amp;Database!$J$6&amp;": "&amp;Database!J64&amp;CHAR(10)</f>
        <v xml:space="preserve">nct_id: NCT02323126
phase: Phase 2
sponsor_name: Novartis Pharmaceuticals
sponsor_type: Industry
study_title: A Phase II, Multicenter, Open-label Study of EGF816 in Combination With Nivolumab in Adult Patients With EGFR Mutated Non-small Cell Lung Cancer and of INC280 in Combination With Nivolumab in Adult Patients With cMet Positive Non-small Cell Lung Cancer
cohort: 2
age_min: 18
age_max: 150
</v>
      </c>
      <c r="B61" t="str">
        <f>IF(S61=1, Database!$K$6&amp;": "&amp;Database!K64&amp;CHAR(10)&amp;Database!$L$6&amp;": "&amp;Database!L64, "")</f>
        <v/>
      </c>
      <c r="C61" t="str">
        <f>IF(T61=1, Database!$M$6&amp;": "&amp;Database!M64&amp;CHAR(10)&amp;Database!$N$6&amp;": "&amp;Database!N64&amp;CHAR(10)&amp;Database!$O$6&amp;": "&amp;Database!O64&amp;CHAR(10)&amp;Database!$P$6&amp;": "&amp;Database!P64&amp;CHAR(10), "")</f>
        <v xml:space="preserve">type_lung_nsclc_adeno: include
type_lung_nsclc_large: include
type_lung_nsclc_squamous: include
type_lung_sclc: 
</v>
      </c>
      <c r="D61" t="str">
        <f>IF(W61=1, Database!$Q$6&amp;": "&amp;Database!Q64&amp;CHAR(10)&amp;Database!$R$6&amp;": "&amp;Database!R64&amp;CHAR(10)&amp;Database!$S$6&amp;": "&amp;Database!S64&amp;CHAR(10)&amp;Database!$T$6&amp;": "&amp;Database!T64&amp;CHAR(10)&amp;Database!$U$6&amp;": "&amp;Database!U64&amp;CHAR(10)&amp;Database!$V$6&amp;": "&amp;Database!V64&amp;CHAR(10)&amp;Database!$W$6&amp;": "&amp;Database!W64&amp;CHAR(10)&amp;Database!$X$6&amp;": "&amp;Database!X64&amp;CHAR(10)&amp;Database!$Y$6&amp;": "&amp;Database!Y64&amp;CHAR(10)&amp;Database!$Z$6&amp;": "&amp;Database!Z64&amp;CHAR(10)&amp;Database!$AA$6&amp;": "&amp;Database!AA64&amp;CHAR(10)&amp;Database!$AB$6&amp;": "&amp;Database!AB64&amp;CHAR(10), "")</f>
        <v/>
      </c>
      <c r="E61" t="str">
        <f>IF(Z61=1, Database!$AC$6&amp;": "&amp;Database!AC64&amp;CHAR(10)&amp;Database!$AD$6&amp;": "&amp;Database!AD64&amp;CHAR(10)&amp;Database!$AE$6&amp;": "&amp;Database!AE64&amp;CHAR(10)&amp;Database!$AF$6&amp;": "&amp;Database!AF64&amp;CHAR(10)&amp;Database!$AG$6&amp;": "&amp;Database!AG64&amp;CHAR(10)&amp;Database!$AH$6&amp;": "&amp;Database!AH64&amp;CHAR(10)&amp;Database!$AI$6&amp;": "&amp;Database!AI64&amp;CHAR(10)&amp;Database!$AJ$6&amp;": "&amp;Database!AJ64&amp;CHAR(10)&amp;Database!$AK$6&amp;": "&amp;Database!AK64&amp;CHAR(10)&amp;Database!$AL$6&amp;": "&amp;Database!AL64&amp;CHAR(10)&amp;Database!$AM$6&amp;": "&amp;Database!AM64&amp;CHAR(10)&amp;Database!$AN$6&amp;": "&amp;Database!AN64&amp;CHAR(10)&amp;Database!$AO$6&amp;": "&amp;Database!AO64&amp;CHAR(10)&amp;Database!$AP$6&amp;": "&amp;Database!AP64&amp;CHAR(10), "")</f>
        <v/>
      </c>
      <c r="F61" t="str">
        <f>IF(AA61=1, Database!$AQ$6&amp;": "&amp;Database!AQ64&amp;CHAR(10)&amp;Database!$AR$6&amp;": "&amp;Database!AR64&amp;CHAR(10)&amp;Database!$AS$6&amp;": "&amp;Database!AS64&amp;CHAR(10)&amp;Database!$AT$6&amp;": "&amp;Database!AT64&amp;CHAR(10), "")</f>
        <v xml:space="preserve">stage_i: include
stage_ii: include
stage_iii: 
stage_iv: 
</v>
      </c>
      <c r="G61" t="str">
        <f>IF(V61=1, Database!$AU$6&amp;": "&amp;Database!AU64&amp;CHAR(10)&amp;Database!$AV$6&amp;": "&amp;Database!AV64&amp;CHAR(10), "")</f>
        <v/>
      </c>
      <c r="H61" t="str">
        <f>IF(AB61=1, Database!$AW$6&amp;": "&amp;Database!AW64&amp;CHAR(10), "")</f>
        <v/>
      </c>
      <c r="I61" t="str">
        <f>IF(AC61=1, Database!$AX$6&amp;": "&amp;Database!AX64&amp;CHAR(10)&amp;Database!$AY$6&amp;": "&amp;Database!AY64&amp;CHAR(10), "")</f>
        <v/>
      </c>
      <c r="J61" t="str">
        <f>IF(Z61=1, Database!$AQ$6&amp;": "&amp;Database!AQ64&amp;CHAR(10)&amp;Database!$AR$6&amp;": "&amp;Database!AR64&amp;CHAR(10)&amp;Database!$AS$6&amp;": "&amp;Database!AS64&amp;CHAR(10)&amp;Database!$AT$6&amp;": "&amp;Database!AT64&amp;CHAR(10), "")</f>
        <v/>
      </c>
      <c r="K61" t="str">
        <f>Database!$AZ$6&amp;": "&amp;Database!AZ64&amp;CHAR(10)&amp;Database!$BA$6&amp;": "&amp;Database!BA64&amp;CHAR(10)&amp;Database!$BB$6&amp;": "&amp;Database!BB64&amp;CHAR(10)</f>
        <v xml:space="preserve">status_newly_diagnosed: 
status_relapse: require
status_refractory: 
</v>
      </c>
      <c r="L61" t="str">
        <f>Database!$BC$6&amp;": "&amp;Database!BC64&amp;CHAR(10)&amp;Database!$BD$6&amp;": "&amp;Database!BD64&amp;CHAR(10)&amp;Database!$BE$6&amp;": "&amp;Database!BE64&amp;CHAR(10)&amp;Database!$BF$6&amp;": "&amp;Database!BF64&amp;CHAR(10)&amp;Database!$BG$6&amp;": "&amp;Database!BG64&amp;CHAR(10)&amp;Database!$BH$6&amp;": "&amp;Database!BH64&amp;CHAR(10)</f>
        <v xml:space="preserve">marker_alk_oncogene: 
marker_egfr_mutation: require
marker_kras_mutation: 
marker_philadelphia_bcrabl_positive: 
marker_flt3_positive: 
marker_cd20pos: 
</v>
      </c>
      <c r="M61" t="str">
        <f>Database!$BI$6&amp;": "&amp;Database!BI64&amp;CHAR(10)&amp;Database!$BJ$6&amp;": "&amp;Database!BJ64&amp;CHAR(10)&amp;Database!$BK$6&amp;": "&amp;Database!BK64&amp;CHAR(10)&amp;Database!$BL$6&amp;": "&amp;Database!BL64&amp;CHAR(10)&amp;Database!$BM$6&amp;": "&amp;Database!BM64&amp;CHAR(10)&amp;Database!$BN$6&amp;": "&amp;Database!BN64&amp;CHAR(10)&amp;Database!$BO$6&amp;": "&amp;Database!BO64&amp;CHAR(10)&amp;Database!$BP$6&amp;": "&amp;Database!BP64&amp;CHAR(10)</f>
        <v xml:space="preserve">treatment_radiation: 
treatment_radiation_exclusion_period_mo: 
treatment_chemo_systemic: 
treatment_chemo_systemic_exclusion_period_mo: 
treatment_chemo_adjuvant: 
treatment_chemo_adjuvant_exclusion_period_mo: 
treatment_tki: require
treatment_tki_exclusion_period_mo: 
</v>
      </c>
      <c r="N61" t="str">
        <f>IF(OR(W61=1, Z61=1), Database!$BQ$6&amp;": "&amp;Database!BQ64&amp;CHAR(10)&amp;Database!$BR$6&amp;": "&amp;Database!BR64&amp;CHAR(10)&amp;Database!$BS$6&amp;": "&amp;Database!BS64&amp;CHAR(10)&amp;Database!$BT$6&amp;": "&amp;Database!BT64&amp;CHAR(10), "")</f>
        <v/>
      </c>
      <c r="O61" t="str">
        <f>"Criteria: "&amp;CHAR(10)&amp;CHAR(10)&amp;Database!BU64</f>
        <v xml:space="preserve">Criteria: 
_x000D_        Inclusion Criteria:_x000D__x000D_          -  Written informed consent must be obtained prior to any screening procedures_x000D__x000D_          -  Presence of at least one measurable lesion according to RECIST v.1.1_x000D__x000D_          -  ECOG performance status â‰¤ 2_x000D__x000D_          -  Patients with histologically documented locally advanced, recurrent and/or metastatic_x000D_             NSCLC_x000D__x000D_          -  Tumor tissue for determination and/or confirmation of genetic pre-requisites (i.e._x000D_             cMET positivity for Group 2 at any point in treatment; or EGFR T790M positivity post_x000D_             progression on EGFR TKI) must be provided for analysis_x000D__x000D_        Group 1 patients:_x000D__x000D_          -  Patients with EGFR T790M NSCLC (adenocarcinoma)_x000D__x000D_          -  Documented progression of disease according to RECIST v1.1 following primary standard_x000D_             of care (e.g. erlotinib, gefitinib)_x000D__x000D_        Group 2 patients:_x000D__x000D_          -  Patients with EGFR wild-type, cMET positive NSCLC_x000D__x000D_          -  Documented progression of disease according to RECIST v1.1 following primary standard_x000D_             of care (e.g. platinum doublet)._x000D__x000D_        Exclusion Criteria:_x000D__x000D_        For Group1:_x000D__x000D_        - Patients who have received more than one prior line of EGFR TKI therapy1_x000D__x000D_        For Group 2:_x000D__x000D_          -  Previous treatment with a c-MET inhibitor or HGF-targeting therapy_x000D__x000D_          -  Patients with brain metastases. However, if radiation therapy and/or surgery has been_x000D_             completed and serial evaluation by CT (with contrast enhancement) or MRI over a_x000D_             minimum of one month demonstrates the disease to be stable and if the patient remains_x000D_             must have no need for treatment with steroids_x000D__x000D_          -  Patients who require emergent use of systemic steroids, chronic use of prednisone_x000D_             (greater than 10mg or an equivalent steroid dose daily) or emergent surgery and/or_x000D_             radiotherapy._x000D__x000D_          -  History of allergy or hypersensitivity to nivolumab components_x000D__x000D_          -  Patients with an active, known or suspected autoimmune disease. Patients with type I_x000D_             diabetes mellitis, hypothyroidism only requiring hormone replacement, skin disorders_x000D_             (such as vitiligo, psoriasis, or alopecia) not requiring systemic treatment, or_x000D_             conditions not expected to recur in the absence of an external trigger are permitted_x000D_             to enroll_x000D__x000D_          -  Patients with a condition requiring chronic systemic treatment with either_x000D_             corticosteroids(&gt; 10 mg daily prednisone equivalent) or other immunosuppressive_x000D_             medications within 14 days of treatment start. Inhaled or topical steroids, and_x000D_             adrenal replacement steroid doses&gt; 10 mg daily prednisone equivalent, are permitted_x000D_             in the absence of active autoimmune disease_x000D__x000D_          -  Known history of testing positive for human immunodeficiency virus (HIV) or known_x000D_             acquired immunodeficiency syndrome (AIDS)_x000D__x000D_          -  Any positive test for hepatitis B virus or hepatitis C virus indicating acute or_x000D_             chronic infection_x000D__x000D_          -  Patients with interstitial lung disease that is symptomatic or may interfere with the_x000D_             detection or management of suspected drug-related pulmonary toxicity_x000D__x000D_          -  Patients with interstitial lung disease that is symptomatic or may interfere with the_x000D_             detection or management of suspected drug-related pulmonary toxicity_x000D__x000D_        Prior therapy:_x000D__x000D_          -  Patients who have been treated with prior PD-1 and PD-L1 agents_x000D__x000D_          -  Patients who previously received agents targeting c-MET and/or EGFR T790M Note:_x000D_             Previous treatment with afatinib may be allowable after discussions between Novartis_x000D_             and Investigator._x000D__x000D_          -  Patients with the following laboratory abnormalities:_x000D__x000D_               -  Absolute Neutrophil Count (ANC) &lt;1.5 x 109/L_x000D__x000D_               -  Hemoglobin (Hgb) &lt;9 g/dL_x000D__x000D_               -  Platelets &lt;100 x 109/L_x000D__x000D_               -  Total bilirubin &gt;1.5 x upper limit of normal (ULN). For patients with Gilbert's_x000D_                  syndrome total bilirubin &gt;2.5 x upper limit of normal (ULN)_x000D__x000D_               -  Aspartate aminotransferase (AST) and/or alanine aminotransferase (ALT) &gt;3 x ULN_x000D__x000D_               -  Serum creatinine &gt;1.5 x ULN and/or measured or calculated creatinine clearance_x000D_                  &lt;75% LLN_x000D__x000D_        Other protocol-related inclusion/exclusion criteria may apply._x000D_      </v>
      </c>
      <c r="P61" t="str">
        <f t="shared" si="0"/>
        <v xml:space="preserve">
---------------------------------------</v>
      </c>
      <c r="Q61" t="str">
        <f t="shared" si="1"/>
        <v>nct_id: NCT02323126
phase: Phase 2
sponsor_name: Novartis Pharmaceuticals
sponsor_type: Industry
study_title: A Phase II, Multicenter, Open-label Study of EGF816 in Combination With Nivolumab in Adult Patients With EGFR Mutated Non-small Cell Lung Cancer and of INC280 in Combination With Nivolumab in Adult Patients With cMet Positive Non-small Cell Lung Cancer
cohort: 2
age_min: 18
age_max: 150
type_lung_nsclc_adeno: include
type_lung_nsclc_large: include
type_lung_nsclc_squamous: include
type_lung_sclc: 
stage_i: include
stage_ii: include
stage_iii: 
stage_iv: 
status_newly_diagnosed: 
status_relapse: require
status_refractory: 
marker_alk_oncogene: 
marker_egfr_mutation: require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require
treatment_tki_exclusion_period_mo: 
Criteria: 
_x000D_        Inclusion Criteria:_x000D__x000D_          -  Written informed consent must be obtained prior to any screening procedures_x000D__x000D_          -  Presence of at least one measurable lesion according to RECIST v.1.1_x000D__x000D_          -  ECOG performance status â‰¤ 2_x000D__x000D_          -  Patients with histologically documented locally advanced, recurrent and/or metastatic_x000D_             NSCLC_x000D__x000D_          -  Tumor tissue for determination and/or confirmation of genetic pre-requisites (i.e._x000D_             cMET positivity for Group 2 at any point in treatment; or EGFR T790M positivity post_x000D_             progression on EGFR TKI) must be provided for analysis_x000D__x000D_        Group 1 patients:_x000D__x000D_          -  Patients with EGFR T790M NSCLC (adenocarcinoma)_x000D__x000D_          -  Documented progression of disease according to RECIST v1.1 following primary standard_x000D_             of care (e.g. erlotinib, gefitinib)_x000D__x000D_        Group 2 patients:_x000D__x000D_          -  Patients with EGFR wild-type, cMET positive NSCLC_x000D__x000D_          -  Documented progression of disease according to RECIST v1.1 following primary standard_x000D_             of care (e.g. platinum doublet)._x000D__x000D_        Exclusion Criteria:_x000D__x000D_        For Group1:_x000D__x000D_        - Patients who have received more than one prior line of EGFR TKI therapy1_x000D__x000D_        For Group 2:_x000D__x000D_          -  Previous treatment with a c-MET inhibitor or HGF-targeting therapy_x000D__x000D_          -  Patients with brain metastases. However, if radiation therapy and/or surgery has been_x000D_             completed and serial evaluation by CT (with contrast enhancement) or MRI over a_x000D_             minimum of one month demonstrates the disease to be stable and if the patient remains_x000D_             must have no need for treatment with steroids_x000D__x000D_          -  Patients who require emergent use of systemic steroids, chronic use of prednisone_x000D_             (greater than 10mg or an equivalent steroid dose daily) or emergent surgery and/or_x000D_             radiotherapy._x000D__x000D_          -  History of allergy or hypersensitivity to nivolumab components_x000D__x000D_          -  Patients with an active, known or suspected autoimmune disease. Patients with type I_x000D_             diabetes mellitis, hypothyroidism only requiring hormone replacement, skin disorders_x000D_             (such as vitiligo, psoriasis, or alopecia) not requiring systemic treatment, or_x000D_             conditions not expected to recur in the absence of an external trigger are permitted_x000D_             to enroll_x000D__x000D_          -  Patients with a condition requiring chronic systemic treatment with either_x000D_             corticosteroids(&gt; 10 mg daily prednisone equivalent) or other immunosuppressive_x000D_             medications within 14 days of treatment start. Inhaled or topical steroids, and_x000D_             adrenal replacement steroid doses&gt; 10 mg daily prednisone equivalent, are permitted_x000D_             in the absence of active autoimmune disease_x000D__x000D_          -  Known history of testing positive for human immunodeficiency virus (HIV) or known_x000D_             acquired immunodeficiency syndrome (AIDS)_x000D__x000D_          -  Any positive test for hepatitis B virus or hepatitis C virus indicating acute or_x000D_             chronic infection_x000D__x000D_          -  Patients with interstitial lung disease that is symptomatic or may interfere with the_x000D_             detection or management of suspected drug-related pulmonary toxicity_x000D__x000D_          -  Patients with interstitial lung disease that is symptomatic or may interfere with the_x000D_             detection or management of suspected drug-related pulmonary toxicity_x000D__x000D_        Prior therapy:_x000D__x000D_          -  Patients who have been treated with prior PD-1 and PD-L1 agents_x000D__x000D_          -  Patients who previously received agents targeting c-MET and/or EGFR T790M Note:_x000D_             Previous treatment with afatinib may be allowable after discussions between Novartis_x000D_             and Investigator._x000D__x000D_          -  Patients with the following laboratory abnormalities:_x000D__x000D_               -  Absolute Neutrophil Count (ANC) &lt;1.5 x 109/L_x000D__x000D_               -  Hemoglobin (Hgb) &lt;9 g/dL_x000D__x000D_               -  Platelets &lt;100 x 109/L_x000D__x000D_               -  Total bilirubin &gt;1.5 x upper limit of normal (ULN). For patients with Gilbert's_x000D_                  syndrome total bilirubin &gt;2.5 x upper limit of normal (ULN)_x000D__x000D_               -  Aspartate aminotransferase (AST) and/or alanine aminotransferase (ALT) &gt;3 x ULN_x000D__x000D_               -  Serum creatinine &gt;1.5 x ULN and/or measured or calculated creatinine clearance_x000D_                  &lt;75% LLN_x000D__x000D_        Other protocol-related inclusion/exclusion criteria may apply._x000D_      
---------------------------------------</v>
      </c>
      <c r="S61">
        <f>IF(OR(Database!K64="include",Database!L64="include"), 1, 0)</f>
        <v>0</v>
      </c>
      <c r="T61">
        <f>IF(OR(Database!M64="include",Database!N64="include",Database!O64="include",Database!P64="include"), 1, 0)</f>
        <v>1</v>
      </c>
      <c r="U61">
        <f>IF(OR(Database!M64="include",Database!N64="include",Database!O64="include"), 1, 0)</f>
        <v>1</v>
      </c>
      <c r="V61">
        <f>IF(Database!P64="include", 1, 0)</f>
        <v>0</v>
      </c>
      <c r="W61">
        <f>IF(OR(Database!Q64="include",Database!R64="include",Database!S64="include",Database!T64="include"), 1, 0)</f>
        <v>0</v>
      </c>
      <c r="X61">
        <f>IF(Database!Q64="include", 1, 0)</f>
        <v>0</v>
      </c>
      <c r="Y61">
        <f>IF(Database!T64="include", 1, 0)</f>
        <v>0</v>
      </c>
      <c r="Z61">
        <f>IF(OR(Database!AC64="include",Database!AE64="include",Database!AH64="include",Database!AI64="include",Database!AJ64="include",Database!AK64="include",Database!AM64="include",Database!AN64="include",Database!AO64="include",Database!AP64="include"), 1, 0)</f>
        <v>0</v>
      </c>
      <c r="AA61">
        <f>IF(OR(Database!AQ64&lt;&gt;"",Database!AR64&lt;&gt;"",Database!AS64&lt;&gt;"",Database!AT64&lt;&gt;""), 1, 0)</f>
        <v>1</v>
      </c>
      <c r="AB61">
        <f>IF(Database!AW64&lt;&gt;"", 1, 0)</f>
        <v>0</v>
      </c>
      <c r="AC61">
        <f>IF(OR(Database!AY64&lt;&gt;"",Database!AX64&lt;&gt;""), 1, 0)</f>
        <v>0</v>
      </c>
    </row>
    <row r="62" spans="1:29">
      <c r="A62" t="str">
        <f>Database!$B$6&amp;": "&amp;Database!B65&amp;CHAR(10)&amp;Database!$C$6&amp;": "&amp;Database!C65&amp;CHAR(10)&amp;Database!$E$6&amp;": "&amp;Database!E65&amp;CHAR(10)&amp;Database!$F$6&amp;": "&amp;Database!F65&amp;CHAR(10)&amp;Database!$G$6&amp;": "&amp;Database!G65&amp;CHAR(10)&amp;Database!$H$6&amp;": "&amp;Database!H65&amp;CHAR(10)&amp;Database!$I$6&amp;": "&amp;Database!I65&amp;CHAR(10)&amp;Database!$J$6&amp;": "&amp;Database!J65&amp;CHAR(10)</f>
        <v xml:space="preserve">nct_id: NCT02323126
phase: Phase 2
sponsor_name: Novartis Pharmaceuticals
sponsor_type: Industry
study_title: A Phase II, Multicenter, Open-label Study of EGF816 in Combination With Nivolumab in Adult Patients With EGFR Mutated Non-small Cell Lung Cancer and of INC280 in Combination With Nivolumab in Adult Patients With cMet Positive Non-small Cell Lung Cancer
cohort: 3
age_min: 18
age_max: 150
</v>
      </c>
      <c r="B62" t="str">
        <f>IF(S62=1, Database!$K$6&amp;": "&amp;Database!K65&amp;CHAR(10)&amp;Database!$L$6&amp;": "&amp;Database!L65, "")</f>
        <v/>
      </c>
      <c r="C62" t="str">
        <f>IF(T62=1, Database!$M$6&amp;": "&amp;Database!M65&amp;CHAR(10)&amp;Database!$N$6&amp;": "&amp;Database!N65&amp;CHAR(10)&amp;Database!$O$6&amp;": "&amp;Database!O65&amp;CHAR(10)&amp;Database!$P$6&amp;": "&amp;Database!P65&amp;CHAR(10), "")</f>
        <v xml:space="preserve">type_lung_nsclc_adeno: include
type_lung_nsclc_large: include
type_lung_nsclc_squamous: include
type_lung_sclc: 
</v>
      </c>
      <c r="D62" t="str">
        <f>IF(W62=1, Database!$Q$6&amp;": "&amp;Database!Q65&amp;CHAR(10)&amp;Database!$R$6&amp;": "&amp;Database!R65&amp;CHAR(10)&amp;Database!$S$6&amp;": "&amp;Database!S65&amp;CHAR(10)&amp;Database!$T$6&amp;": "&amp;Database!T65&amp;CHAR(10)&amp;Database!$U$6&amp;": "&amp;Database!U65&amp;CHAR(10)&amp;Database!$V$6&amp;": "&amp;Database!V65&amp;CHAR(10)&amp;Database!$W$6&amp;": "&amp;Database!W65&amp;CHAR(10)&amp;Database!$X$6&amp;": "&amp;Database!X65&amp;CHAR(10)&amp;Database!$Y$6&amp;": "&amp;Database!Y65&amp;CHAR(10)&amp;Database!$Z$6&amp;": "&amp;Database!Z65&amp;CHAR(10)&amp;Database!$AA$6&amp;": "&amp;Database!AA65&amp;CHAR(10)&amp;Database!$AB$6&amp;": "&amp;Database!AB65&amp;CHAR(10), "")</f>
        <v/>
      </c>
      <c r="E62" t="str">
        <f>IF(Z62=1, Database!$AC$6&amp;": "&amp;Database!AC65&amp;CHAR(10)&amp;Database!$AD$6&amp;": "&amp;Database!AD65&amp;CHAR(10)&amp;Database!$AE$6&amp;": "&amp;Database!AE65&amp;CHAR(10)&amp;Database!$AF$6&amp;": "&amp;Database!AF65&amp;CHAR(10)&amp;Database!$AG$6&amp;": "&amp;Database!AG65&amp;CHAR(10)&amp;Database!$AH$6&amp;": "&amp;Database!AH65&amp;CHAR(10)&amp;Database!$AI$6&amp;": "&amp;Database!AI65&amp;CHAR(10)&amp;Database!$AJ$6&amp;": "&amp;Database!AJ65&amp;CHAR(10)&amp;Database!$AK$6&amp;": "&amp;Database!AK65&amp;CHAR(10)&amp;Database!$AL$6&amp;": "&amp;Database!AL65&amp;CHAR(10)&amp;Database!$AM$6&amp;": "&amp;Database!AM65&amp;CHAR(10)&amp;Database!$AN$6&amp;": "&amp;Database!AN65&amp;CHAR(10)&amp;Database!$AO$6&amp;": "&amp;Database!AO65&amp;CHAR(10)&amp;Database!$AP$6&amp;": "&amp;Database!AP65&amp;CHAR(10), "")</f>
        <v/>
      </c>
      <c r="F62" t="str">
        <f>IF(AA62=1, Database!$AQ$6&amp;": "&amp;Database!AQ65&amp;CHAR(10)&amp;Database!$AR$6&amp;": "&amp;Database!AR65&amp;CHAR(10)&amp;Database!$AS$6&amp;": "&amp;Database!AS65&amp;CHAR(10)&amp;Database!$AT$6&amp;": "&amp;Database!AT65&amp;CHAR(10), "")</f>
        <v xml:space="preserve">stage_i: 
stage_ii: 
stage_iii: include
stage_iv: include
</v>
      </c>
      <c r="G62" t="str">
        <f>IF(V62=1, Database!$AU$6&amp;": "&amp;Database!AU65&amp;CHAR(10)&amp;Database!$AV$6&amp;": "&amp;Database!AV65&amp;CHAR(10), "")</f>
        <v/>
      </c>
      <c r="H62" t="str">
        <f>IF(AB62=1, Database!$AW$6&amp;": "&amp;Database!AW65&amp;CHAR(10), "")</f>
        <v/>
      </c>
      <c r="I62" t="str">
        <f>IF(AC62=1, Database!$AX$6&amp;": "&amp;Database!AX65&amp;CHAR(10)&amp;Database!$AY$6&amp;": "&amp;Database!AY65&amp;CHAR(10), "")</f>
        <v/>
      </c>
      <c r="J62" t="str">
        <f>IF(Z62=1, Database!$AQ$6&amp;": "&amp;Database!AQ65&amp;CHAR(10)&amp;Database!$AR$6&amp;": "&amp;Database!AR65&amp;CHAR(10)&amp;Database!$AS$6&amp;": "&amp;Database!AS65&amp;CHAR(10)&amp;Database!$AT$6&amp;": "&amp;Database!AT65&amp;CHAR(10), "")</f>
        <v/>
      </c>
      <c r="K62" t="str">
        <f>Database!$AZ$6&amp;": "&amp;Database!AZ65&amp;CHAR(10)&amp;Database!$BA$6&amp;": "&amp;Database!BA65&amp;CHAR(10)&amp;Database!$BB$6&amp;": "&amp;Database!BB65&amp;CHAR(10)</f>
        <v xml:space="preserve">status_newly_diagnosed: 
status_relapse: 
status_refractory: 
</v>
      </c>
      <c r="L62" t="str">
        <f>Database!$BC$6&amp;": "&amp;Database!BC65&amp;CHAR(10)&amp;Database!$BD$6&amp;": "&amp;Database!BD65&amp;CHAR(10)&amp;Database!$BE$6&amp;": "&amp;Database!BE65&amp;CHAR(10)&amp;Database!$BF$6&amp;": "&amp;Database!BF65&amp;CHAR(10)&amp;Database!$BG$6&amp;": "&amp;Database!BG65&amp;CHAR(10)&amp;Database!$BH$6&amp;": "&amp;Database!BH65&amp;CHAR(10)</f>
        <v xml:space="preserve">marker_alk_oncogene: 
marker_egfr_mutation: exclude
marker_kras_mutation: 
marker_philadelphia_bcrabl_positive: 
marker_flt3_positive: 
marker_cd20pos: 
</v>
      </c>
      <c r="M62" t="str">
        <f>Database!$BI$6&amp;": "&amp;Database!BI65&amp;CHAR(10)&amp;Database!$BJ$6&amp;": "&amp;Database!BJ65&amp;CHAR(10)&amp;Database!$BK$6&amp;": "&amp;Database!BK65&amp;CHAR(10)&amp;Database!$BL$6&amp;": "&amp;Database!BL65&amp;CHAR(10)&amp;Database!$BM$6&amp;": "&amp;Database!BM65&amp;CHAR(10)&amp;Database!$BN$6&amp;": "&amp;Database!BN65&amp;CHAR(10)&amp;Database!$BO$6&amp;": "&amp;Database!BO65&amp;CHAR(10)&amp;Database!$BP$6&amp;": "&amp;Database!BP65&amp;CHAR(10)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62" t="str">
        <f>IF(OR(W62=1, Z62=1), Database!$BQ$6&amp;": "&amp;Database!BQ65&amp;CHAR(10)&amp;Database!$BR$6&amp;": "&amp;Database!BR65&amp;CHAR(10)&amp;Database!$BS$6&amp;": "&amp;Database!BS65&amp;CHAR(10)&amp;Database!$BT$6&amp;": "&amp;Database!BT65&amp;CHAR(10), "")</f>
        <v/>
      </c>
      <c r="O62" t="str">
        <f>"Criteria: "&amp;CHAR(10)&amp;CHAR(10)&amp;Database!BU65</f>
        <v xml:space="preserve">Criteria: 
_x000D_        Inclusion Criteria:_x000D__x000D_          -  Written informed consent must be obtained prior to any screening procedures_x000D__x000D_          -  Presence of at least one measurable lesion according to RECIST v.1.1_x000D__x000D_          -  ECOG performance status â‰¤ 2_x000D__x000D_          -  Patients with histologically documented locally advanced, recurrent and/or metastatic_x000D_             NSCLC_x000D__x000D_          -  Tumor tissue for determination and/or confirmation of genetic pre-requisites (i.e._x000D_             cMET positivity for Group 2 at any point in treatment; or EGFR T790M positivity post_x000D_             progression on EGFR TKI) must be provided for analysis_x000D__x000D_        Group 1 patients:_x000D__x000D_          -  Patients with EGFR T790M NSCLC (adenocarcinoma)_x000D__x000D_          -  Documented progression of disease according to RECIST v1.1 following primary standard_x000D_             of care (e.g. erlotinib, gefitinib)_x000D__x000D_        Group 2 patients:_x000D__x000D_          -  Patients with EGFR wild-type, cMET positive NSCLC_x000D__x000D_          -  Documented progression of disease according to RECIST v1.1 following primary standard_x000D_             of care (e.g. platinum doublet)._x000D__x000D_        Exclusion Criteria:_x000D__x000D_        For Group1:_x000D__x000D_        - Patients who have received more than one prior line of EGFR TKI therapy1_x000D__x000D_        For Group 2:_x000D__x000D_          -  Previous treatment with a c-MET inhibitor or HGF-targeting therapy_x000D__x000D_          -  Patients with brain metastases. However, if radiation therapy and/or surgery has been_x000D_             completed and serial evaluation by CT (with contrast enhancement) or MRI over a_x000D_             minimum of one month demonstrates the disease to be stable and if the patient remains_x000D_             must have no need for treatment with steroids_x000D__x000D_          -  Patients who require emergent use of systemic steroids, chronic use of prednisone_x000D_             (greater than 10mg or an equivalent steroid dose daily) or emergent surgery and/or_x000D_             radiotherapy._x000D__x000D_          -  History of allergy or hypersensitivity to nivolumab components_x000D__x000D_          -  Patients with an active, known or suspected autoimmune disease. Patients with type I_x000D_             diabetes mellitis, hypothyroidism only requiring hormone replacement, skin disorders_x000D_             (such as vitiligo, psoriasis, or alopecia) not requiring systemic treatment, or_x000D_             conditions not expected to recur in the absence of an external trigger are permitted_x000D_             to enroll_x000D__x000D_          -  Patients with a condition requiring chronic systemic treatment with either_x000D_             corticosteroids(&gt; 10 mg daily prednisone equivalent) or other immunosuppressive_x000D_             medications within 14 days of treatment start. Inhaled or topical steroids, and_x000D_             adrenal replacement steroid doses&gt; 10 mg daily prednisone equivalent, are permitted_x000D_             in the absence of active autoimmune disease_x000D__x000D_          -  Known history of testing positive for human immunodeficiency virus (HIV) or known_x000D_             acquired immunodeficiency syndrome (AIDS)_x000D__x000D_          -  Any positive test for hepatitis B virus or hepatitis C virus indicating acute or_x000D_             chronic infection_x000D__x000D_          -  Patients with interstitial lung disease that is symptomatic or may interfere with the_x000D_             detection or management of suspected drug-related pulmonary toxicity_x000D__x000D_          -  Patients with interstitial lung disease that is symptomatic or may interfere with the_x000D_             detection or management of suspected drug-related pulmonary toxicity_x000D__x000D_        Prior therapy:_x000D__x000D_          -  Patients who have been treated with prior PD-1 and PD-L1 agents_x000D__x000D_          -  Patients who previously received agents targeting c-MET and/or EGFR T790M Note:_x000D_             Previous treatment with afatinib may be allowable after discussions between Novartis_x000D_             and Investigator._x000D__x000D_          -  Patients with the following laboratory abnormalities:_x000D__x000D_               -  Absolute Neutrophil Count (ANC) &lt;1.5 x 109/L_x000D__x000D_               -  Hemoglobin (Hgb) &lt;9 g/dL_x000D__x000D_               -  Platelets &lt;100 x 109/L_x000D__x000D_               -  Total bilirubin &gt;1.5 x upper limit of normal (ULN). For patients with Gilbert's_x000D_                  syndrome total bilirubin &gt;2.5 x upper limit of normal (ULN)_x000D__x000D_               -  Aspartate aminotransferase (AST) and/or alanine aminotransferase (ALT) &gt;3 x ULN_x000D__x000D_               -  Serum creatinine &gt;1.5 x ULN and/or measured or calculated creatinine clearance_x000D_                  &lt;75% LLN_x000D__x000D_        Other protocol-related inclusion/exclusion criteria may apply._x000D_      </v>
      </c>
      <c r="P62" t="str">
        <f t="shared" si="0"/>
        <v xml:space="preserve">
---------------------------------------</v>
      </c>
      <c r="Q62" t="str">
        <f t="shared" si="1"/>
        <v>nct_id: NCT02323126
phase: Phase 2
sponsor_name: Novartis Pharmaceuticals
sponsor_type: Industry
study_title: A Phase II, Multicenter, Open-label Study of EGF816 in Combination With Nivolumab in Adult Patients With EGFR Mutated Non-small Cell Lung Cancer and of INC280 in Combination With Nivolumab in Adult Patients With cMet Positive Non-small Cell Lung Cancer
cohort: 3
age_min: 18
age_max: 150
type_lung_nsclc_adeno: include
type_lung_nsclc_large: include
type_lung_nsclc_squamous: include
type_lung_sclc: 
stage_i: 
stage_ii: 
stage_iii: include
stage_iv: include
status_newly_diagnosed: 
status_relapse: 
status_refractory: 
marker_alk_oncogene: 
marker_egfr_mutation: exclude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Written informed consent must be obtained prior to any screening procedures_x000D__x000D_          -  Presence of at least one measurable lesion according to RECIST v.1.1_x000D__x000D_          -  ECOG performance status â‰¤ 2_x000D__x000D_          -  Patients with histologically documented locally advanced, recurrent and/or metastatic_x000D_             NSCLC_x000D__x000D_          -  Tumor tissue for determination and/or confirmation of genetic pre-requisites (i.e._x000D_             cMET positivity for Group 2 at any point in treatment; or EGFR T790M positivity post_x000D_             progression on EGFR TKI) must be provided for analysis_x000D__x000D_        Group 1 patients:_x000D__x000D_          -  Patients with EGFR T790M NSCLC (adenocarcinoma)_x000D__x000D_          -  Documented progression of disease according to RECIST v1.1 following primary standard_x000D_             of care (e.g. erlotinib, gefitinib)_x000D__x000D_        Group 2 patients:_x000D__x000D_          -  Patients with EGFR wild-type, cMET positive NSCLC_x000D__x000D_          -  Documented progression of disease according to RECIST v1.1 following primary standard_x000D_             of care (e.g. platinum doublet)._x000D__x000D_        Exclusion Criteria:_x000D__x000D_        For Group1:_x000D__x000D_        - Patients who have received more than one prior line of EGFR TKI therapy1_x000D__x000D_        For Group 2:_x000D__x000D_          -  Previous treatment with a c-MET inhibitor or HGF-targeting therapy_x000D__x000D_          -  Patients with brain metastases. However, if radiation therapy and/or surgery has been_x000D_             completed and serial evaluation by CT (with contrast enhancement) or MRI over a_x000D_             minimum of one month demonstrates the disease to be stable and if the patient remains_x000D_             must have no need for treatment with steroids_x000D__x000D_          -  Patients who require emergent use of systemic steroids, chronic use of prednisone_x000D_             (greater than 10mg or an equivalent steroid dose daily) or emergent surgery and/or_x000D_             radiotherapy._x000D__x000D_          -  History of allergy or hypersensitivity to nivolumab components_x000D__x000D_          -  Patients with an active, known or suspected autoimmune disease. Patients with type I_x000D_             diabetes mellitis, hypothyroidism only requiring hormone replacement, skin disorders_x000D_             (such as vitiligo, psoriasis, or alopecia) not requiring systemic treatment, or_x000D_             conditions not expected to recur in the absence of an external trigger are permitted_x000D_             to enroll_x000D__x000D_          -  Patients with a condition requiring chronic systemic treatment with either_x000D_             corticosteroids(&gt; 10 mg daily prednisone equivalent) or other immunosuppressive_x000D_             medications within 14 days of treatment start. Inhaled or topical steroids, and_x000D_             adrenal replacement steroid doses&gt; 10 mg daily prednisone equivalent, are permitted_x000D_             in the absence of active autoimmune disease_x000D__x000D_          -  Known history of testing positive for human immunodeficiency virus (HIV) or known_x000D_             acquired immunodeficiency syndrome (AIDS)_x000D__x000D_          -  Any positive test for hepatitis B virus or hepatitis C virus indicating acute or_x000D_             chronic infection_x000D__x000D_          -  Patients with interstitial lung disease that is symptomatic or may interfere with the_x000D_             detection or management of suspected drug-related pulmonary toxicity_x000D__x000D_          -  Patients with interstitial lung disease that is symptomatic or may interfere with the_x000D_             detection or management of suspected drug-related pulmonary toxicity_x000D__x000D_        Prior therapy:_x000D__x000D_          -  Patients who have been treated with prior PD-1 and PD-L1 agents_x000D__x000D_          -  Patients who previously received agents targeting c-MET and/or EGFR T790M Note:_x000D_             Previous treatment with afatinib may be allowable after discussions between Novartis_x000D_             and Investigator._x000D__x000D_          -  Patients with the following laboratory abnormalities:_x000D__x000D_               -  Absolute Neutrophil Count (ANC) &lt;1.5 x 109/L_x000D__x000D_               -  Hemoglobin (Hgb) &lt;9 g/dL_x000D__x000D_               -  Platelets &lt;100 x 109/L_x000D__x000D_               -  Total bilirubin &gt;1.5 x upper limit of normal (ULN). For patients with Gilbert's_x000D_                  syndrome total bilirubin &gt;2.5 x upper limit of normal (ULN)_x000D__x000D_               -  Aspartate aminotransferase (AST) and/or alanine aminotransferase (ALT) &gt;3 x ULN_x000D__x000D_               -  Serum creatinine &gt;1.5 x ULN and/or measured or calculated creatinine clearance_x000D_                  &lt;75% LLN_x000D__x000D_        Other protocol-related inclusion/exclusion criteria may apply._x000D_      
---------------------------------------</v>
      </c>
      <c r="S62">
        <f>IF(OR(Database!K65="include",Database!L65="include"), 1, 0)</f>
        <v>0</v>
      </c>
      <c r="T62">
        <f>IF(OR(Database!M65="include",Database!N65="include",Database!O65="include",Database!P65="include"), 1, 0)</f>
        <v>1</v>
      </c>
      <c r="U62">
        <f>IF(OR(Database!M65="include",Database!N65="include",Database!O65="include"), 1, 0)</f>
        <v>1</v>
      </c>
      <c r="V62">
        <f>IF(Database!P65="include", 1, 0)</f>
        <v>0</v>
      </c>
      <c r="W62">
        <f>IF(OR(Database!Q65="include",Database!R65="include",Database!S65="include",Database!T65="include"), 1, 0)</f>
        <v>0</v>
      </c>
      <c r="X62">
        <f>IF(Database!Q65="include", 1, 0)</f>
        <v>0</v>
      </c>
      <c r="Y62">
        <f>IF(Database!T65="include", 1, 0)</f>
        <v>0</v>
      </c>
      <c r="Z62">
        <f>IF(OR(Database!AC65="include",Database!AE65="include",Database!AH65="include",Database!AI65="include",Database!AJ65="include",Database!AK65="include",Database!AM65="include",Database!AN65="include",Database!AO65="include",Database!AP65="include"), 1, 0)</f>
        <v>0</v>
      </c>
      <c r="AA62">
        <f>IF(OR(Database!AQ65&lt;&gt;"",Database!AR65&lt;&gt;"",Database!AS65&lt;&gt;"",Database!AT65&lt;&gt;""), 1, 0)</f>
        <v>1</v>
      </c>
      <c r="AB62">
        <f>IF(Database!AW65&lt;&gt;"", 1, 0)</f>
        <v>0</v>
      </c>
      <c r="AC62">
        <f>IF(OR(Database!AY65&lt;&gt;"",Database!AX65&lt;&gt;""), 1, 0)</f>
        <v>0</v>
      </c>
    </row>
    <row r="63" spans="1:29">
      <c r="A63" t="str">
        <f>Database!$B$6&amp;": "&amp;Database!B66&amp;CHAR(10)&amp;Database!$C$6&amp;": "&amp;Database!C66&amp;CHAR(10)&amp;Database!$E$6&amp;": "&amp;Database!E66&amp;CHAR(10)&amp;Database!$F$6&amp;": "&amp;Database!F66&amp;CHAR(10)&amp;Database!$G$6&amp;": "&amp;Database!G66&amp;CHAR(10)&amp;Database!$H$6&amp;": "&amp;Database!H66&amp;CHAR(10)&amp;Database!$I$6&amp;": "&amp;Database!I66&amp;CHAR(10)&amp;Database!$J$6&amp;": "&amp;Database!J66&amp;CHAR(10)</f>
        <v xml:space="preserve">nct_id: NCT02323126
phase: Phase 2
sponsor_name: Novartis Pharmaceuticals
sponsor_type: Industry
study_title: A Phase II, Multicenter, Open-label Study of EGF816 in Combination With Nivolumab in Adult Patients With EGFR Mutated Non-small Cell Lung Cancer and of INC280 in Combination With Nivolumab in Adult Patients With cMet Positive Non-small Cell Lung Cancer
cohort: 4
age_min: 18
age_max: 150
</v>
      </c>
      <c r="B63" t="str">
        <f>IF(S63=1, Database!$K$6&amp;": "&amp;Database!K66&amp;CHAR(10)&amp;Database!$L$6&amp;": "&amp;Database!L66, "")</f>
        <v/>
      </c>
      <c r="C63" t="str">
        <f>IF(T63=1, Database!$M$6&amp;": "&amp;Database!M66&amp;CHAR(10)&amp;Database!$N$6&amp;": "&amp;Database!N66&amp;CHAR(10)&amp;Database!$O$6&amp;": "&amp;Database!O66&amp;CHAR(10)&amp;Database!$P$6&amp;": "&amp;Database!P66&amp;CHAR(10), "")</f>
        <v xml:space="preserve">type_lung_nsclc_adeno: include
type_lung_nsclc_large: include
type_lung_nsclc_squamous: include
type_lung_sclc: 
</v>
      </c>
      <c r="D63" t="str">
        <f>IF(W63=1, Database!$Q$6&amp;": "&amp;Database!Q66&amp;CHAR(10)&amp;Database!$R$6&amp;": "&amp;Database!R66&amp;CHAR(10)&amp;Database!$S$6&amp;": "&amp;Database!S66&amp;CHAR(10)&amp;Database!$T$6&amp;": "&amp;Database!T66&amp;CHAR(10)&amp;Database!$U$6&amp;": "&amp;Database!U66&amp;CHAR(10)&amp;Database!$V$6&amp;": "&amp;Database!V66&amp;CHAR(10)&amp;Database!$W$6&amp;": "&amp;Database!W66&amp;CHAR(10)&amp;Database!$X$6&amp;": "&amp;Database!X66&amp;CHAR(10)&amp;Database!$Y$6&amp;": "&amp;Database!Y66&amp;CHAR(10)&amp;Database!$Z$6&amp;": "&amp;Database!Z66&amp;CHAR(10)&amp;Database!$AA$6&amp;": "&amp;Database!AA66&amp;CHAR(10)&amp;Database!$AB$6&amp;": "&amp;Database!AB66&amp;CHAR(10), "")</f>
        <v/>
      </c>
      <c r="E63" t="str">
        <f>IF(Z63=1, Database!$AC$6&amp;": "&amp;Database!AC66&amp;CHAR(10)&amp;Database!$AD$6&amp;": "&amp;Database!AD66&amp;CHAR(10)&amp;Database!$AE$6&amp;": "&amp;Database!AE66&amp;CHAR(10)&amp;Database!$AF$6&amp;": "&amp;Database!AF66&amp;CHAR(10)&amp;Database!$AG$6&amp;": "&amp;Database!AG66&amp;CHAR(10)&amp;Database!$AH$6&amp;": "&amp;Database!AH66&amp;CHAR(10)&amp;Database!$AI$6&amp;": "&amp;Database!AI66&amp;CHAR(10)&amp;Database!$AJ$6&amp;": "&amp;Database!AJ66&amp;CHAR(10)&amp;Database!$AK$6&amp;": "&amp;Database!AK66&amp;CHAR(10)&amp;Database!$AL$6&amp;": "&amp;Database!AL66&amp;CHAR(10)&amp;Database!$AM$6&amp;": "&amp;Database!AM66&amp;CHAR(10)&amp;Database!$AN$6&amp;": "&amp;Database!AN66&amp;CHAR(10)&amp;Database!$AO$6&amp;": "&amp;Database!AO66&amp;CHAR(10)&amp;Database!$AP$6&amp;": "&amp;Database!AP66&amp;CHAR(10), "")</f>
        <v/>
      </c>
      <c r="F63" t="str">
        <f>IF(AA63=1, Database!$AQ$6&amp;": "&amp;Database!AQ66&amp;CHAR(10)&amp;Database!$AR$6&amp;": "&amp;Database!AR66&amp;CHAR(10)&amp;Database!$AS$6&amp;": "&amp;Database!AS66&amp;CHAR(10)&amp;Database!$AT$6&amp;": "&amp;Database!AT66&amp;CHAR(10), "")</f>
        <v xml:space="preserve">stage_i: include
stage_ii: include
stage_iii: 
stage_iv: 
</v>
      </c>
      <c r="G63" t="str">
        <f>IF(V63=1, Database!$AU$6&amp;": "&amp;Database!AU66&amp;CHAR(10)&amp;Database!$AV$6&amp;": "&amp;Database!AV66&amp;CHAR(10), "")</f>
        <v/>
      </c>
      <c r="H63" t="str">
        <f>IF(AB63=1, Database!$AW$6&amp;": "&amp;Database!AW66&amp;CHAR(10), "")</f>
        <v/>
      </c>
      <c r="I63" t="str">
        <f>IF(AC63=1, Database!$AX$6&amp;": "&amp;Database!AX66&amp;CHAR(10)&amp;Database!$AY$6&amp;": "&amp;Database!AY66&amp;CHAR(10), "")</f>
        <v/>
      </c>
      <c r="J63" t="str">
        <f>IF(Z63=1, Database!$AQ$6&amp;": "&amp;Database!AQ66&amp;CHAR(10)&amp;Database!$AR$6&amp;": "&amp;Database!AR66&amp;CHAR(10)&amp;Database!$AS$6&amp;": "&amp;Database!AS66&amp;CHAR(10)&amp;Database!$AT$6&amp;": "&amp;Database!AT66&amp;CHAR(10), "")</f>
        <v/>
      </c>
      <c r="K63" t="str">
        <f>Database!$AZ$6&amp;": "&amp;Database!AZ66&amp;CHAR(10)&amp;Database!$BA$6&amp;": "&amp;Database!BA66&amp;CHAR(10)&amp;Database!$BB$6&amp;": "&amp;Database!BB66&amp;CHAR(10)</f>
        <v xml:space="preserve">status_newly_diagnosed: 
status_relapse: require
status_refractory: 
</v>
      </c>
      <c r="L63" t="str">
        <f>Database!$BC$6&amp;": "&amp;Database!BC66&amp;CHAR(10)&amp;Database!$BD$6&amp;": "&amp;Database!BD66&amp;CHAR(10)&amp;Database!$BE$6&amp;": "&amp;Database!BE66&amp;CHAR(10)&amp;Database!$BF$6&amp;": "&amp;Database!BF66&amp;CHAR(10)&amp;Database!$BG$6&amp;": "&amp;Database!BG66&amp;CHAR(10)&amp;Database!$BH$6&amp;": "&amp;Database!BH66&amp;CHAR(10)</f>
        <v xml:space="preserve">marker_alk_oncogene: 
marker_egfr_mutation: exclude
marker_kras_mutation: 
marker_philadelphia_bcrabl_positive: 
marker_flt3_positive: 
marker_cd20pos: 
</v>
      </c>
      <c r="M63" t="str">
        <f>Database!$BI$6&amp;": "&amp;Database!BI66&amp;CHAR(10)&amp;Database!$BJ$6&amp;": "&amp;Database!BJ66&amp;CHAR(10)&amp;Database!$BK$6&amp;": "&amp;Database!BK66&amp;CHAR(10)&amp;Database!$BL$6&amp;": "&amp;Database!BL66&amp;CHAR(10)&amp;Database!$BM$6&amp;": "&amp;Database!BM66&amp;CHAR(10)&amp;Database!$BN$6&amp;": "&amp;Database!BN66&amp;CHAR(10)&amp;Database!$BO$6&amp;": "&amp;Database!BO66&amp;CHAR(10)&amp;Database!$BP$6&amp;": "&amp;Database!BP66&amp;CHAR(10)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63" t="str">
        <f>IF(OR(W63=1, Z63=1), Database!$BQ$6&amp;": "&amp;Database!BQ66&amp;CHAR(10)&amp;Database!$BR$6&amp;": "&amp;Database!BR66&amp;CHAR(10)&amp;Database!$BS$6&amp;": "&amp;Database!BS66&amp;CHAR(10)&amp;Database!$BT$6&amp;": "&amp;Database!BT66&amp;CHAR(10), "")</f>
        <v/>
      </c>
      <c r="O63" t="str">
        <f>"Criteria: "&amp;CHAR(10)&amp;CHAR(10)&amp;Database!BU66</f>
        <v xml:space="preserve">Criteria: 
_x000D_        Inclusion Criteria:_x000D__x000D_          -  Written informed consent must be obtained prior to any screening procedures_x000D__x000D_          -  Presence of at least one measurable lesion according to RECIST v.1.1_x000D__x000D_          -  ECOG performance status â‰¤ 2_x000D__x000D_          -  Patients with histologically documented locally advanced, recurrent and/or metastatic_x000D_             NSCLC_x000D__x000D_          -  Tumor tissue for determination and/or confirmation of genetic pre-requisites (i.e._x000D_             cMET positivity for Group 2 at any point in treatment; or EGFR T790M positivity post_x000D_             progression on EGFR TKI) must be provided for analysis_x000D__x000D_        Group 1 patients:_x000D__x000D_          -  Patients with EGFR T790M NSCLC (adenocarcinoma)_x000D__x000D_          -  Documented progression of disease according to RECIST v1.1 following primary standard_x000D_             of care (e.g. erlotinib, gefitinib)_x000D__x000D_        Group 2 patients:_x000D__x000D_          -  Patients with EGFR wild-type, cMET positive NSCLC_x000D__x000D_          -  Documented progression of disease according to RECIST v1.1 following primary standard_x000D_             of care (e.g. platinum doublet)._x000D__x000D_        Exclusion Criteria:_x000D__x000D_        For Group1:_x000D__x000D_        - Patients who have received more than one prior line of EGFR TKI therapy1_x000D__x000D_        For Group 2:_x000D__x000D_          -  Previous treatment with a c-MET inhibitor or HGF-targeting therapy_x000D__x000D_          -  Patients with brain metastases. However, if radiation therapy and/or surgery has been_x000D_             completed and serial evaluation by CT (with contrast enhancement) or MRI over a_x000D_             minimum of one month demonstrates the disease to be stable and if the patient remains_x000D_             must have no need for treatment with steroids_x000D__x000D_          -  Patients who require emergent use of systemic steroids, chronic use of prednisone_x000D_             (greater than 10mg or an equivalent steroid dose daily) or emergent surgery and/or_x000D_             radiotherapy._x000D__x000D_          -  History of allergy or hypersensitivity to nivolumab components_x000D__x000D_          -  Patients with an active, known or suspected autoimmune disease. Patients with type I_x000D_             diabetes mellitis, hypothyroidism only requiring hormone replacement, skin disorders_x000D_             (such as vitiligo, psoriasis, or alopecia) not requiring systemic treatment, or_x000D_             conditions not expected to recur in the absence of an external trigger are permitted_x000D_             to enroll_x000D__x000D_          -  Patients with a condition requiring chronic systemic treatment with either_x000D_             corticosteroids(&gt; 10 mg daily prednisone equivalent) or other immunosuppressive_x000D_             medications within 14 days of treatment start. Inhaled or topical steroids, and_x000D_             adrenal replacement steroid doses&gt; 10 mg daily prednisone equivalent, are permitted_x000D_             in the absence of active autoimmune disease_x000D__x000D_          -  Known history of testing positive for human immunodeficiency virus (HIV) or known_x000D_             acquired immunodeficiency syndrome (AIDS)_x000D__x000D_          -  Any positive test for hepatitis B virus or hepatitis C virus indicating acute or_x000D_             chronic infection_x000D__x000D_          -  Patients with interstitial lung disease that is symptomatic or may interfere with the_x000D_             detection or management of suspected drug-related pulmonary toxicity_x000D__x000D_          -  Patients with interstitial lung disease that is symptomatic or may interfere with the_x000D_             detection or management of suspected drug-related pulmonary toxicity_x000D__x000D_        Prior therapy:_x000D__x000D_          -  Patients who have been treated with prior PD-1 and PD-L1 agents_x000D__x000D_          -  Patients who previously received agents targeting c-MET and/or EGFR T790M Note:_x000D_             Previous treatment with afatinib may be allowable after discussions between Novartis_x000D_             and Investigator._x000D__x000D_          -  Patients with the following laboratory abnormalities:_x000D__x000D_               -  Absolute Neutrophil Count (ANC) &lt;1.5 x 109/L_x000D__x000D_               -  Hemoglobin (Hgb) &lt;9 g/dL_x000D__x000D_               -  Platelets &lt;100 x 109/L_x000D__x000D_               -  Total bilirubin &gt;1.5 x upper limit of normal (ULN). For patients with Gilbert's_x000D_                  syndrome total bilirubin &gt;2.5 x upper limit of normal (ULN)_x000D__x000D_               -  Aspartate aminotransferase (AST) and/or alanine aminotransferase (ALT) &gt;3 x ULN_x000D__x000D_               -  Serum creatinine &gt;1.5 x ULN and/or measured or calculated creatinine clearance_x000D_                  &lt;75% LLN_x000D__x000D_        Other protocol-related inclusion/exclusion criteria may apply._x000D_      </v>
      </c>
      <c r="P63" t="str">
        <f t="shared" si="0"/>
        <v xml:space="preserve">
---------------------------------------</v>
      </c>
      <c r="Q63" t="str">
        <f t="shared" si="1"/>
        <v>nct_id: NCT02323126
phase: Phase 2
sponsor_name: Novartis Pharmaceuticals
sponsor_type: Industry
study_title: A Phase II, Multicenter, Open-label Study of EGF816 in Combination With Nivolumab in Adult Patients With EGFR Mutated Non-small Cell Lung Cancer and of INC280 in Combination With Nivolumab in Adult Patients With cMet Positive Non-small Cell Lung Cancer
cohort: 4
age_min: 18
age_max: 150
type_lung_nsclc_adeno: include
type_lung_nsclc_large: include
type_lung_nsclc_squamous: include
type_lung_sclc: 
stage_i: include
stage_ii: include
stage_iii: 
stage_iv: 
status_newly_diagnosed: 
status_relapse: require
status_refractory: 
marker_alk_oncogene: 
marker_egfr_mutation: exclude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Written informed consent must be obtained prior to any screening procedures_x000D__x000D_          -  Presence of at least one measurable lesion according to RECIST v.1.1_x000D__x000D_          -  ECOG performance status â‰¤ 2_x000D__x000D_          -  Patients with histologically documented locally advanced, recurrent and/or metastatic_x000D_             NSCLC_x000D__x000D_          -  Tumor tissue for determination and/or confirmation of genetic pre-requisites (i.e._x000D_             cMET positivity for Group 2 at any point in treatment; or EGFR T790M positivity post_x000D_             progression on EGFR TKI) must be provided for analysis_x000D__x000D_        Group 1 patients:_x000D__x000D_          -  Patients with EGFR T790M NSCLC (adenocarcinoma)_x000D__x000D_          -  Documented progression of disease according to RECIST v1.1 following primary standard_x000D_             of care (e.g. erlotinib, gefitinib)_x000D__x000D_        Group 2 patients:_x000D__x000D_          -  Patients with EGFR wild-type, cMET positive NSCLC_x000D__x000D_          -  Documented progression of disease according to RECIST v1.1 following primary standard_x000D_             of care (e.g. platinum doublet)._x000D__x000D_        Exclusion Criteria:_x000D__x000D_        For Group1:_x000D__x000D_        - Patients who have received more than one prior line of EGFR TKI therapy1_x000D__x000D_        For Group 2:_x000D__x000D_          -  Previous treatment with a c-MET inhibitor or HGF-targeting therapy_x000D__x000D_          -  Patients with brain metastases. However, if radiation therapy and/or surgery has been_x000D_             completed and serial evaluation by CT (with contrast enhancement) or MRI over a_x000D_             minimum of one month demonstrates the disease to be stable and if the patient remains_x000D_             must have no need for treatment with steroids_x000D__x000D_          -  Patients who require emergent use of systemic steroids, chronic use of prednisone_x000D_             (greater than 10mg or an equivalent steroid dose daily) or emergent surgery and/or_x000D_             radiotherapy._x000D__x000D_          -  History of allergy or hypersensitivity to nivolumab components_x000D__x000D_          -  Patients with an active, known or suspected autoimmune disease. Patients with type I_x000D_             diabetes mellitis, hypothyroidism only requiring hormone replacement, skin disorders_x000D_             (such as vitiligo, psoriasis, or alopecia) not requiring systemic treatment, or_x000D_             conditions not expected to recur in the absence of an external trigger are permitted_x000D_             to enroll_x000D__x000D_          -  Patients with a condition requiring chronic systemic treatment with either_x000D_             corticosteroids(&gt; 10 mg daily prednisone equivalent) or other immunosuppressive_x000D_             medications within 14 days of treatment start. Inhaled or topical steroids, and_x000D_             adrenal replacement steroid doses&gt; 10 mg daily prednisone equivalent, are permitted_x000D_             in the absence of active autoimmune disease_x000D__x000D_          -  Known history of testing positive for human immunodeficiency virus (HIV) or known_x000D_             acquired immunodeficiency syndrome (AIDS)_x000D__x000D_          -  Any positive test for hepatitis B virus or hepatitis C virus indicating acute or_x000D_             chronic infection_x000D__x000D_          -  Patients with interstitial lung disease that is symptomatic or may interfere with the_x000D_             detection or management of suspected drug-related pulmonary toxicity_x000D__x000D_          -  Patients with interstitial lung disease that is symptomatic or may interfere with the_x000D_             detection or management of suspected drug-related pulmonary toxicity_x000D__x000D_        Prior therapy:_x000D__x000D_          -  Patients who have been treated with prior PD-1 and PD-L1 agents_x000D__x000D_          -  Patients who previously received agents targeting c-MET and/or EGFR T790M Note:_x000D_             Previous treatment with afatinib may be allowable after discussions between Novartis_x000D_             and Investigator._x000D__x000D_          -  Patients with the following laboratory abnormalities:_x000D__x000D_               -  Absolute Neutrophil Count (ANC) &lt;1.5 x 109/L_x000D__x000D_               -  Hemoglobin (Hgb) &lt;9 g/dL_x000D__x000D_               -  Platelets &lt;100 x 109/L_x000D__x000D_               -  Total bilirubin &gt;1.5 x upper limit of normal (ULN). For patients with Gilbert's_x000D_                  syndrome total bilirubin &gt;2.5 x upper limit of normal (ULN)_x000D__x000D_               -  Aspartate aminotransferase (AST) and/or alanine aminotransferase (ALT) &gt;3 x ULN_x000D__x000D_               -  Serum creatinine &gt;1.5 x ULN and/or measured or calculated creatinine clearance_x000D_                  &lt;75% LLN_x000D__x000D_        Other protocol-related inclusion/exclusion criteria may apply._x000D_      
---------------------------------------</v>
      </c>
      <c r="S63">
        <f>IF(OR(Database!K66="include",Database!L66="include"), 1, 0)</f>
        <v>0</v>
      </c>
      <c r="T63">
        <f>IF(OR(Database!M66="include",Database!N66="include",Database!O66="include",Database!P66="include"), 1, 0)</f>
        <v>1</v>
      </c>
      <c r="U63">
        <f>IF(OR(Database!M66="include",Database!N66="include",Database!O66="include"), 1, 0)</f>
        <v>1</v>
      </c>
      <c r="V63">
        <f>IF(Database!P66="include", 1, 0)</f>
        <v>0</v>
      </c>
      <c r="W63">
        <f>IF(OR(Database!Q66="include",Database!R66="include",Database!S66="include",Database!T66="include"), 1, 0)</f>
        <v>0</v>
      </c>
      <c r="X63">
        <f>IF(Database!Q66="include", 1, 0)</f>
        <v>0</v>
      </c>
      <c r="Y63">
        <f>IF(Database!T66="include", 1, 0)</f>
        <v>0</v>
      </c>
      <c r="Z63">
        <f>IF(OR(Database!AC66="include",Database!AE66="include",Database!AH66="include",Database!AI66="include",Database!AJ66="include",Database!AK66="include",Database!AM66="include",Database!AN66="include",Database!AO66="include",Database!AP66="include"), 1, 0)</f>
        <v>0</v>
      </c>
      <c r="AA63">
        <f>IF(OR(Database!AQ66&lt;&gt;"",Database!AR66&lt;&gt;"",Database!AS66&lt;&gt;"",Database!AT66&lt;&gt;""), 1, 0)</f>
        <v>1</v>
      </c>
      <c r="AB63">
        <f>IF(Database!AW66&lt;&gt;"", 1, 0)</f>
        <v>0</v>
      </c>
      <c r="AC63">
        <f>IF(OR(Database!AY66&lt;&gt;"",Database!AX66&lt;&gt;""), 1, 0)</f>
        <v>0</v>
      </c>
    </row>
    <row r="64" spans="1:29">
      <c r="A64" t="str">
        <f>Database!$B$6&amp;": "&amp;Database!B67&amp;CHAR(10)&amp;Database!$C$6&amp;": "&amp;Database!C67&amp;CHAR(10)&amp;Database!$E$6&amp;": "&amp;Database!E67&amp;CHAR(10)&amp;Database!$F$6&amp;": "&amp;Database!F67&amp;CHAR(10)&amp;Database!$G$6&amp;": "&amp;Database!G67&amp;CHAR(10)&amp;Database!$H$6&amp;": "&amp;Database!H67&amp;CHAR(10)&amp;Database!$I$6&amp;": "&amp;Database!I67&amp;CHAR(10)&amp;Database!$J$6&amp;": "&amp;Database!J67&amp;CHAR(10)</f>
        <v xml:space="preserve">nct_id: NCT02864992
phase: Phase 2
sponsor_name: EMD Serono Research &amp; Development Institute, Inc.
sponsor_type: Industry
study_title: A Phase II Single-arm Trial to Investigate Tepotinib in Stage IIIB/IV Adenocarcinoma of the Lung With MET Exon 14 (METex14) Skipping Alterations After Failure of at Least One Prior Active Therapy, Including a Platinum-doublet-containing Regimen
cohort: 1
age_min: 18
age_max: 150
</v>
      </c>
      <c r="B64" t="str">
        <f>IF(S64=1, Database!$K$6&amp;": "&amp;Database!K67&amp;CHAR(10)&amp;Database!$L$6&amp;": "&amp;Database!L67, "")</f>
        <v/>
      </c>
      <c r="C64" t="str">
        <f>IF(T64=1, Database!$M$6&amp;": "&amp;Database!M67&amp;CHAR(10)&amp;Database!$N$6&amp;": "&amp;Database!N67&amp;CHAR(10)&amp;Database!$O$6&amp;": "&amp;Database!O67&amp;CHAR(10)&amp;Database!$P$6&amp;": "&amp;Database!P67&amp;CHAR(10), "")</f>
        <v xml:space="preserve">type_lung_nsclc_adeno: include
type_lung_nsclc_large: 
type_lung_nsclc_squamous: 
type_lung_sclc: 
</v>
      </c>
      <c r="D64" t="str">
        <f>IF(W64=1, Database!$Q$6&amp;": "&amp;Database!Q67&amp;CHAR(10)&amp;Database!$R$6&amp;": "&amp;Database!R67&amp;CHAR(10)&amp;Database!$S$6&amp;": "&amp;Database!S67&amp;CHAR(10)&amp;Database!$T$6&amp;": "&amp;Database!T67&amp;CHAR(10)&amp;Database!$U$6&amp;": "&amp;Database!U67&amp;CHAR(10)&amp;Database!$V$6&amp;": "&amp;Database!V67&amp;CHAR(10)&amp;Database!$W$6&amp;": "&amp;Database!W67&amp;CHAR(10)&amp;Database!$X$6&amp;": "&amp;Database!X67&amp;CHAR(10)&amp;Database!$Y$6&amp;": "&amp;Database!Y67&amp;CHAR(10)&amp;Database!$Z$6&amp;": "&amp;Database!Z67&amp;CHAR(10)&amp;Database!$AA$6&amp;": "&amp;Database!AA67&amp;CHAR(10)&amp;Database!$AB$6&amp;": "&amp;Database!AB67&amp;CHAR(10), "")</f>
        <v/>
      </c>
      <c r="E64" t="str">
        <f>IF(Z64=1, Database!$AC$6&amp;": "&amp;Database!AC67&amp;CHAR(10)&amp;Database!$AD$6&amp;": "&amp;Database!AD67&amp;CHAR(10)&amp;Database!$AE$6&amp;": "&amp;Database!AE67&amp;CHAR(10)&amp;Database!$AF$6&amp;": "&amp;Database!AF67&amp;CHAR(10)&amp;Database!$AG$6&amp;": "&amp;Database!AG67&amp;CHAR(10)&amp;Database!$AH$6&amp;": "&amp;Database!AH67&amp;CHAR(10)&amp;Database!$AI$6&amp;": "&amp;Database!AI67&amp;CHAR(10)&amp;Database!$AJ$6&amp;": "&amp;Database!AJ67&amp;CHAR(10)&amp;Database!$AK$6&amp;": "&amp;Database!AK67&amp;CHAR(10)&amp;Database!$AL$6&amp;": "&amp;Database!AL67&amp;CHAR(10)&amp;Database!$AM$6&amp;": "&amp;Database!AM67&amp;CHAR(10)&amp;Database!$AN$6&amp;": "&amp;Database!AN67&amp;CHAR(10)&amp;Database!$AO$6&amp;": "&amp;Database!AO67&amp;CHAR(10)&amp;Database!$AP$6&amp;": "&amp;Database!AP67&amp;CHAR(10), "")</f>
        <v/>
      </c>
      <c r="F64" t="str">
        <f>IF(AA64=1, Database!$AQ$6&amp;": "&amp;Database!AQ67&amp;CHAR(10)&amp;Database!$AR$6&amp;": "&amp;Database!AR67&amp;CHAR(10)&amp;Database!$AS$6&amp;": "&amp;Database!AS67&amp;CHAR(10)&amp;Database!$AT$6&amp;": "&amp;Database!AT67&amp;CHAR(10), "")</f>
        <v xml:space="preserve">stage_i: 
stage_ii: 
stage_iii: include
stage_iv: include
</v>
      </c>
      <c r="G64" t="str">
        <f>IF(V64=1, Database!$AU$6&amp;": "&amp;Database!AU67&amp;CHAR(10)&amp;Database!$AV$6&amp;": "&amp;Database!AV67&amp;CHAR(10), "")</f>
        <v/>
      </c>
      <c r="H64" t="str">
        <f>IF(AB64=1, Database!$AW$6&amp;": "&amp;Database!AW67&amp;CHAR(10), "")</f>
        <v/>
      </c>
      <c r="I64" t="str">
        <f>IF(AC64=1, Database!$AX$6&amp;": "&amp;Database!AX67&amp;CHAR(10)&amp;Database!$AY$6&amp;": "&amp;Database!AY67&amp;CHAR(10), "")</f>
        <v/>
      </c>
      <c r="J64" t="str">
        <f>IF(Z64=1, Database!$AQ$6&amp;": "&amp;Database!AQ67&amp;CHAR(10)&amp;Database!$AR$6&amp;": "&amp;Database!AR67&amp;CHAR(10)&amp;Database!$AS$6&amp;": "&amp;Database!AS67&amp;CHAR(10)&amp;Database!$AT$6&amp;": "&amp;Database!AT67&amp;CHAR(10), "")</f>
        <v/>
      </c>
      <c r="K64" t="str">
        <f>Database!$AZ$6&amp;": "&amp;Database!AZ67&amp;CHAR(10)&amp;Database!$BA$6&amp;": "&amp;Database!BA67&amp;CHAR(10)&amp;Database!$BB$6&amp;": "&amp;Database!BB67&amp;CHAR(10)</f>
        <v xml:space="preserve">status_newly_diagnosed: 
status_relapse: 
status_refractory: 
</v>
      </c>
      <c r="L64" t="str">
        <f>Database!$BC$6&amp;": "&amp;Database!BC67&amp;CHAR(10)&amp;Database!$BD$6&amp;": "&amp;Database!BD67&amp;CHAR(10)&amp;Database!$BE$6&amp;": "&amp;Database!BE67&amp;CHAR(10)&amp;Database!$BF$6&amp;": "&amp;Database!BF67&amp;CHAR(10)&amp;Database!$BG$6&amp;": "&amp;Database!BG67&amp;CHAR(10)&amp;Database!$BH$6&amp;": "&amp;Database!BH67&amp;CHAR(10)</f>
        <v xml:space="preserve">marker_alk_oncogene: exclude
marker_egfr_mutation: exclude
marker_kras_mutation: 
marker_philadelphia_bcrabl_positive: 
marker_flt3_positive: 
marker_cd20pos: 
</v>
      </c>
      <c r="M64" t="str">
        <f>Database!$BI$6&amp;": "&amp;Database!BI67&amp;CHAR(10)&amp;Database!$BJ$6&amp;": "&amp;Database!BJ67&amp;CHAR(10)&amp;Database!$BK$6&amp;": "&amp;Database!BK67&amp;CHAR(10)&amp;Database!$BL$6&amp;": "&amp;Database!BL67&amp;CHAR(10)&amp;Database!$BM$6&amp;": "&amp;Database!BM67&amp;CHAR(10)&amp;Database!$BN$6&amp;": "&amp;Database!BN67&amp;CHAR(10)&amp;Database!$BO$6&amp;": "&amp;Database!BO67&amp;CHAR(10)&amp;Database!$BP$6&amp;": "&amp;Database!BP67&amp;CHAR(10)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64" t="str">
        <f>IF(OR(W64=1, Z64=1), Database!$BQ$6&amp;": "&amp;Database!BQ67&amp;CHAR(10)&amp;Database!$BR$6&amp;": "&amp;Database!BR67&amp;CHAR(10)&amp;Database!$BS$6&amp;": "&amp;Database!BS67&amp;CHAR(10)&amp;Database!$BT$6&amp;": "&amp;Database!BT67&amp;CHAR(10), "")</f>
        <v/>
      </c>
      <c r="O64" t="str">
        <f>"Criteria: "&amp;CHAR(10)&amp;CHAR(10)&amp;Database!BU67</f>
        <v xml:space="preserve">Criteria: 
_x000D_        Inclusion Criteria:_x000D__x000D_          -  Histologically confirmed advanced adenocarcinoma of the lung, having failed at least_x000D_             one line of systemic therapy, including a platinum-doublet-containing regimen, but_x000D_             having failed a maximum of 2 lines of active therapy_x000D__x000D_          -  MET Exon 14 (METex14) skipping alterations, as determined by the central laboratory._x000D_             Both, archival and fresh biopsies are acceptable; In case METex14 skipping alteration_x000D_             has been observed in a subject in a pre-trial setting, it should be ensured that_x000D_             sufficient tissue is available for re-testing before trial entry. Only subjects with_x000D_             METex14 skipping mutation based on trial central testing will be enrolled into the_x000D_             trial_x000D__x000D_          -  Signed, written informed consent by subject or legal representative prior to any_x000D_             trial-specific screening procedure_x000D__x000D_          -  Male or female, greater than or equal to (&gt;=) 18 years of age (or having reached the_x000D_             age of majority according to local laws and regulations, if the age of majority is &gt;_x000D_             18 years of age)_x000D__x000D_          -  Measurable disease in accordance with RECIST version 1.1_x000D__x000D_          -  ECOG PS of 0 or 1_x000D__x000D_        Exclusion Criteria:_x000D__x000D_          -  Subjects with characterized Epidermal Growth Factor Receptor (EGFR) (documented_x000D_             results; local testing acceptable) that predict sensitivity to EGFR-therapy,_x000D_             including, but not limited to exon 19 deletions and exon 21 alterations_x000D__x000D_          -  Subjects with characterized Anaplastic Lymphoma Kinase (ALK) rearrangements_x000D_             (documented results; local testing acceptable)_x000D__x000D_          -  Active brain metastases (defined as neurologically stable for less than (&lt;) 4 weeks_x000D_             and/or symptomatic and/or requiring treatment with steroids and/or leptomeningeal_x000D_             disease) Subjects must have completed any prior treatment for brain metastases &gt;= 4_x000D_             weeks prior to start of therapy (&gt;= 2 weeks for stereotactic radiosurgery/gamma_x000D_             knife). Subjects who are neurologically stable on symptomatic therapy with_x000D_             anticonvulsants with low drug interaction risk or whose steroids are being tapered_x000D_             are eligible. Asymptomatic untreated brain metastases less than or equal to (&lt;=) 1 cm_x000D_             are eligible_x000D__x000D_          -  Any unresolved toxicity Grade 2 or more according to National Cancer Institute Common_x000D_             Terminology Criteria for Adverse Events (NCI-CTCAE) from previous anticancer therapy_x000D__x000D_          -  Need for transfusion within 14 days prior to the first dose of trial treatment_x000D__x000D_          -  Prior chemotherapy, biological therapy, radiation therapy, or other investigational_x000D_             anticancer therapy (not including palliative radiotherapy at focal sites) within 21_x000D_             days prior to the first dose of trial treatment_x000D__x000D_          -  Inadequate hematological, liver, renal, cardiac function_x000D__x000D_          -  Prior treatment with other agents targeting the HGF/c-Met pathway_x000D__x000D_          -  Past or current history of neoplasm other than Non-small Cell Lung Cancer (NSCLC),_x000D_             except for curatively treated non-melanoma skin cancer, in situ carcinoma of the_x000D_             cervix, or other cancer curatively treated and with no evidence of disease for at_x000D_             least 5 years_x000D_      </v>
      </c>
      <c r="P64" t="str">
        <f t="shared" si="0"/>
        <v xml:space="preserve">
---------------------------------------</v>
      </c>
      <c r="Q64" t="str">
        <f t="shared" si="1"/>
        <v>nct_id: NCT02864992
phase: Phase 2
sponsor_name: EMD Serono Research &amp; Development Institute, Inc.
sponsor_type: Industry
study_title: A Phase II Single-arm Trial to Investigate Tepotinib in Stage IIIB/IV Adenocarcinoma of the Lung With MET Exon 14 (METex14) Skipping Alterations After Failure of at Least One Prior Active Therapy, Including a Platinum-doublet-containing Regimen
cohort: 1
age_min: 18
age_max: 150
type_lung_nsclc_adeno: include
type_lung_nsclc_large: 
type_lung_nsclc_squamous: 
type_lung_sclc: 
stage_i: 
stage_ii: 
stage_iii: include
stage_iv: include
status_newly_diagnosed: 
status_relapse: 
status_refractory: 
marker_alk_oncogene: exclude
marker_egfr_mutation: exclude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Histologically confirmed advanced adenocarcinoma of the lung, having failed at least_x000D_             one line of systemic therapy, including a platinum-doublet-containing regimen, but_x000D_             having failed a maximum of 2 lines of active therapy_x000D__x000D_          -  MET Exon 14 (METex14) skipping alterations, as determined by the central laboratory._x000D_             Both, archival and fresh biopsies are acceptable; In case METex14 skipping alteration_x000D_             has been observed in a subject in a pre-trial setting, it should be ensured that_x000D_             sufficient tissue is available for re-testing before trial entry. Only subjects with_x000D_             METex14 skipping mutation based on trial central testing will be enrolled into the_x000D_             trial_x000D__x000D_          -  Signed, written informed consent by subject or legal representative prior to any_x000D_             trial-specific screening procedure_x000D__x000D_          -  Male or female, greater than or equal to (&gt;=) 18 years of age (or having reached the_x000D_             age of majority according to local laws and regulations, if the age of majority is &gt;_x000D_             18 years of age)_x000D__x000D_          -  Measurable disease in accordance with RECIST version 1.1_x000D__x000D_          -  ECOG PS of 0 or 1_x000D__x000D_        Exclusion Criteria:_x000D__x000D_          -  Subjects with characterized Epidermal Growth Factor Receptor (EGFR) (documented_x000D_             results; local testing acceptable) that predict sensitivity to EGFR-therapy,_x000D_             including, but not limited to exon 19 deletions and exon 21 alterations_x000D__x000D_          -  Subjects with characterized Anaplastic Lymphoma Kinase (ALK) rearrangements_x000D_             (documented results; local testing acceptable)_x000D__x000D_          -  Active brain metastases (defined as neurologically stable for less than (&lt;) 4 weeks_x000D_             and/or symptomatic and/or requiring treatment with steroids and/or leptomeningeal_x000D_             disease) Subjects must have completed any prior treatment for brain metastases &gt;= 4_x000D_             weeks prior to start of therapy (&gt;= 2 weeks for stereotactic radiosurgery/gamma_x000D_             knife). Subjects who are neurologically stable on symptomatic therapy with_x000D_             anticonvulsants with low drug interaction risk or whose steroids are being tapered_x000D_             are eligible. Asymptomatic untreated brain metastases less than or equal to (&lt;=) 1 cm_x000D_             are eligible_x000D__x000D_          -  Any unresolved toxicity Grade 2 or more according to National Cancer Institute Common_x000D_             Terminology Criteria for Adverse Events (NCI-CTCAE) from previous anticancer therapy_x000D__x000D_          -  Need for transfusion within 14 days prior to the first dose of trial treatment_x000D__x000D_          -  Prior chemotherapy, biological therapy, radiation therapy, or other investigational_x000D_             anticancer therapy (not including palliative radiotherapy at focal sites) within 21_x000D_             days prior to the first dose of trial treatment_x000D__x000D_          -  Inadequate hematological, liver, renal, cardiac function_x000D__x000D_          -  Prior treatment with other agents targeting the HGF/c-Met pathway_x000D__x000D_          -  Past or current history of neoplasm other than Non-small Cell Lung Cancer (NSCLC),_x000D_             except for curatively treated non-melanoma skin cancer, in situ carcinoma of the_x000D_             cervix, or other cancer curatively treated and with no evidence of disease for at_x000D_             least 5 years_x000D_      
---------------------------------------</v>
      </c>
      <c r="S64">
        <f>IF(OR(Database!K67="include",Database!L67="include"), 1, 0)</f>
        <v>0</v>
      </c>
      <c r="T64">
        <f>IF(OR(Database!M67="include",Database!N67="include",Database!O67="include",Database!P67="include"), 1, 0)</f>
        <v>1</v>
      </c>
      <c r="U64">
        <f>IF(OR(Database!M67="include",Database!N67="include",Database!O67="include"), 1, 0)</f>
        <v>1</v>
      </c>
      <c r="V64">
        <f>IF(Database!P67="include", 1, 0)</f>
        <v>0</v>
      </c>
      <c r="W64">
        <f>IF(OR(Database!Q67="include",Database!R67="include",Database!S67="include",Database!T67="include"), 1, 0)</f>
        <v>0</v>
      </c>
      <c r="X64">
        <f>IF(Database!Q67="include", 1, 0)</f>
        <v>0</v>
      </c>
      <c r="Y64">
        <f>IF(Database!T67="include", 1, 0)</f>
        <v>0</v>
      </c>
      <c r="Z64">
        <f>IF(OR(Database!AC67="include",Database!AE67="include",Database!AH67="include",Database!AI67="include",Database!AJ67="include",Database!AK67="include",Database!AM67="include",Database!AN67="include",Database!AO67="include",Database!AP67="include"), 1, 0)</f>
        <v>0</v>
      </c>
      <c r="AA64">
        <f>IF(OR(Database!AQ67&lt;&gt;"",Database!AR67&lt;&gt;"",Database!AS67&lt;&gt;"",Database!AT67&lt;&gt;""), 1, 0)</f>
        <v>1</v>
      </c>
      <c r="AB64">
        <f>IF(Database!AW67&lt;&gt;"", 1, 0)</f>
        <v>0</v>
      </c>
      <c r="AC64">
        <f>IF(OR(Database!AY67&lt;&gt;"",Database!AX67&lt;&gt;""), 1, 0)</f>
        <v>0</v>
      </c>
    </row>
    <row r="65" spans="1:29">
      <c r="A65" t="str">
        <f>Database!$B$6&amp;": "&amp;Database!B68&amp;CHAR(10)&amp;Database!$C$6&amp;": "&amp;Database!C68&amp;CHAR(10)&amp;Database!$E$6&amp;": "&amp;Database!E68&amp;CHAR(10)&amp;Database!$F$6&amp;": "&amp;Database!F68&amp;CHAR(10)&amp;Database!$G$6&amp;": "&amp;Database!G68&amp;CHAR(10)&amp;Database!$H$6&amp;": "&amp;Database!H68&amp;CHAR(10)&amp;Database!$I$6&amp;": "&amp;Database!I68&amp;CHAR(10)&amp;Database!$J$6&amp;": "&amp;Database!J68&amp;CHAR(10)</f>
        <v xml:space="preserve">nct_id: NCT02443337
phase: Phase 2
sponsor_name: Eli Lilly and Company
sponsor_type: Industry
study_title: A Phase II Study of the Combination of LY3023414 and Necitumumab After First-Line Chemotherapy for Metastatic Squamous Non-small Cell Carcinoma of the Lung
cohort: 1
age_min: 18
age_max: 150
</v>
      </c>
      <c r="B65" t="str">
        <f>IF(S65=1, Database!$K$6&amp;": "&amp;Database!K68&amp;CHAR(10)&amp;Database!$L$6&amp;": "&amp;Database!L68, "")</f>
        <v/>
      </c>
      <c r="C65" t="str">
        <f>IF(T65=1, Database!$M$6&amp;": "&amp;Database!M68&amp;CHAR(10)&amp;Database!$N$6&amp;": "&amp;Database!N68&amp;CHAR(10)&amp;Database!$O$6&amp;": "&amp;Database!O68&amp;CHAR(10)&amp;Database!$P$6&amp;": "&amp;Database!P68&amp;CHAR(10), "")</f>
        <v xml:space="preserve">type_lung_nsclc_adeno: 
type_lung_nsclc_large: 
type_lung_nsclc_squamous: include
type_lung_sclc: 
</v>
      </c>
      <c r="D65" t="str">
        <f>IF(W65=1, Database!$Q$6&amp;": "&amp;Database!Q68&amp;CHAR(10)&amp;Database!$R$6&amp;": "&amp;Database!R68&amp;CHAR(10)&amp;Database!$S$6&amp;": "&amp;Database!S68&amp;CHAR(10)&amp;Database!$T$6&amp;": "&amp;Database!T68&amp;CHAR(10)&amp;Database!$U$6&amp;": "&amp;Database!U68&amp;CHAR(10)&amp;Database!$V$6&amp;": "&amp;Database!V68&amp;CHAR(10)&amp;Database!$W$6&amp;": "&amp;Database!W68&amp;CHAR(10)&amp;Database!$X$6&amp;": "&amp;Database!X68&amp;CHAR(10)&amp;Database!$Y$6&amp;": "&amp;Database!Y68&amp;CHAR(10)&amp;Database!$Z$6&amp;": "&amp;Database!Z68&amp;CHAR(10)&amp;Database!$AA$6&amp;": "&amp;Database!AA68&amp;CHAR(10)&amp;Database!$AB$6&amp;": "&amp;Database!AB68&amp;CHAR(10), "")</f>
        <v/>
      </c>
      <c r="E65" t="str">
        <f>IF(Z65=1, Database!$AC$6&amp;": "&amp;Database!AC68&amp;CHAR(10)&amp;Database!$AD$6&amp;": "&amp;Database!AD68&amp;CHAR(10)&amp;Database!$AE$6&amp;": "&amp;Database!AE68&amp;CHAR(10)&amp;Database!$AF$6&amp;": "&amp;Database!AF68&amp;CHAR(10)&amp;Database!$AG$6&amp;": "&amp;Database!AG68&amp;CHAR(10)&amp;Database!$AH$6&amp;": "&amp;Database!AH68&amp;CHAR(10)&amp;Database!$AI$6&amp;": "&amp;Database!AI68&amp;CHAR(10)&amp;Database!$AJ$6&amp;": "&amp;Database!AJ68&amp;CHAR(10)&amp;Database!$AK$6&amp;": "&amp;Database!AK68&amp;CHAR(10)&amp;Database!$AL$6&amp;": "&amp;Database!AL68&amp;CHAR(10)&amp;Database!$AM$6&amp;": "&amp;Database!AM68&amp;CHAR(10)&amp;Database!$AN$6&amp;": "&amp;Database!AN68&amp;CHAR(10)&amp;Database!$AO$6&amp;": "&amp;Database!AO68&amp;CHAR(10)&amp;Database!$AP$6&amp;": "&amp;Database!AP68&amp;CHAR(10), "")</f>
        <v/>
      </c>
      <c r="F65" t="str">
        <f>IF(AA65=1, Database!$AQ$6&amp;": "&amp;Database!AQ68&amp;CHAR(10)&amp;Database!$AR$6&amp;": "&amp;Database!AR68&amp;CHAR(10)&amp;Database!$AS$6&amp;": "&amp;Database!AS68&amp;CHAR(10)&amp;Database!$AT$6&amp;": "&amp;Database!AT68&amp;CHAR(10), "")</f>
        <v xml:space="preserve">stage_i: 
stage_ii: 
stage_iii: 
stage_iv: include
</v>
      </c>
      <c r="G65" t="str">
        <f>IF(V65=1, Database!$AU$6&amp;": "&amp;Database!AU68&amp;CHAR(10)&amp;Database!$AV$6&amp;": "&amp;Database!AV68&amp;CHAR(10), "")</f>
        <v/>
      </c>
      <c r="H65" t="str">
        <f>IF(AB65=1, Database!$AW$6&amp;": "&amp;Database!AW68&amp;CHAR(10), "")</f>
        <v/>
      </c>
      <c r="I65" t="str">
        <f>IF(AC65=1, Database!$AX$6&amp;": "&amp;Database!AX68&amp;CHAR(10)&amp;Database!$AY$6&amp;": "&amp;Database!AY68&amp;CHAR(10), "")</f>
        <v/>
      </c>
      <c r="J65" t="str">
        <f>IF(Z65=1, Database!$AQ$6&amp;": "&amp;Database!AQ68&amp;CHAR(10)&amp;Database!$AR$6&amp;": "&amp;Database!AR68&amp;CHAR(10)&amp;Database!$AS$6&amp;": "&amp;Database!AS68&amp;CHAR(10)&amp;Database!$AT$6&amp;": "&amp;Database!AT68&amp;CHAR(10), "")</f>
        <v/>
      </c>
      <c r="K65" t="str">
        <f>Database!$AZ$6&amp;": "&amp;Database!AZ68&amp;CHAR(10)&amp;Database!$BA$6&amp;": "&amp;Database!BA68&amp;CHAR(10)&amp;Database!$BB$6&amp;": "&amp;Database!BB68&amp;CHAR(10)</f>
        <v xml:space="preserve">status_newly_diagnosed: 
status_relapse: 
status_refractory: 
</v>
      </c>
      <c r="L65" t="str">
        <f>Database!$BC$6&amp;": "&amp;Database!BC68&amp;CHAR(10)&amp;Database!$BD$6&amp;": "&amp;Database!BD68&amp;CHAR(10)&amp;Database!$BE$6&amp;": "&amp;Database!BE68&amp;CHAR(10)&amp;Database!$BF$6&amp;": "&amp;Database!BF68&amp;CHAR(10)&amp;Database!$BG$6&amp;": "&amp;Database!BG68&amp;CHAR(10)&amp;Database!$BH$6&amp;": "&amp;Database!BH68&amp;CHAR(10)</f>
        <v xml:space="preserve">marker_alk_oncogene: 
marker_egfr_mutation: 
marker_kras_mutation: 
marker_philadelphia_bcrabl_positive: 
marker_flt3_positive: 
marker_cd20pos: 
</v>
      </c>
      <c r="M65" t="str">
        <f>Database!$BI$6&amp;": "&amp;Database!BI68&amp;CHAR(10)&amp;Database!$BJ$6&amp;": "&amp;Database!BJ68&amp;CHAR(10)&amp;Database!$BK$6&amp;": "&amp;Database!BK68&amp;CHAR(10)&amp;Database!$BL$6&amp;": "&amp;Database!BL68&amp;CHAR(10)&amp;Database!$BM$6&amp;": "&amp;Database!BM68&amp;CHAR(10)&amp;Database!$BN$6&amp;": "&amp;Database!BN68&amp;CHAR(10)&amp;Database!$BO$6&amp;": "&amp;Database!BO68&amp;CHAR(10)&amp;Database!$BP$6&amp;": "&amp;Database!BP68&amp;CHAR(10)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65" t="str">
        <f>IF(OR(W65=1, Z65=1), Database!$BQ$6&amp;": "&amp;Database!BQ68&amp;CHAR(10)&amp;Database!$BR$6&amp;": "&amp;Database!BR68&amp;CHAR(10)&amp;Database!$BS$6&amp;": "&amp;Database!BS68&amp;CHAR(10)&amp;Database!$BT$6&amp;": "&amp;Database!BT68&amp;CHAR(10), "")</f>
        <v/>
      </c>
      <c r="O65" t="str">
        <f>"Criteria: "&amp;CHAR(10)&amp;CHAR(10)&amp;Database!BU68</f>
        <v xml:space="preserve">Criteria: 
_x000D_        Inclusion Criteria:_x000D__x000D_          -  Histologically confirmed squamous advanced NSCLC (Stage IV)._x000D__x000D_          -  Participants must have progressed on one prior line of platinum-based chemotherapy in_x000D_             the advanced or metastatic setting._x000D__x000D_          -  Measurable disease as measured by response evaluation criteria in solid tumors_x000D_             (RECIST) criteria v 1.1._x000D__x000D_          -  Eastern Cooperative Oncology Group (ECOG) Performance Status score of 0 or 1._x000D__x000D_          -  Able to swallow the study drugs whole._x000D__x000D_          -  Adequate organ function._x000D__x000D_          -  Women of childbearing potential must have a negative serum or urine pregnancy test_x000D_             performed â‰¤ 7 days prior to start of treatment. Women of childbearing potential or_x000D_             men with partners of childbearing potential must use effective birth control measures_x000D_             during treatment and during the 3 months following completion of study treatment._x000D__x000D_        Exclusion Criteria:_x000D__x000D_          -  Participants who have received &gt; 1 prior line of chemotherapy in the advanced or_x000D_             metastatic setting. (Immunotherapy will not be considered a line of chemotherapy.)_x000D__x000D_          -  Prior treatment with a PI3K/mTOR inhibitor, epidermal growth factor receptor (EGFR)_x000D_             inhibitor, and/or necitumumab._x000D__x000D_          -  History of brain metastases unless irradiated â‰¥ 2 weeks prior to first study_x000D_             treatment and stable without requirement of corticosteroids._x000D__x000D_          -  Have serious pre-existing medical conditions._x000D__x000D_          -  Have insulin-dependent diabetes mellitus. Participants with a type 2 diabetes_x000D_             mellitus are eligible if adequate control of blood glucose level is obtained by oral_x000D_             anti-diabetics._x000D__x000D_          -  Women who are pregnant or breast-feeding._x000D__x000D_          -  Clinically significant electrolyte imbalance â‰¥ Grade 2._x000D__x000D_          -  Currently receiving treatment with therapeutic doses of warfarin sodium. Low_x000D_             molecular weight heparin and oral Xa inhibitors are allowed._x000D__x000D_          -  Have initiated treatment with bisphosphonates or approved receptor activator of_x000D_             nuclear factor kappa-B ligand (RANK-L) targeted agents (e.g. denosumab) â‰¤ 28 days_x000D_             prior to Day 1 of Cycle 1._x000D__x000D_          -  Concurrent serious infection requiring parenteral antibiotic therapy._x000D__x000D_          -  Have a second primary malignancy that in the judgment of the investigator and Medical_x000D_             Monitor may affect the interpretation of results._x000D__x000D_          -  Have an active, known fungal, bacterial, and/or known viral infection._x000D__x000D_          -  History of arterial or venous embolism within 3 months prior to study enrollment. If_x000D_             the embolism occurred &gt;3 and &lt;6 months, the participant is eligible provided_x000D_             appropriate treatment according to institutional standard of care is ensured._x000D_      </v>
      </c>
      <c r="P65" t="str">
        <f t="shared" si="0"/>
        <v xml:space="preserve">
---------------------------------------</v>
      </c>
      <c r="Q65" t="str">
        <f t="shared" si="1"/>
        <v>nct_id: NCT02443337
phase: Phase 2
sponsor_name: Eli Lilly and Company
sponsor_type: Industry
study_title: A Phase II Study of the Combination of LY3023414 and Necitumumab After First-Line Chemotherapy for Metastatic Squamous Non-small Cell Carcinoma of the Lung
cohort: 1
age_min: 18
age_max: 150
type_lung_nsclc_adeno: 
type_lung_nsclc_large: 
type_lung_nsclc_squamous: include
type_lung_sclc: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Histologically confirmed squamous advanced NSCLC (Stage IV)._x000D__x000D_          -  Participants must have progressed on one prior line of platinum-based chemotherapy in_x000D_             the advanced or metastatic setting._x000D__x000D_          -  Measurable disease as measured by response evaluation criteria in solid tumors_x000D_             (RECIST) criteria v 1.1._x000D__x000D_          -  Eastern Cooperative Oncology Group (ECOG) Performance Status score of 0 or 1._x000D__x000D_          -  Able to swallow the study drugs whole._x000D__x000D_          -  Adequate organ function._x000D__x000D_          -  Women of childbearing potential must have a negative serum or urine pregnancy test_x000D_             performed â‰¤ 7 days prior to start of treatment. Women of childbearing potential or_x000D_             men with partners of childbearing potential must use effective birth control measures_x000D_             during treatment and during the 3 months following completion of study treatment._x000D__x000D_        Exclusion Criteria:_x000D__x000D_          -  Participants who have received &gt; 1 prior line of chemotherapy in the advanced or_x000D_             metastatic setting. (Immunotherapy will not be considered a line of chemotherapy.)_x000D__x000D_          -  Prior treatment with a PI3K/mTOR inhibitor, epidermal growth factor receptor (EGFR)_x000D_             inhibitor, and/or necitumumab._x000D__x000D_          -  History of brain metastases unless irradiated â‰¥ 2 weeks prior to first study_x000D_             treatment and stable without requirement of corticosteroids._x000D__x000D_          -  Have serious pre-existing medical conditions._x000D__x000D_          -  Have insulin-dependent diabetes mellitus. Participants with a type 2 diabetes_x000D_             mellitus are eligible if adequate control of blood glucose level is obtained by oral_x000D_             anti-diabetics._x000D__x000D_          -  Women who are pregnant or breast-feeding._x000D__x000D_          -  Clinically significant electrolyte imbalance â‰¥ Grade 2._x000D__x000D_          -  Currently receiving treatment with therapeutic doses of warfarin sodium. Low_x000D_             molecular weight heparin and oral Xa inhibitors are allowed._x000D__x000D_          -  Have initiated treatment with bisphosphonates or approved receptor activator of_x000D_             nuclear factor kappa-B ligand (RANK-L) targeted agents (e.g. denosumab) â‰¤ 28 days_x000D_             prior to Day 1 of Cycle 1._x000D__x000D_          -  Concurrent serious infection requiring parenteral antibiotic therapy._x000D__x000D_          -  Have a second primary malignancy that in the judgment of the investigator and Medical_x000D_             Monitor may affect the interpretation of results._x000D__x000D_          -  Have an active, known fungal, bacterial, and/or known viral infection._x000D__x000D_          -  History of arterial or venous embolism within 3 months prior to study enrollment. If_x000D_             the embolism occurred &gt;3 and &lt;6 months, the participant is eligible provided_x000D_             appropriate treatment according to institutional standard of care is ensured._x000D_      
---------------------------------------</v>
      </c>
      <c r="S65">
        <f>IF(OR(Database!K68="include",Database!L68="include"), 1, 0)</f>
        <v>0</v>
      </c>
      <c r="T65">
        <f>IF(OR(Database!M68="include",Database!N68="include",Database!O68="include",Database!P68="include"), 1, 0)</f>
        <v>1</v>
      </c>
      <c r="U65">
        <f>IF(OR(Database!M68="include",Database!N68="include",Database!O68="include"), 1, 0)</f>
        <v>1</v>
      </c>
      <c r="V65">
        <f>IF(Database!P68="include", 1, 0)</f>
        <v>0</v>
      </c>
      <c r="W65">
        <f>IF(OR(Database!Q68="include",Database!R68="include",Database!S68="include",Database!T68="include"), 1, 0)</f>
        <v>0</v>
      </c>
      <c r="X65">
        <f>IF(Database!Q68="include", 1, 0)</f>
        <v>0</v>
      </c>
      <c r="Y65">
        <f>IF(Database!T68="include", 1, 0)</f>
        <v>0</v>
      </c>
      <c r="Z65">
        <f>IF(OR(Database!AC68="include",Database!AE68="include",Database!AH68="include",Database!AI68="include",Database!AJ68="include",Database!AK68="include",Database!AM68="include",Database!AN68="include",Database!AO68="include",Database!AP68="include"), 1, 0)</f>
        <v>0</v>
      </c>
      <c r="AA65">
        <f>IF(OR(Database!AQ68&lt;&gt;"",Database!AR68&lt;&gt;"",Database!AS68&lt;&gt;"",Database!AT68&lt;&gt;""), 1, 0)</f>
        <v>1</v>
      </c>
      <c r="AB65">
        <f>IF(Database!AW68&lt;&gt;"", 1, 0)</f>
        <v>0</v>
      </c>
      <c r="AC65">
        <f>IF(OR(Database!AY68&lt;&gt;"",Database!AX68&lt;&gt;""), 1, 0)</f>
        <v>0</v>
      </c>
    </row>
    <row r="66" spans="1:29">
      <c r="A66" t="str">
        <f>Database!$B$6&amp;": "&amp;Database!B69&amp;CHAR(10)&amp;Database!$C$6&amp;": "&amp;Database!C69&amp;CHAR(10)&amp;Database!$E$6&amp;": "&amp;Database!E69&amp;CHAR(10)&amp;Database!$F$6&amp;": "&amp;Database!F69&amp;CHAR(10)&amp;Database!$G$6&amp;": "&amp;Database!G69&amp;CHAR(10)&amp;Database!$H$6&amp;": "&amp;Database!H69&amp;CHAR(10)&amp;Database!$I$6&amp;": "&amp;Database!I69&amp;CHAR(10)&amp;Database!$J$6&amp;": "&amp;Database!J69&amp;CHAR(10)</f>
        <v xml:space="preserve">nct_id: NCT02392507
phase: Phase 2
sponsor_name: Eli Lilly and Company
sponsor_type: Industry
study_title: A Single-Arm, Multicenter, Open-Label, Phase 2 Study of NabÂ®-Paclitaxel (AbraxaneÂ®) and Carboplatin Chemotherapy Plus Necitumumab (LY3012211) in the First-Line Treatment of Patients With Stage IV Squamous Non-Small Cell Lung Cancer (NSCLC)
cohort: 1
age_min: 18
age_max: 150
</v>
      </c>
      <c r="B66" t="str">
        <f>IF(S66=1, Database!$K$6&amp;": "&amp;Database!K69&amp;CHAR(10)&amp;Database!$L$6&amp;": "&amp;Database!L69, "")</f>
        <v/>
      </c>
      <c r="C66" t="str">
        <f>IF(T66=1, Database!$M$6&amp;": "&amp;Database!M69&amp;CHAR(10)&amp;Database!$N$6&amp;": "&amp;Database!N69&amp;CHAR(10)&amp;Database!$O$6&amp;": "&amp;Database!O69&amp;CHAR(10)&amp;Database!$P$6&amp;": "&amp;Database!P69&amp;CHAR(10), "")</f>
        <v xml:space="preserve">type_lung_nsclc_adeno: 
type_lung_nsclc_large: 
type_lung_nsclc_squamous: include
type_lung_sclc: 
</v>
      </c>
      <c r="D66" t="str">
        <f>IF(W66=1, Database!$Q$6&amp;": "&amp;Database!Q69&amp;CHAR(10)&amp;Database!$R$6&amp;": "&amp;Database!R69&amp;CHAR(10)&amp;Database!$S$6&amp;": "&amp;Database!S69&amp;CHAR(10)&amp;Database!$T$6&amp;": "&amp;Database!T69&amp;CHAR(10)&amp;Database!$U$6&amp;": "&amp;Database!U69&amp;CHAR(10)&amp;Database!$V$6&amp;": "&amp;Database!V69&amp;CHAR(10)&amp;Database!$W$6&amp;": "&amp;Database!W69&amp;CHAR(10)&amp;Database!$X$6&amp;": "&amp;Database!X69&amp;CHAR(10)&amp;Database!$Y$6&amp;": "&amp;Database!Y69&amp;CHAR(10)&amp;Database!$Z$6&amp;": "&amp;Database!Z69&amp;CHAR(10)&amp;Database!$AA$6&amp;": "&amp;Database!AA69&amp;CHAR(10)&amp;Database!$AB$6&amp;": "&amp;Database!AB69&amp;CHAR(10), "")</f>
        <v/>
      </c>
      <c r="E66" t="str">
        <f>IF(Z66=1, Database!$AC$6&amp;": "&amp;Database!AC69&amp;CHAR(10)&amp;Database!$AD$6&amp;": "&amp;Database!AD69&amp;CHAR(10)&amp;Database!$AE$6&amp;": "&amp;Database!AE69&amp;CHAR(10)&amp;Database!$AF$6&amp;": "&amp;Database!AF69&amp;CHAR(10)&amp;Database!$AG$6&amp;": "&amp;Database!AG69&amp;CHAR(10)&amp;Database!$AH$6&amp;": "&amp;Database!AH69&amp;CHAR(10)&amp;Database!$AI$6&amp;": "&amp;Database!AI69&amp;CHAR(10)&amp;Database!$AJ$6&amp;": "&amp;Database!AJ69&amp;CHAR(10)&amp;Database!$AK$6&amp;": "&amp;Database!AK69&amp;CHAR(10)&amp;Database!$AL$6&amp;": "&amp;Database!AL69&amp;CHAR(10)&amp;Database!$AM$6&amp;": "&amp;Database!AM69&amp;CHAR(10)&amp;Database!$AN$6&amp;": "&amp;Database!AN69&amp;CHAR(10)&amp;Database!$AO$6&amp;": "&amp;Database!AO69&amp;CHAR(10)&amp;Database!$AP$6&amp;": "&amp;Database!AP69&amp;CHAR(10), "")</f>
        <v/>
      </c>
      <c r="F66" t="str">
        <f>IF(AA66=1, Database!$AQ$6&amp;": "&amp;Database!AQ69&amp;CHAR(10)&amp;Database!$AR$6&amp;": "&amp;Database!AR69&amp;CHAR(10)&amp;Database!$AS$6&amp;": "&amp;Database!AS69&amp;CHAR(10)&amp;Database!$AT$6&amp;": "&amp;Database!AT69&amp;CHAR(10), "")</f>
        <v xml:space="preserve">stage_i: 
stage_ii: 
stage_iii: 
stage_iv: include
</v>
      </c>
      <c r="G66" t="str">
        <f>IF(V66=1, Database!$AU$6&amp;": "&amp;Database!AU69&amp;CHAR(10)&amp;Database!$AV$6&amp;": "&amp;Database!AV69&amp;CHAR(10), "")</f>
        <v/>
      </c>
      <c r="H66" t="str">
        <f>IF(AB66=1, Database!$AW$6&amp;": "&amp;Database!AW69&amp;CHAR(10), "")</f>
        <v/>
      </c>
      <c r="I66" t="str">
        <f>IF(AC66=1, Database!$AX$6&amp;": "&amp;Database!AX69&amp;CHAR(10)&amp;Database!$AY$6&amp;": "&amp;Database!AY69&amp;CHAR(10), "")</f>
        <v/>
      </c>
      <c r="J66" t="str">
        <f>IF(Z66=1, Database!$AQ$6&amp;": "&amp;Database!AQ69&amp;CHAR(10)&amp;Database!$AR$6&amp;": "&amp;Database!AR69&amp;CHAR(10)&amp;Database!$AS$6&amp;": "&amp;Database!AS69&amp;CHAR(10)&amp;Database!$AT$6&amp;": "&amp;Database!AT69&amp;CHAR(10), "")</f>
        <v/>
      </c>
      <c r="K66" t="str">
        <f>Database!$AZ$6&amp;": "&amp;Database!AZ69&amp;CHAR(10)&amp;Database!$BA$6&amp;": "&amp;Database!BA69&amp;CHAR(10)&amp;Database!$BB$6&amp;": "&amp;Database!BB69&amp;CHAR(10)</f>
        <v xml:space="preserve">status_newly_diagnosed: 
status_relapse: 
status_refractory: 
</v>
      </c>
      <c r="L66" t="str">
        <f>Database!$BC$6&amp;": "&amp;Database!BC69&amp;CHAR(10)&amp;Database!$BD$6&amp;": "&amp;Database!BD69&amp;CHAR(10)&amp;Database!$BE$6&amp;": "&amp;Database!BE69&amp;CHAR(10)&amp;Database!$BF$6&amp;": "&amp;Database!BF69&amp;CHAR(10)&amp;Database!$BG$6&amp;": "&amp;Database!BG69&amp;CHAR(10)&amp;Database!$BH$6&amp;": "&amp;Database!BH69&amp;CHAR(10)</f>
        <v xml:space="preserve">marker_alk_oncogene: 
marker_egfr_mutation: 
marker_kras_mutation: 
marker_philadelphia_bcrabl_positive: 
marker_flt3_positive: 
marker_cd20pos: 
</v>
      </c>
      <c r="M66" t="str">
        <f>Database!$BI$6&amp;": "&amp;Database!BI69&amp;CHAR(10)&amp;Database!$BJ$6&amp;": "&amp;Database!BJ69&amp;CHAR(10)&amp;Database!$BK$6&amp;": "&amp;Database!BK69&amp;CHAR(10)&amp;Database!$BL$6&amp;": "&amp;Database!BL69&amp;CHAR(10)&amp;Database!$BM$6&amp;": "&amp;Database!BM69&amp;CHAR(10)&amp;Database!$BN$6&amp;": "&amp;Database!BN69&amp;CHAR(10)&amp;Database!$BO$6&amp;": "&amp;Database!BO69&amp;CHAR(10)&amp;Database!$BP$6&amp;": "&amp;Database!BP69&amp;CHAR(10)</f>
        <v xml:space="preserve">treatment_radiation: 
treatment_radiation_exclusion_period_mo: 
treatment_chemo_systemic: exclude
treatment_chemo_systemic_exclusion_period_mo: 1800
treatment_chemo_adjuvant: exclude
treatment_chemo_adjuvant_exclusion_period_mo: 12
treatment_tki: 
treatment_tki_exclusion_period_mo: 
</v>
      </c>
      <c r="N66" t="str">
        <f>IF(OR(W66=1, Z66=1), Database!$BQ$6&amp;": "&amp;Database!BQ69&amp;CHAR(10)&amp;Database!$BR$6&amp;": "&amp;Database!BR69&amp;CHAR(10)&amp;Database!$BS$6&amp;": "&amp;Database!BS69&amp;CHAR(10)&amp;Database!$BT$6&amp;": "&amp;Database!BT69&amp;CHAR(10), "")</f>
        <v/>
      </c>
      <c r="O66" t="str">
        <f>"Criteria: "&amp;CHAR(10)&amp;CHAR(10)&amp;Database!BU69</f>
        <v xml:space="preserve">Criteria: 
_x000D_        Inclusion Criteria:_x000D__x000D_          -  Have histologically or cytologically confirmed squamous NSCLC._x000D__x000D_          -  Have stage IV disease at the time of study entry (American Joint Committee on Cancer_x000D_             [AJCC] Staging Manual, 7th edition)._x000D__x000D_          -  Have measurable disease at the time of study enrollment as defined by Response_x000D_             Evaluation Criteria in Solid Tumors, version 1.1 (RECIST 1.1)._x000D__x000D_          -  Have tumor tissue available for biomarker analysis._x000D__x000D_          -  Have an Eastern Cooperative Oncology Group (ECOG) performance status of 0 to 1._x000D__x000D_          -  Have adequate organ functions._x000D__x000D_        Exclusion Criteria:_x000D__x000D_          -  Are currently enrolled in another clinical trial._x000D__x000D_          -  Have received prior anticancer therapy with monoclonal antibodies, signal_x000D_             transduction inhibitors, or any therapies targeting the epidermal growth factor_x000D_             receptor (EGFR), vascular endothelial growth factor (VEGF), or VEGF receptor._x000D__x000D_          -  Have received previous chemotherapy for advanced NSCLC. Participants who have_x000D_             received adjuvant or neoadjuvant chemotherapy are eligible if the last administration_x000D_             of the prior regimens occurred at least 1 year prior to study entry._x000D__x000D_          -  Have undergone major surgery or received any investigational therapy in the 4 weeks_x000D_             prior to study entry._x000D__x000D_          -  Have undergone systemic radiotherapy within 4 weeks prior to study entry, or focal_x000D_             radiotherapy within 2 weeks prior to study entry._x000D__x000D_          -  Have symptomatic central nervous system (CNS) malignancy or metastasis (screening not_x000D_             required)._x000D__x000D_          -  Have a history of arterial or venous embolism within 6 months prior to study entry._x000D__x000D_          -  Have clinical evidence of concomitant infectious conditions._x000D__x000D_          -  Have a known allergy / history of hypersensitivity reaction to any of the treatment_x000D_             components, including any ingredient used in the formulation of necitumumab, or any_x000D_             other contraindication to one of the administered treatments._x000D__x000D_          -  Are pregnant or breastfeeding._x000D__x000D_          -  Have a known history of drug abuse._x000D__x000D_          -  Have a concurrent active malignancy. Participants with a history of malignancy are_x000D_             eligible provided the participant has been disease-free for â‰¥3 years, with the_x000D_             following exception: Participants with adequately treated basal or squamous cell_x000D_             carcinoma of the skin, preinvasive carcinoma of the cervix, or any cancer that in the_x000D_             judgment of the investigator and Lilly clinical research physician/designee may not_x000D_             affect the interpretation of results (for example, prostate, bladder) are eligible._x000D__x000D_          -  Have discontinued investigational product or non approved use of a drug or device_x000D_             from a clinical trial within 30 days before the first day of study treatment._x000D_      </v>
      </c>
      <c r="P66" t="str">
        <f t="shared" si="0"/>
        <v xml:space="preserve">
---------------------------------------</v>
      </c>
      <c r="Q66" t="str">
        <f t="shared" si="1"/>
        <v>nct_id: NCT02392507
phase: Phase 2
sponsor_name: Eli Lilly and Company
sponsor_type: Industry
study_title: A Single-Arm, Multicenter, Open-Label, Phase 2 Study of NabÂ®-Paclitaxel (AbraxaneÂ®) and Carboplatin Chemotherapy Plus Necitumumab (LY3012211) in the First-Line Treatment of Patients With Stage IV Squamous Non-Small Cell Lung Cancer (NSCLC)
cohort: 1
age_min: 18
age_max: 150
type_lung_nsclc_adeno: 
type_lung_nsclc_large: 
type_lung_nsclc_squamous: include
type_lung_sclc: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exclude
treatment_chemo_adjuvant_exclusion_period_mo: 12
treatment_tki: 
treatment_tki_exclusion_period_mo: 
Criteria: 
_x000D_        Inclusion Criteria:_x000D__x000D_          -  Have histologically or cytologically confirmed squamous NSCLC._x000D__x000D_          -  Have stage IV disease at the time of study entry (American Joint Committee on Cancer_x000D_             [AJCC] Staging Manual, 7th edition)._x000D__x000D_          -  Have measurable disease at the time of study enrollment as defined by Response_x000D_             Evaluation Criteria in Solid Tumors, version 1.1 (RECIST 1.1)._x000D__x000D_          -  Have tumor tissue available for biomarker analysis._x000D__x000D_          -  Have an Eastern Cooperative Oncology Group (ECOG) performance status of 0 to 1._x000D__x000D_          -  Have adequate organ functions._x000D__x000D_        Exclusion Criteria:_x000D__x000D_          -  Are currently enrolled in another clinical trial._x000D__x000D_          -  Have received prior anticancer therapy with monoclonal antibodies, signal_x000D_             transduction inhibitors, or any therapies targeting the epidermal growth factor_x000D_             receptor (EGFR), vascular endothelial growth factor (VEGF), or VEGF receptor._x000D__x000D_          -  Have received previous chemotherapy for advanced NSCLC. Participants who have_x000D_             received adjuvant or neoadjuvant chemotherapy are eligible if the last administration_x000D_             of the prior regimens occurred at least 1 year prior to study entry._x000D__x000D_          -  Have undergone major surgery or received any investigational therapy in the 4 weeks_x000D_             prior to study entry._x000D__x000D_          -  Have undergone systemic radiotherapy within 4 weeks prior to study entry, or focal_x000D_             radiotherapy within 2 weeks prior to study entry._x000D__x000D_          -  Have symptomatic central nervous system (CNS) malignancy or metastasis (screening not_x000D_             required)._x000D__x000D_          -  Have a history of arterial or venous embolism within 6 months prior to study entry._x000D__x000D_          -  Have clinical evidence of concomitant infectious conditions._x000D__x000D_          -  Have a known allergy / history of hypersensitivity reaction to any of the treatment_x000D_             components, including any ingredient used in the formulation of necitumumab, or any_x000D_             other contraindication to one of the administered treatments._x000D__x000D_          -  Are pregnant or breastfeeding._x000D__x000D_          -  Have a known history of drug abuse._x000D__x000D_          -  Have a concurrent active malignancy. Participants with a history of malignancy are_x000D_             eligible provided the participant has been disease-free for â‰¥3 years, with the_x000D_             following exception: Participants with adequately treated basal or squamous cell_x000D_             carcinoma of the skin, preinvasive carcinoma of the cervix, or any cancer that in the_x000D_             judgment of the investigator and Lilly clinical research physician/designee may not_x000D_             affect the interpretation of results (for example, prostate, bladder) are eligible._x000D__x000D_          -  Have discontinued investigational product or non approved use of a drug or device_x000D_             from a clinical trial within 30 days before the first day of study treatment._x000D_      
---------------------------------------</v>
      </c>
      <c r="S66">
        <f>IF(OR(Database!K69="include",Database!L69="include"), 1, 0)</f>
        <v>0</v>
      </c>
      <c r="T66">
        <f>IF(OR(Database!M69="include",Database!N69="include",Database!O69="include",Database!P69="include"), 1, 0)</f>
        <v>1</v>
      </c>
      <c r="U66">
        <f>IF(OR(Database!M69="include",Database!N69="include",Database!O69="include"), 1, 0)</f>
        <v>1</v>
      </c>
      <c r="V66">
        <f>IF(Database!P69="include", 1, 0)</f>
        <v>0</v>
      </c>
      <c r="W66">
        <f>IF(OR(Database!Q69="include",Database!R69="include",Database!S69="include",Database!T69="include"), 1, 0)</f>
        <v>0</v>
      </c>
      <c r="X66">
        <f>IF(Database!Q69="include", 1, 0)</f>
        <v>0</v>
      </c>
      <c r="Y66">
        <f>IF(Database!T69="include", 1, 0)</f>
        <v>0</v>
      </c>
      <c r="Z66">
        <f>IF(OR(Database!AC69="include",Database!AE69="include",Database!AH69="include",Database!AI69="include",Database!AJ69="include",Database!AK69="include",Database!AM69="include",Database!AN69="include",Database!AO69="include",Database!AP69="include"), 1, 0)</f>
        <v>0</v>
      </c>
      <c r="AA66">
        <f>IF(OR(Database!AQ69&lt;&gt;"",Database!AR69&lt;&gt;"",Database!AS69&lt;&gt;"",Database!AT69&lt;&gt;""), 1, 0)</f>
        <v>1</v>
      </c>
      <c r="AB66">
        <f>IF(Database!AW69&lt;&gt;"", 1, 0)</f>
        <v>0</v>
      </c>
      <c r="AC66">
        <f>IF(OR(Database!AY69&lt;&gt;"",Database!AX69&lt;&gt;""), 1, 0)</f>
        <v>0</v>
      </c>
    </row>
    <row r="67" spans="1:29">
      <c r="A67" t="str">
        <f>Database!$B$6&amp;": "&amp;Database!B70&amp;CHAR(10)&amp;Database!$C$6&amp;": "&amp;Database!C70&amp;CHAR(10)&amp;Database!$E$6&amp;": "&amp;Database!E70&amp;CHAR(10)&amp;Database!$F$6&amp;": "&amp;Database!F70&amp;CHAR(10)&amp;Database!$G$6&amp;": "&amp;Database!G70&amp;CHAR(10)&amp;Database!$H$6&amp;": "&amp;Database!H70&amp;CHAR(10)&amp;Database!$I$6&amp;": "&amp;Database!I70&amp;CHAR(10)&amp;Database!$J$6&amp;": "&amp;Database!J70&amp;CHAR(10)</f>
        <v xml:space="preserve">nct_id: NCT02412371
phase: Phase 2
sponsor_name: AbbVie
sponsor_type: Industry
study_title: A Phase 1 Dose Escalation and Phase 2 Randomized, Placebo-Controlled Study of the Efficacy and Tolerability of Veliparib in Combination With Paclitaxel/Carboplatin-Based Chemoradiotherapy Followed by Veliparib and Paclitaxel/Carboplatin Consolidation in Subjects With Stage III Non-Small Cell Lung Cancer (NSCLC)
cohort: 1
age_min: 18
age_max: 99
</v>
      </c>
      <c r="B67" t="str">
        <f>IF(S67=1, Database!$K$6&amp;": "&amp;Database!K70&amp;CHAR(10)&amp;Database!$L$6&amp;": "&amp;Database!L70, "")</f>
        <v/>
      </c>
      <c r="C67" t="str">
        <f>IF(T67=1, Database!$M$6&amp;": "&amp;Database!M70&amp;CHAR(10)&amp;Database!$N$6&amp;": "&amp;Database!N70&amp;CHAR(10)&amp;Database!$O$6&amp;": "&amp;Database!O70&amp;CHAR(10)&amp;Database!$P$6&amp;": "&amp;Database!P70&amp;CHAR(10), "")</f>
        <v xml:space="preserve">type_lung_nsclc_adeno: include
type_lung_nsclc_large: include
type_lung_nsclc_squamous: include
type_lung_sclc: 
</v>
      </c>
      <c r="D67" t="str">
        <f>IF(W67=1, Database!$Q$6&amp;": "&amp;Database!Q70&amp;CHAR(10)&amp;Database!$R$6&amp;": "&amp;Database!R70&amp;CHAR(10)&amp;Database!$S$6&amp;": "&amp;Database!S70&amp;CHAR(10)&amp;Database!$T$6&amp;": "&amp;Database!T70&amp;CHAR(10)&amp;Database!$U$6&amp;": "&amp;Database!U70&amp;CHAR(10)&amp;Database!$V$6&amp;": "&amp;Database!V70&amp;CHAR(10)&amp;Database!$W$6&amp;": "&amp;Database!W70&amp;CHAR(10)&amp;Database!$X$6&amp;": "&amp;Database!X70&amp;CHAR(10)&amp;Database!$Y$6&amp;": "&amp;Database!Y70&amp;CHAR(10)&amp;Database!$Z$6&amp;": "&amp;Database!Z70&amp;CHAR(10)&amp;Database!$AA$6&amp;": "&amp;Database!AA70&amp;CHAR(10)&amp;Database!$AB$6&amp;": "&amp;Database!AB70&amp;CHAR(10), "")</f>
        <v/>
      </c>
      <c r="E67" t="str">
        <f>IF(Z67=1, Database!$AC$6&amp;": "&amp;Database!AC70&amp;CHAR(10)&amp;Database!$AD$6&amp;": "&amp;Database!AD70&amp;CHAR(10)&amp;Database!$AE$6&amp;": "&amp;Database!AE70&amp;CHAR(10)&amp;Database!$AF$6&amp;": "&amp;Database!AF70&amp;CHAR(10)&amp;Database!$AG$6&amp;": "&amp;Database!AG70&amp;CHAR(10)&amp;Database!$AH$6&amp;": "&amp;Database!AH70&amp;CHAR(10)&amp;Database!$AI$6&amp;": "&amp;Database!AI70&amp;CHAR(10)&amp;Database!$AJ$6&amp;": "&amp;Database!AJ70&amp;CHAR(10)&amp;Database!$AK$6&amp;": "&amp;Database!AK70&amp;CHAR(10)&amp;Database!$AL$6&amp;": "&amp;Database!AL70&amp;CHAR(10)&amp;Database!$AM$6&amp;": "&amp;Database!AM70&amp;CHAR(10)&amp;Database!$AN$6&amp;": "&amp;Database!AN70&amp;CHAR(10)&amp;Database!$AO$6&amp;": "&amp;Database!AO70&amp;CHAR(10)&amp;Database!$AP$6&amp;": "&amp;Database!AP70&amp;CHAR(10), "")</f>
        <v/>
      </c>
      <c r="F67" t="str">
        <f>IF(AA67=1, Database!$AQ$6&amp;": "&amp;Database!AQ70&amp;CHAR(10)&amp;Database!$AR$6&amp;": "&amp;Database!AR70&amp;CHAR(10)&amp;Database!$AS$6&amp;": "&amp;Database!AS70&amp;CHAR(10)&amp;Database!$AT$6&amp;": "&amp;Database!AT70&amp;CHAR(10), "")</f>
        <v xml:space="preserve">stage_i: 
stage_ii: 
stage_iii: include
stage_iv: 
</v>
      </c>
      <c r="G67" t="str">
        <f>IF(V67=1, Database!$AU$6&amp;": "&amp;Database!AU70&amp;CHAR(10)&amp;Database!$AV$6&amp;": "&amp;Database!AV70&amp;CHAR(10), "")</f>
        <v/>
      </c>
      <c r="H67" t="str">
        <f>IF(AB67=1, Database!$AW$6&amp;": "&amp;Database!AW70&amp;CHAR(10), "")</f>
        <v/>
      </c>
      <c r="I67" t="str">
        <f>IF(AC67=1, Database!$AX$6&amp;": "&amp;Database!AX70&amp;CHAR(10)&amp;Database!$AY$6&amp;": "&amp;Database!AY70&amp;CHAR(10), "")</f>
        <v/>
      </c>
      <c r="J67" t="str">
        <f>IF(Z67=1, Database!$AQ$6&amp;": "&amp;Database!AQ70&amp;CHAR(10)&amp;Database!$AR$6&amp;": "&amp;Database!AR70&amp;CHAR(10)&amp;Database!$AS$6&amp;": "&amp;Database!AS70&amp;CHAR(10)&amp;Database!$AT$6&amp;": "&amp;Database!AT70&amp;CHAR(10), "")</f>
        <v/>
      </c>
      <c r="K67" t="str">
        <f>Database!$AZ$6&amp;": "&amp;Database!AZ70&amp;CHAR(10)&amp;Database!$BA$6&amp;": "&amp;Database!BA70&amp;CHAR(10)&amp;Database!$BB$6&amp;": "&amp;Database!BB70&amp;CHAR(10)</f>
        <v xml:space="preserve">status_newly_diagnosed: 
status_relapse: exclude
status_refractory: 
</v>
      </c>
      <c r="L67" t="str">
        <f>Database!$BC$6&amp;": "&amp;Database!BC70&amp;CHAR(10)&amp;Database!$BD$6&amp;": "&amp;Database!BD70&amp;CHAR(10)&amp;Database!$BE$6&amp;": "&amp;Database!BE70&amp;CHAR(10)&amp;Database!$BF$6&amp;": "&amp;Database!BF70&amp;CHAR(10)&amp;Database!$BG$6&amp;": "&amp;Database!BG70&amp;CHAR(10)&amp;Database!$BH$6&amp;": "&amp;Database!BH70&amp;CHAR(10)</f>
        <v xml:space="preserve">marker_alk_oncogene: 
marker_egfr_mutation: 
marker_kras_mutation: 
marker_philadelphia_bcrabl_positive: 
marker_flt3_positive: 
marker_cd20pos: 
</v>
      </c>
      <c r="M67" t="str">
        <f>Database!$BI$6&amp;": "&amp;Database!BI70&amp;CHAR(10)&amp;Database!$BJ$6&amp;": "&amp;Database!BJ70&amp;CHAR(10)&amp;Database!$BK$6&amp;": "&amp;Database!BK70&amp;CHAR(10)&amp;Database!$BL$6&amp;": "&amp;Database!BL70&amp;CHAR(10)&amp;Database!$BM$6&amp;": "&amp;Database!BM70&amp;CHAR(10)&amp;Database!$BN$6&amp;": "&amp;Database!BN70&amp;CHAR(10)&amp;Database!$BO$6&amp;": "&amp;Database!BO70&amp;CHAR(10)&amp;Database!$BP$6&amp;": "&amp;Database!BP70&amp;CHAR(10)</f>
        <v xml:space="preserve">treatment_radiation: exclude
treatment_radiation_exclusion_period_mo: 1800
treatment_chemo_systemic: exclude
treatment_chemo_systemic_exclusion_period_mo: 1800
treatment_chemo_adjuvant: exclude
treatment_chemo_adjuvant_exclusion_period_mo: 1800
treatment_tki: 
treatment_tki_exclusion_period_mo: 
</v>
      </c>
      <c r="N67" t="str">
        <f>IF(OR(W67=1, Z67=1), Database!$BQ$6&amp;": "&amp;Database!BQ70&amp;CHAR(10)&amp;Database!$BR$6&amp;": "&amp;Database!BR70&amp;CHAR(10)&amp;Database!$BS$6&amp;": "&amp;Database!BS70&amp;CHAR(10)&amp;Database!$BT$6&amp;": "&amp;Database!BT70&amp;CHAR(10), "")</f>
        <v/>
      </c>
      <c r="O67" t="str">
        <f>"Criteria: "&amp;CHAR(10)&amp;CHAR(10)&amp;Database!BU70</f>
        <v xml:space="preserve">Criteria: 
_x000D_        Inclusion Criteria:_x000D__x000D_          1. Participants with Histologically or cytologically confirmed Stage III non-small cell_x000D_             lung cancer (NSCLC)._x000D__x000D_          2. Participants in the randomized portion of the study must have measurable disease per_x000D_             Response Evaluation Criteria in Solid Tumors (RECIST), version 1.1 criteria._x000D__x000D_          3. Participants must have V20 (volume of lung to receive 20 Gy radiotherapy according to_x000D_             simulation) &lt; 35%._x000D__x000D_          4. Participant must have an Eastern Cooperative Oncology Group (ECOG) performance score_x000D_             of 0 - 1._x000D__x000D_          5. Participant must have adequate hematologic, renal, hepatic, and lung function._x000D__x000D_        Exclusion Criteria:_x000D__x000D_          1. Participants with prior chemotherapy or radiotherapy (RT) for current NSCLC._x000D_             Participants curatively treated for past early stage NSCLC greater than 3 years ago_x000D_             may be included._x000D__x000D_          2. Participants with prior exposure to poly-ADP-ribose polymerase (PARP) inhibitors._x000D__x000D_          3. Participants with known hypersensitivity to carboplatin, paclitaxel, or formulations_x000D_             containing polyethoxylated castor oil (Cremophor)._x000D__x000D_          4. Participants with prior mediastinal or thoracic radiotherapy. Prior tangential RT to_x000D_             prior breast cancer is acceptable._x000D__x000D_          5. Participants with major surgery in the 4 weeks prior to randomization (Video-assisted_x000D_             thoracoscopic surgery (VATS) and/or mediastinoscopy is not considered major surgery)._x000D__x000D_          6. Participants with a previous or concurrent malignancy except for treated basal cell_x000D_             or squamous cell skin cancer, in situ cervical cancer, or other cancer for which the_x000D_             patient received potentially curative treatment and has been disease-free for 3 years_x000D_             or is considered cured by the investigator if has been disease-free for less than 3_x000D_             years._x000D__x000D_          7. Participant is pregnant or lactating._x000D__x000D_          8. Participant with sensory peripheral neuropathy of â‰¥ Grade 2 at baseline, unable to_x000D_             swallow medication, or participants with prior history of seizure within the prior 12_x000D_             months._x000D_      </v>
      </c>
      <c r="P67" t="str">
        <f t="shared" si="0"/>
        <v xml:space="preserve">
---------------------------------------</v>
      </c>
      <c r="Q67" t="str">
        <f t="shared" si="1"/>
        <v>nct_id: NCT02412371
phase: Phase 2
sponsor_name: AbbVie
sponsor_type: Industry
study_title: A Phase 1 Dose Escalation and Phase 2 Randomized, Placebo-Controlled Study of the Efficacy and Tolerability of Veliparib in Combination With Paclitaxel/Carboplatin-Based Chemoradiotherapy Followed by Veliparib and Paclitaxel/Carboplatin Consolidation in Subjects With Stage III Non-Small Cell Lung Cancer (NSCLC)
cohort: 1
age_min: 18
age_max: 99
type_lung_nsclc_adeno: include
type_lung_nsclc_large: include
type_lung_nsclc_squamous: include
type_lung_sclc: 
stage_i: 
stage_ii: 
stage_iii: include
stage_iv: 
status_newly_diagnosed: 
status_relapse: exclude
status_refractory: 
marker_alk_oncogene: 
marker_egfr_mutation: 
marker_kras_mutation: 
marker_philadelphia_bcrabl_positive: 
marker_flt3_positive: 
marker_cd20pos: 
treatment_radiation: exclude
treatment_radiation_exclusion_period_mo: 1800
treatment_chemo_systemic: exclude
treatment_chemo_systemic_exclusion_period_mo: 1800
treatment_chemo_adjuvant: exclude
treatment_chemo_adjuvant_exclusion_period_mo: 1800
treatment_tki: 
treatment_tki_exclusion_period_mo: 
Criteria: 
_x000D_        Inclusion Criteria:_x000D__x000D_          1. Participants with Histologically or cytologically confirmed Stage III non-small cell_x000D_             lung cancer (NSCLC)._x000D__x000D_          2. Participants in the randomized portion of the study must have measurable disease per_x000D_             Response Evaluation Criteria in Solid Tumors (RECIST), version 1.1 criteria._x000D__x000D_          3. Participants must have V20 (volume of lung to receive 20 Gy radiotherapy according to_x000D_             simulation) &lt; 35%._x000D__x000D_          4. Participant must have an Eastern Cooperative Oncology Group (ECOG) performance score_x000D_             of 0 - 1._x000D__x000D_          5. Participant must have adequate hematologic, renal, hepatic, and lung function._x000D__x000D_        Exclusion Criteria:_x000D__x000D_          1. Participants with prior chemotherapy or radiotherapy (RT) for current NSCLC._x000D_             Participants curatively treated for past early stage NSCLC greater than 3 years ago_x000D_             may be included._x000D__x000D_          2. Participants with prior exposure to poly-ADP-ribose polymerase (PARP) inhibitors._x000D__x000D_          3. Participants with known hypersensitivity to carboplatin, paclitaxel, or formulations_x000D_             containing polyethoxylated castor oil (Cremophor)._x000D__x000D_          4. Participants with prior mediastinal or thoracic radiotherapy. Prior tangential RT to_x000D_             prior breast cancer is acceptable._x000D__x000D_          5. Participants with major surgery in the 4 weeks prior to randomization (Video-assisted_x000D_             thoracoscopic surgery (VATS) and/or mediastinoscopy is not considered major surgery)._x000D__x000D_          6. Participants with a previous or concurrent malignancy except for treated basal cell_x000D_             or squamous cell skin cancer, in situ cervical cancer, or other cancer for which the_x000D_             patient received potentially curative treatment and has been disease-free for 3 years_x000D_             or is considered cured by the investigator if has been disease-free for less than 3_x000D_             years._x000D__x000D_          7. Participant is pregnant or lactating._x000D__x000D_          8. Participant with sensory peripheral neuropathy of â‰¥ Grade 2 at baseline, unable to_x000D_             swallow medication, or participants with prior history of seizure within the prior 12_x000D_             months._x000D_      
---------------------------------------</v>
      </c>
      <c r="S67">
        <f>IF(OR(Database!K70="include",Database!L70="include"), 1, 0)</f>
        <v>0</v>
      </c>
      <c r="T67">
        <f>IF(OR(Database!M70="include",Database!N70="include",Database!O70="include",Database!P70="include"), 1, 0)</f>
        <v>1</v>
      </c>
      <c r="U67">
        <f>IF(OR(Database!M70="include",Database!N70="include",Database!O70="include"), 1, 0)</f>
        <v>1</v>
      </c>
      <c r="V67">
        <f>IF(Database!P70="include", 1, 0)</f>
        <v>0</v>
      </c>
      <c r="W67">
        <f>IF(OR(Database!Q70="include",Database!R70="include",Database!S70="include",Database!T70="include"), 1, 0)</f>
        <v>0</v>
      </c>
      <c r="X67">
        <f>IF(Database!Q70="include", 1, 0)</f>
        <v>0</v>
      </c>
      <c r="Y67">
        <f>IF(Database!T70="include", 1, 0)</f>
        <v>0</v>
      </c>
      <c r="Z67">
        <f>IF(OR(Database!AC70="include",Database!AE70="include",Database!AH70="include",Database!AI70="include",Database!AJ70="include",Database!AK70="include",Database!AM70="include",Database!AN70="include",Database!AO70="include",Database!AP70="include"), 1, 0)</f>
        <v>0</v>
      </c>
      <c r="AA67">
        <f>IF(OR(Database!AQ70&lt;&gt;"",Database!AR70&lt;&gt;"",Database!AS70&lt;&gt;"",Database!AT70&lt;&gt;""), 1, 0)</f>
        <v>1</v>
      </c>
      <c r="AB67">
        <f>IF(Database!AW70&lt;&gt;"", 1, 0)</f>
        <v>0</v>
      </c>
      <c r="AC67">
        <f>IF(OR(Database!AY70&lt;&gt;"",Database!AX70&lt;&gt;""), 1, 0)</f>
        <v>0</v>
      </c>
    </row>
    <row r="68" spans="1:29">
      <c r="A68" t="str">
        <f>Database!$B$6&amp;": "&amp;Database!B71&amp;CHAR(10)&amp;Database!$C$6&amp;": "&amp;Database!C71&amp;CHAR(10)&amp;Database!$E$6&amp;": "&amp;Database!E71&amp;CHAR(10)&amp;Database!$F$6&amp;": "&amp;Database!F71&amp;CHAR(10)&amp;Database!$G$6&amp;": "&amp;Database!G71&amp;CHAR(10)&amp;Database!$H$6&amp;": "&amp;Database!H71&amp;CHAR(10)&amp;Database!$I$6&amp;": "&amp;Database!I71&amp;CHAR(10)&amp;Database!$J$6&amp;": "&amp;Database!J71&amp;CHAR(10)</f>
        <v xml:space="preserve">nct_id: NCT02412371
phase: Phase 2
sponsor_name: AbbVie
sponsor_type: Industry
study_title: A Phase 1 Dose Escalation and Phase 2 Randomized, Placebo-Controlled Study of the Efficacy and Tolerability of Veliparib in Combination With Paclitaxel/Carboplatin-Based Chemoradiotherapy Followed by Veliparib and Paclitaxel/Carboplatin Consolidation in Subjects With Stage III Non-Small Cell Lung Cancer (NSCLC)
cohort: 2
age_min: 18
age_max: 99
</v>
      </c>
      <c r="B68" t="str">
        <f>IF(S68=1, Database!$K$6&amp;": "&amp;Database!K71&amp;CHAR(10)&amp;Database!$L$6&amp;": "&amp;Database!L71, "")</f>
        <v/>
      </c>
      <c r="C68" t="str">
        <f>IF(T68=1, Database!$M$6&amp;": "&amp;Database!M71&amp;CHAR(10)&amp;Database!$N$6&amp;": "&amp;Database!N71&amp;CHAR(10)&amp;Database!$O$6&amp;": "&amp;Database!O71&amp;CHAR(10)&amp;Database!$P$6&amp;": "&amp;Database!P71&amp;CHAR(10), "")</f>
        <v xml:space="preserve">type_lung_nsclc_adeno: include
type_lung_nsclc_large: include
type_lung_nsclc_squamous: include
type_lung_sclc: 
</v>
      </c>
      <c r="D68" t="str">
        <f>IF(W68=1, Database!$Q$6&amp;": "&amp;Database!Q71&amp;CHAR(10)&amp;Database!$R$6&amp;": "&amp;Database!R71&amp;CHAR(10)&amp;Database!$S$6&amp;": "&amp;Database!S71&amp;CHAR(10)&amp;Database!$T$6&amp;": "&amp;Database!T71&amp;CHAR(10)&amp;Database!$U$6&amp;": "&amp;Database!U71&amp;CHAR(10)&amp;Database!$V$6&amp;": "&amp;Database!V71&amp;CHAR(10)&amp;Database!$W$6&amp;": "&amp;Database!W71&amp;CHAR(10)&amp;Database!$X$6&amp;": "&amp;Database!X71&amp;CHAR(10)&amp;Database!$Y$6&amp;": "&amp;Database!Y71&amp;CHAR(10)&amp;Database!$Z$6&amp;": "&amp;Database!Z71&amp;CHAR(10)&amp;Database!$AA$6&amp;": "&amp;Database!AA71&amp;CHAR(10)&amp;Database!$AB$6&amp;": "&amp;Database!AB71&amp;CHAR(10), "")</f>
        <v/>
      </c>
      <c r="E68" t="str">
        <f>IF(Z68=1, Database!$AC$6&amp;": "&amp;Database!AC71&amp;CHAR(10)&amp;Database!$AD$6&amp;": "&amp;Database!AD71&amp;CHAR(10)&amp;Database!$AE$6&amp;": "&amp;Database!AE71&amp;CHAR(10)&amp;Database!$AF$6&amp;": "&amp;Database!AF71&amp;CHAR(10)&amp;Database!$AG$6&amp;": "&amp;Database!AG71&amp;CHAR(10)&amp;Database!$AH$6&amp;": "&amp;Database!AH71&amp;CHAR(10)&amp;Database!$AI$6&amp;": "&amp;Database!AI71&amp;CHAR(10)&amp;Database!$AJ$6&amp;": "&amp;Database!AJ71&amp;CHAR(10)&amp;Database!$AK$6&amp;": "&amp;Database!AK71&amp;CHAR(10)&amp;Database!$AL$6&amp;": "&amp;Database!AL71&amp;CHAR(10)&amp;Database!$AM$6&amp;": "&amp;Database!AM71&amp;CHAR(10)&amp;Database!$AN$6&amp;": "&amp;Database!AN71&amp;CHAR(10)&amp;Database!$AO$6&amp;": "&amp;Database!AO71&amp;CHAR(10)&amp;Database!$AP$6&amp;": "&amp;Database!AP71&amp;CHAR(10), "")</f>
        <v/>
      </c>
      <c r="F68" t="str">
        <f>IF(AA68=1, Database!$AQ$6&amp;": "&amp;Database!AQ71&amp;CHAR(10)&amp;Database!$AR$6&amp;": "&amp;Database!AR71&amp;CHAR(10)&amp;Database!$AS$6&amp;": "&amp;Database!AS71&amp;CHAR(10)&amp;Database!$AT$6&amp;": "&amp;Database!AT71&amp;CHAR(10), "")</f>
        <v xml:space="preserve">stage_i: 
stage_ii: 
stage_iii: include
stage_iv: 
</v>
      </c>
      <c r="G68" t="str">
        <f>IF(V68=1, Database!$AU$6&amp;": "&amp;Database!AU71&amp;CHAR(10)&amp;Database!$AV$6&amp;": "&amp;Database!AV71&amp;CHAR(10), "")</f>
        <v/>
      </c>
      <c r="H68" t="str">
        <f>IF(AB68=1, Database!$AW$6&amp;": "&amp;Database!AW71&amp;CHAR(10), "")</f>
        <v/>
      </c>
      <c r="I68" t="str">
        <f>IF(AC68=1, Database!$AX$6&amp;": "&amp;Database!AX71&amp;CHAR(10)&amp;Database!$AY$6&amp;": "&amp;Database!AY71&amp;CHAR(10), "")</f>
        <v/>
      </c>
      <c r="J68" t="str">
        <f>IF(Z68=1, Database!$AQ$6&amp;": "&amp;Database!AQ71&amp;CHAR(10)&amp;Database!$AR$6&amp;": "&amp;Database!AR71&amp;CHAR(10)&amp;Database!$AS$6&amp;": "&amp;Database!AS71&amp;CHAR(10)&amp;Database!$AT$6&amp;": "&amp;Database!AT71&amp;CHAR(10), "")</f>
        <v/>
      </c>
      <c r="K68" t="str">
        <f>Database!$AZ$6&amp;": "&amp;Database!AZ71&amp;CHAR(10)&amp;Database!$BA$6&amp;": "&amp;Database!BA71&amp;CHAR(10)&amp;Database!$BB$6&amp;": "&amp;Database!BB71&amp;CHAR(10)</f>
        <v xml:space="preserve">status_newly_diagnosed: 
status_relapse: require
status_refractory: 
</v>
      </c>
      <c r="L68" t="str">
        <f>Database!$BC$6&amp;": "&amp;Database!BC71&amp;CHAR(10)&amp;Database!$BD$6&amp;": "&amp;Database!BD71&amp;CHAR(10)&amp;Database!$BE$6&amp;": "&amp;Database!BE71&amp;CHAR(10)&amp;Database!$BF$6&amp;": "&amp;Database!BF71&amp;CHAR(10)&amp;Database!$BG$6&amp;": "&amp;Database!BG71&amp;CHAR(10)&amp;Database!$BH$6&amp;": "&amp;Database!BH71&amp;CHAR(10)</f>
        <v xml:space="preserve">marker_alk_oncogene: 
marker_egfr_mutation: 
marker_kras_mutation: 
marker_philadelphia_bcrabl_positive: 
marker_flt3_positive: 
marker_cd20pos: 
</v>
      </c>
      <c r="M68" t="str">
        <f>Database!$BI$6&amp;": "&amp;Database!BI71&amp;CHAR(10)&amp;Database!$BJ$6&amp;": "&amp;Database!BJ71&amp;CHAR(10)&amp;Database!$BK$6&amp;": "&amp;Database!BK71&amp;CHAR(10)&amp;Database!$BL$6&amp;": "&amp;Database!BL71&amp;CHAR(10)&amp;Database!$BM$6&amp;": "&amp;Database!BM71&amp;CHAR(10)&amp;Database!$BN$6&amp;": "&amp;Database!BN71&amp;CHAR(10)&amp;Database!$BO$6&amp;": "&amp;Database!BO71&amp;CHAR(10)&amp;Database!$BP$6&amp;": "&amp;Database!BP71&amp;CHAR(10)</f>
        <v xml:space="preserve">treatment_radiation: exclude
treatment_radiation_exclusion_period_mo: 36
treatment_chemo_systemic: exclude
treatment_chemo_systemic_exclusion_period_mo: 36
treatment_chemo_adjuvant: exclude
treatment_chemo_adjuvant_exclusion_period_mo: 36
treatment_tki: 
treatment_tki_exclusion_period_mo: 
</v>
      </c>
      <c r="N68" t="str">
        <f>IF(OR(W68=1, Z68=1), Database!$BQ$6&amp;": "&amp;Database!BQ71&amp;CHAR(10)&amp;Database!$BR$6&amp;": "&amp;Database!BR71&amp;CHAR(10)&amp;Database!$BS$6&amp;": "&amp;Database!BS71&amp;CHAR(10)&amp;Database!$BT$6&amp;": "&amp;Database!BT71&amp;CHAR(10), "")</f>
        <v/>
      </c>
      <c r="O68" t="str">
        <f>"Criteria: "&amp;CHAR(10)&amp;CHAR(10)&amp;Database!BU71</f>
        <v xml:space="preserve">Criteria: 
_x000D_        Inclusion Criteria:_x000D__x000D_          1. Participants with Histologically or cytologically confirmed Stage III non-small cell_x000D_             lung cancer (NSCLC)._x000D__x000D_          2. Participants in the randomized portion of the study must have measurable disease per_x000D_             Response Evaluation Criteria in Solid Tumors (RECIST), version 1.1 criteria._x000D__x000D_          3. Participants must have V20 (volume of lung to receive 20 Gy radiotherapy according to_x000D_             simulation) &lt; 35%._x000D__x000D_          4. Participant must have an Eastern Cooperative Oncology Group (ECOG) performance score_x000D_             of 0 - 1._x000D__x000D_          5. Participant must have adequate hematologic, renal, hepatic, and lung function._x000D__x000D_        Exclusion Criteria:_x000D__x000D_          1. Participants with prior chemotherapy or radiotherapy (RT) for current NSCLC._x000D_             Participants curatively treated for past early stage NSCLC greater than 3 years ago_x000D_             may be included._x000D__x000D_          2. Participants with prior exposure to poly-ADP-ribose polymerase (PARP) inhibitors._x000D__x000D_          3. Participants with known hypersensitivity to carboplatin, paclitaxel, or formulations_x000D_             containing polyethoxylated castor oil (Cremophor)._x000D__x000D_          4. Participants with prior mediastinal or thoracic radiotherapy. Prior tangential RT to_x000D_             prior breast cancer is acceptable._x000D__x000D_          5. Participants with major surgery in the 4 weeks prior to randomization (Video-assisted_x000D_             thoracoscopic surgery (VATS) and/or mediastinoscopy is not considered major surgery)._x000D__x000D_          6. Participants with a previous or concurrent malignancy except for treated basal cell_x000D_             or squamous cell skin cancer, in situ cervical cancer, or other cancer for which the_x000D_             patient received potentially curative treatment and has been disease-free for 3 years_x000D_             or is considered cured by the investigator if has been disease-free for less than 3_x000D_             years._x000D__x000D_          7. Participant is pregnant or lactating._x000D__x000D_          8. Participant with sensory peripheral neuropathy of â‰¥ Grade 2 at baseline, unable to_x000D_             swallow medication, or participants with prior history of seizure within the prior 12_x000D_             months._x000D_      </v>
      </c>
      <c r="P68" t="str">
        <f t="shared" si="0"/>
        <v xml:space="preserve">
---------------------------------------</v>
      </c>
      <c r="Q68" t="str">
        <f t="shared" si="1"/>
        <v>nct_id: NCT02412371
phase: Phase 2
sponsor_name: AbbVie
sponsor_type: Industry
study_title: A Phase 1 Dose Escalation and Phase 2 Randomized, Placebo-Controlled Study of the Efficacy and Tolerability of Veliparib in Combination With Paclitaxel/Carboplatin-Based Chemoradiotherapy Followed by Veliparib and Paclitaxel/Carboplatin Consolidation in Subjects With Stage III Non-Small Cell Lung Cancer (NSCLC)
cohort: 2
age_min: 18
age_max: 99
type_lung_nsclc_adeno: include
type_lung_nsclc_large: include
type_lung_nsclc_squamous: include
type_lung_sclc: 
stage_i: 
stage_ii: 
stage_iii: include
stage_iv: 
status_newly_diagnosed: 
status_relapse: require
status_refractory: 
marker_alk_oncogene: 
marker_egfr_mutation: 
marker_kras_mutation: 
marker_philadelphia_bcrabl_positive: 
marker_flt3_positive: 
marker_cd20pos: 
treatment_radiation: exclude
treatment_radiation_exclusion_period_mo: 36
treatment_chemo_systemic: exclude
treatment_chemo_systemic_exclusion_period_mo: 36
treatment_chemo_adjuvant: exclude
treatment_chemo_adjuvant_exclusion_period_mo: 36
treatment_tki: 
treatment_tki_exclusion_period_mo: 
Criteria: 
_x000D_        Inclusion Criteria:_x000D__x000D_          1. Participants with Histologically or cytologically confirmed Stage III non-small cell_x000D_             lung cancer (NSCLC)._x000D__x000D_          2. Participants in the randomized portion of the study must have measurable disease per_x000D_             Response Evaluation Criteria in Solid Tumors (RECIST), version 1.1 criteria._x000D__x000D_          3. Participants must have V20 (volume of lung to receive 20 Gy radiotherapy according to_x000D_             simulation) &lt; 35%._x000D__x000D_          4. Participant must have an Eastern Cooperative Oncology Group (ECOG) performance score_x000D_             of 0 - 1._x000D__x000D_          5. Participant must have adequate hematologic, renal, hepatic, and lung function._x000D__x000D_        Exclusion Criteria:_x000D__x000D_          1. Participants with prior chemotherapy or radiotherapy (RT) for current NSCLC._x000D_             Participants curatively treated for past early stage NSCLC greater than 3 years ago_x000D_             may be included._x000D__x000D_          2. Participants with prior exposure to poly-ADP-ribose polymerase (PARP) inhibitors._x000D__x000D_          3. Participants with known hypersensitivity to carboplatin, paclitaxel, or formulations_x000D_             containing polyethoxylated castor oil (Cremophor)._x000D__x000D_          4. Participants with prior mediastinal or thoracic radiotherapy. Prior tangential RT to_x000D_             prior breast cancer is acceptable._x000D__x000D_          5. Participants with major surgery in the 4 weeks prior to randomization (Video-assisted_x000D_             thoracoscopic surgery (VATS) and/or mediastinoscopy is not considered major surgery)._x000D__x000D_          6. Participants with a previous or concurrent malignancy except for treated basal cell_x000D_             or squamous cell skin cancer, in situ cervical cancer, or other cancer for which the_x000D_             patient received potentially curative treatment and has been disease-free for 3 years_x000D_             or is considered cured by the investigator if has been disease-free for less than 3_x000D_             years._x000D__x000D_          7. Participant is pregnant or lactating._x000D__x000D_          8. Participant with sensory peripheral neuropathy of â‰¥ Grade 2 at baseline, unable to_x000D_             swallow medication, or participants with prior history of seizure within the prior 12_x000D_             months._x000D_      
---------------------------------------</v>
      </c>
      <c r="S68">
        <f>IF(OR(Database!K71="include",Database!L71="include"), 1, 0)</f>
        <v>0</v>
      </c>
      <c r="T68">
        <f>IF(OR(Database!M71="include",Database!N71="include",Database!O71="include",Database!P71="include"), 1, 0)</f>
        <v>1</v>
      </c>
      <c r="U68">
        <f>IF(OR(Database!M71="include",Database!N71="include",Database!O71="include"), 1, 0)</f>
        <v>1</v>
      </c>
      <c r="V68">
        <f>IF(Database!P71="include", 1, 0)</f>
        <v>0</v>
      </c>
      <c r="W68">
        <f>IF(OR(Database!Q71="include",Database!R71="include",Database!S71="include",Database!T71="include"), 1, 0)</f>
        <v>0</v>
      </c>
      <c r="X68">
        <f>IF(Database!Q71="include", 1, 0)</f>
        <v>0</v>
      </c>
      <c r="Y68">
        <f>IF(Database!T71="include", 1, 0)</f>
        <v>0</v>
      </c>
      <c r="Z68">
        <f>IF(OR(Database!AC71="include",Database!AE71="include",Database!AH71="include",Database!AI71="include",Database!AJ71="include",Database!AK71="include",Database!AM71="include",Database!AN71="include",Database!AO71="include",Database!AP71="include"), 1, 0)</f>
        <v>0</v>
      </c>
      <c r="AA68">
        <f>IF(OR(Database!AQ71&lt;&gt;"",Database!AR71&lt;&gt;"",Database!AS71&lt;&gt;"",Database!AT71&lt;&gt;""), 1, 0)</f>
        <v>1</v>
      </c>
      <c r="AB68">
        <f>IF(Database!AW71&lt;&gt;"", 1, 0)</f>
        <v>0</v>
      </c>
      <c r="AC68">
        <f>IF(OR(Database!AY71&lt;&gt;"",Database!AX71&lt;&gt;""), 1, 0)</f>
        <v>0</v>
      </c>
    </row>
    <row r="69" spans="1:29">
      <c r="A69" t="str">
        <f>Database!$B$6&amp;": "&amp;Database!B72&amp;CHAR(10)&amp;Database!$C$6&amp;": "&amp;Database!C72&amp;CHAR(10)&amp;Database!$E$6&amp;": "&amp;Database!E72&amp;CHAR(10)&amp;Database!$F$6&amp;": "&amp;Database!F72&amp;CHAR(10)&amp;Database!$G$6&amp;": "&amp;Database!G72&amp;CHAR(10)&amp;Database!$H$6&amp;": "&amp;Database!H72&amp;CHAR(10)&amp;Database!$I$6&amp;": "&amp;Database!I72&amp;CHAR(10)&amp;Database!$J$6&amp;": "&amp;Database!J72&amp;CHAR(10)</f>
        <v xml:space="preserve">nct_id: NCT02750514
phase: Phase 2
sponsor_name: Bristol-Myers Squibb
sponsor_type: Industry
study_title: A Phase 2, Fast Real Time Assessment of Combination Therapies in Immuno-Oncology Study in Subjects With Advanced Non-Small Cell Lung Cancer (FRACTION-Lung)
cohort: 1
age_min: 18
age_max: 150
</v>
      </c>
      <c r="B69" t="str">
        <f>IF(S69=1, Database!$K$6&amp;": "&amp;Database!K72&amp;CHAR(10)&amp;Database!$L$6&amp;": "&amp;Database!L72, "")</f>
        <v/>
      </c>
      <c r="C69" t="str">
        <f>IF(T69=1, Database!$M$6&amp;": "&amp;Database!M72&amp;CHAR(10)&amp;Database!$N$6&amp;": "&amp;Database!N72&amp;CHAR(10)&amp;Database!$O$6&amp;": "&amp;Database!O72&amp;CHAR(10)&amp;Database!$P$6&amp;": "&amp;Database!P72&amp;CHAR(10), "")</f>
        <v xml:space="preserve">type_lung_nsclc_adeno: include
type_lung_nsclc_large: include
type_lung_nsclc_squamous: include
type_lung_sclc: 
</v>
      </c>
      <c r="D69" t="str">
        <f>IF(W69=1, Database!$Q$6&amp;": "&amp;Database!Q72&amp;CHAR(10)&amp;Database!$R$6&amp;": "&amp;Database!R72&amp;CHAR(10)&amp;Database!$S$6&amp;": "&amp;Database!S72&amp;CHAR(10)&amp;Database!$T$6&amp;": "&amp;Database!T72&amp;CHAR(10)&amp;Database!$U$6&amp;": "&amp;Database!U72&amp;CHAR(10)&amp;Database!$V$6&amp;": "&amp;Database!V72&amp;CHAR(10)&amp;Database!$W$6&amp;": "&amp;Database!W72&amp;CHAR(10)&amp;Database!$X$6&amp;": "&amp;Database!X72&amp;CHAR(10)&amp;Database!$Y$6&amp;": "&amp;Database!Y72&amp;CHAR(10)&amp;Database!$Z$6&amp;": "&amp;Database!Z72&amp;CHAR(10)&amp;Database!$AA$6&amp;": "&amp;Database!AA72&amp;CHAR(10)&amp;Database!$AB$6&amp;": "&amp;Database!AB72&amp;CHAR(10), "")</f>
        <v/>
      </c>
      <c r="E69" t="str">
        <f>IF(Z69=1, Database!$AC$6&amp;": "&amp;Database!AC72&amp;CHAR(10)&amp;Database!$AD$6&amp;": "&amp;Database!AD72&amp;CHAR(10)&amp;Database!$AE$6&amp;": "&amp;Database!AE72&amp;CHAR(10)&amp;Database!$AF$6&amp;": "&amp;Database!AF72&amp;CHAR(10)&amp;Database!$AG$6&amp;": "&amp;Database!AG72&amp;CHAR(10)&amp;Database!$AH$6&amp;": "&amp;Database!AH72&amp;CHAR(10)&amp;Database!$AI$6&amp;": "&amp;Database!AI72&amp;CHAR(10)&amp;Database!$AJ$6&amp;": "&amp;Database!AJ72&amp;CHAR(10)&amp;Database!$AK$6&amp;": "&amp;Database!AK72&amp;CHAR(10)&amp;Database!$AL$6&amp;": "&amp;Database!AL72&amp;CHAR(10)&amp;Database!$AM$6&amp;": "&amp;Database!AM72&amp;CHAR(10)&amp;Database!$AN$6&amp;": "&amp;Database!AN72&amp;CHAR(10)&amp;Database!$AO$6&amp;": "&amp;Database!AO72&amp;CHAR(10)&amp;Database!$AP$6&amp;": "&amp;Database!AP72&amp;CHAR(10), "")</f>
        <v/>
      </c>
      <c r="F69" t="str">
        <f>IF(AA69=1, Database!$AQ$6&amp;": "&amp;Database!AQ72&amp;CHAR(10)&amp;Database!$AR$6&amp;": "&amp;Database!AR72&amp;CHAR(10)&amp;Database!$AS$6&amp;": "&amp;Database!AS72&amp;CHAR(10)&amp;Database!$AT$6&amp;": "&amp;Database!AT72&amp;CHAR(10), "")</f>
        <v xml:space="preserve">stage_i: 
stage_ii: 
stage_iii: 
stage_iv: include
</v>
      </c>
      <c r="G69" t="str">
        <f>IF(V69=1, Database!$AU$6&amp;": "&amp;Database!AU72&amp;CHAR(10)&amp;Database!$AV$6&amp;": "&amp;Database!AV72&amp;CHAR(10), "")</f>
        <v/>
      </c>
      <c r="H69" t="str">
        <f>IF(AB69=1, Database!$AW$6&amp;": "&amp;Database!AW72&amp;CHAR(10), "")</f>
        <v/>
      </c>
      <c r="I69" t="str">
        <f>IF(AC69=1, Database!$AX$6&amp;": "&amp;Database!AX72&amp;CHAR(10)&amp;Database!$AY$6&amp;": "&amp;Database!AY72&amp;CHAR(10), "")</f>
        <v/>
      </c>
      <c r="J69" t="str">
        <f>IF(Z69=1, Database!$AQ$6&amp;": "&amp;Database!AQ72&amp;CHAR(10)&amp;Database!$AR$6&amp;": "&amp;Database!AR72&amp;CHAR(10)&amp;Database!$AS$6&amp;": "&amp;Database!AS72&amp;CHAR(10)&amp;Database!$AT$6&amp;": "&amp;Database!AT72&amp;CHAR(10), "")</f>
        <v/>
      </c>
      <c r="K69" t="str">
        <f>Database!$AZ$6&amp;": "&amp;Database!AZ72&amp;CHAR(10)&amp;Database!$BA$6&amp;": "&amp;Database!BA72&amp;CHAR(10)&amp;Database!$BB$6&amp;": "&amp;Database!BB72&amp;CHAR(10)</f>
        <v xml:space="preserve">status_newly_diagnosed: 
status_relapse: 
status_refractory: 
</v>
      </c>
      <c r="L69" t="str">
        <f>Database!$BC$6&amp;": "&amp;Database!BC72&amp;CHAR(10)&amp;Database!$BD$6&amp;": "&amp;Database!BD72&amp;CHAR(10)&amp;Database!$BE$6&amp;": "&amp;Database!BE72&amp;CHAR(10)&amp;Database!$BF$6&amp;": "&amp;Database!BF72&amp;CHAR(10)&amp;Database!$BG$6&amp;": "&amp;Database!BG72&amp;CHAR(10)&amp;Database!$BH$6&amp;": "&amp;Database!BH72&amp;CHAR(10)</f>
        <v xml:space="preserve">marker_alk_oncogene: 
marker_egfr_mutation: 
marker_kras_mutation: 
marker_philadelphia_bcrabl_positive: 
marker_flt3_positive: 
marker_cd20pos: 
</v>
      </c>
      <c r="M69" t="str">
        <f>Database!$BI$6&amp;": "&amp;Database!BI72&amp;CHAR(10)&amp;Database!$BJ$6&amp;": "&amp;Database!BJ72&amp;CHAR(10)&amp;Database!$BK$6&amp;": "&amp;Database!BK72&amp;CHAR(10)&amp;Database!$BL$6&amp;": "&amp;Database!BL72&amp;CHAR(10)&amp;Database!$BM$6&amp;": "&amp;Database!BM72&amp;CHAR(10)&amp;Database!$BN$6&amp;": "&amp;Database!BN72&amp;CHAR(10)&amp;Database!$BO$6&amp;": "&amp;Database!BO72&amp;CHAR(10)&amp;Database!$BP$6&amp;": "&amp;Database!BP72&amp;CHAR(10)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69" t="str">
        <f>IF(OR(W69=1, Z69=1), Database!$BQ$6&amp;": "&amp;Database!BQ72&amp;CHAR(10)&amp;Database!$BR$6&amp;": "&amp;Database!BR72&amp;CHAR(10)&amp;Database!$BS$6&amp;": "&amp;Database!BS72&amp;CHAR(10)&amp;Database!$BT$6&amp;": "&amp;Database!BT72&amp;CHAR(10), "")</f>
        <v/>
      </c>
      <c r="O69" t="str">
        <f>"Criteria: "&amp;CHAR(10)&amp;CHAR(10)&amp;Database!BU72</f>
        <v xml:space="preserve">Criteria: 
_x000D_        Inclusion Criteria:_x000D__x000D_          -  Advanced Non Small Cell Lung Cancer (NSCLC)_x000D__x000D_          -  Eastern Cooperative Oncology Group (ECOG) Performance status of â‰¤ 1_x000D__x000D_          -  Life expectancy of at least 3 months from most recent chemotherapy or immunotherapy_x000D_             treatment_x000D__x000D_          -  Must have at least 1 lesion with measurable disease_x000D__x000D_        Exclusion Criteria:_x000D__x000D_          -  Subjects with certain mutations that have not been treated with a targeted therapy_x000D_             prior to enrollment_x000D__x000D_          -  Must not have suspected or known central nervous system metastases unless adequately_x000D_             treated_x000D__x000D_          -  Subjects who need daily oxygen therapy_x000D__x000D_          -  People with autoimmune disease_x000D_      </v>
      </c>
      <c r="P69" t="str">
        <f t="shared" ref="P69:P132" si="2">CHAR(10)&amp;CHAR(10)&amp;CHAR(10)&amp;"---------------------------------------"</f>
        <v xml:space="preserve">
---------------------------------------</v>
      </c>
      <c r="Q69" t="str">
        <f t="shared" ref="Q69:Q132" si="3">A69&amp;B69&amp;C69&amp;D69&amp;E69&amp;F69&amp;G69&amp;H69&amp;I69&amp;J69&amp;K69&amp;L69&amp;M69&amp;N69&amp;O69&amp;P69</f>
        <v>nct_id: NCT02750514
phase: Phase 2
sponsor_name: Bristol-Myers Squibb
sponsor_type: Industry
study_title: A Phase 2, Fast Real Time Assessment of Combination Therapies in Immuno-Oncology Study in Subjects With Advanced Non-Small Cell Lung Cancer (FRACTION-Lung)
cohort: 1
age_min: 18
age_max: 150
type_lung_nsclc_adeno: include
type_lung_nsclc_large: include
type_lung_nsclc_squamous: include
type_lung_sclc: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Advanced Non Small Cell Lung Cancer (NSCLC)_x000D__x000D_          -  Eastern Cooperative Oncology Group (ECOG) Performance status of â‰¤ 1_x000D__x000D_          -  Life expectancy of at least 3 months from most recent chemotherapy or immunotherapy_x000D_             treatment_x000D__x000D_          -  Must have at least 1 lesion with measurable disease_x000D__x000D_        Exclusion Criteria:_x000D__x000D_          -  Subjects with certain mutations that have not been treated with a targeted therapy_x000D_             prior to enrollment_x000D__x000D_          -  Must not have suspected or known central nervous system metastases unless adequately_x000D_             treated_x000D__x000D_          -  Subjects who need daily oxygen therapy_x000D__x000D_          -  People with autoimmune disease_x000D_      
---------------------------------------</v>
      </c>
      <c r="S69">
        <f>IF(OR(Database!K72="include",Database!L72="include"), 1, 0)</f>
        <v>0</v>
      </c>
      <c r="T69">
        <f>IF(OR(Database!M72="include",Database!N72="include",Database!O72="include",Database!P72="include"), 1, 0)</f>
        <v>1</v>
      </c>
      <c r="U69">
        <f>IF(OR(Database!M72="include",Database!N72="include",Database!O72="include"), 1, 0)</f>
        <v>1</v>
      </c>
      <c r="V69">
        <f>IF(Database!P72="include", 1, 0)</f>
        <v>0</v>
      </c>
      <c r="W69">
        <f>IF(OR(Database!Q72="include",Database!R72="include",Database!S72="include",Database!T72="include"), 1, 0)</f>
        <v>0</v>
      </c>
      <c r="X69">
        <f>IF(Database!Q72="include", 1, 0)</f>
        <v>0</v>
      </c>
      <c r="Y69">
        <f>IF(Database!T72="include", 1, 0)</f>
        <v>0</v>
      </c>
      <c r="Z69">
        <f>IF(OR(Database!AC72="include",Database!AE72="include",Database!AH72="include",Database!AI72="include",Database!AJ72="include",Database!AK72="include",Database!AM72="include",Database!AN72="include",Database!AO72="include",Database!AP72="include"), 1, 0)</f>
        <v>0</v>
      </c>
      <c r="AA69">
        <f>IF(OR(Database!AQ72&lt;&gt;"",Database!AR72&lt;&gt;"",Database!AS72&lt;&gt;"",Database!AT72&lt;&gt;""), 1, 0)</f>
        <v>1</v>
      </c>
      <c r="AB69">
        <f>IF(Database!AW72&lt;&gt;"", 1, 0)</f>
        <v>0</v>
      </c>
      <c r="AC69">
        <f>IF(OR(Database!AY72&lt;&gt;"",Database!AX72&lt;&gt;""), 1, 0)</f>
        <v>0</v>
      </c>
    </row>
    <row r="70" spans="1:29">
      <c r="A70" t="str">
        <f>Database!$B$6&amp;": "&amp;Database!B73&amp;CHAR(10)&amp;Database!$C$6&amp;": "&amp;Database!C73&amp;CHAR(10)&amp;Database!$E$6&amp;": "&amp;Database!E73&amp;CHAR(10)&amp;Database!$F$6&amp;": "&amp;Database!F73&amp;CHAR(10)&amp;Database!$G$6&amp;": "&amp;Database!G73&amp;CHAR(10)&amp;Database!$H$6&amp;": "&amp;Database!H73&amp;CHAR(10)&amp;Database!$I$6&amp;": "&amp;Database!I73&amp;CHAR(10)&amp;Database!$J$6&amp;": "&amp;Database!J73&amp;CHAR(10)</f>
        <v xml:space="preserve">nct_id: NCT02616393
phase: Phase 2
sponsor_name: Kadmon Corporation, LLC
sponsor_type: Industry
study_title: A Phase 2, Multicenter Study of Tesevatinib in Subjects With Non-Small Cell Lung Cancer, EGFR Activating Mutation, Prior Treatment With a Tyrosine Kinase Inhibitor, and Brain Metastases or Leptomeningeal Metastases
cohort: 1
age_min: 18
age_max: 150
</v>
      </c>
      <c r="B70" t="str">
        <f>IF(S70=1, Database!$K$6&amp;": "&amp;Database!K73&amp;CHAR(10)&amp;Database!$L$6&amp;": "&amp;Database!L73, "")</f>
        <v/>
      </c>
      <c r="C70" t="str">
        <f>IF(T70=1, Database!$M$6&amp;": "&amp;Database!M73&amp;CHAR(10)&amp;Database!$N$6&amp;": "&amp;Database!N73&amp;CHAR(10)&amp;Database!$O$6&amp;": "&amp;Database!O73&amp;CHAR(10)&amp;Database!$P$6&amp;": "&amp;Database!P73&amp;CHAR(10), "")</f>
        <v xml:space="preserve">type_lung_nsclc_adeno: include
type_lung_nsclc_large: include
type_lung_nsclc_squamous: include
type_lung_sclc: 
</v>
      </c>
      <c r="D70" t="str">
        <f>IF(W70=1, Database!$Q$6&amp;": "&amp;Database!Q73&amp;CHAR(10)&amp;Database!$R$6&amp;": "&amp;Database!R73&amp;CHAR(10)&amp;Database!$S$6&amp;": "&amp;Database!S73&amp;CHAR(10)&amp;Database!$T$6&amp;": "&amp;Database!T73&amp;CHAR(10)&amp;Database!$U$6&amp;": "&amp;Database!U73&amp;CHAR(10)&amp;Database!$V$6&amp;": "&amp;Database!V73&amp;CHAR(10)&amp;Database!$W$6&amp;": "&amp;Database!W73&amp;CHAR(10)&amp;Database!$X$6&amp;": "&amp;Database!X73&amp;CHAR(10)&amp;Database!$Y$6&amp;": "&amp;Database!Y73&amp;CHAR(10)&amp;Database!$Z$6&amp;": "&amp;Database!Z73&amp;CHAR(10)&amp;Database!$AA$6&amp;": "&amp;Database!AA73&amp;CHAR(10)&amp;Database!$AB$6&amp;": "&amp;Database!AB73&amp;CHAR(10), "")</f>
        <v/>
      </c>
      <c r="E70" t="str">
        <f>IF(Z70=1, Database!$AC$6&amp;": "&amp;Database!AC73&amp;CHAR(10)&amp;Database!$AD$6&amp;": "&amp;Database!AD73&amp;CHAR(10)&amp;Database!$AE$6&amp;": "&amp;Database!AE73&amp;CHAR(10)&amp;Database!$AF$6&amp;": "&amp;Database!AF73&amp;CHAR(10)&amp;Database!$AG$6&amp;": "&amp;Database!AG73&amp;CHAR(10)&amp;Database!$AH$6&amp;": "&amp;Database!AH73&amp;CHAR(10)&amp;Database!$AI$6&amp;": "&amp;Database!AI73&amp;CHAR(10)&amp;Database!$AJ$6&amp;": "&amp;Database!AJ73&amp;CHAR(10)&amp;Database!$AK$6&amp;": "&amp;Database!AK73&amp;CHAR(10)&amp;Database!$AL$6&amp;": "&amp;Database!AL73&amp;CHAR(10)&amp;Database!$AM$6&amp;": "&amp;Database!AM73&amp;CHAR(10)&amp;Database!$AN$6&amp;": "&amp;Database!AN73&amp;CHAR(10)&amp;Database!$AO$6&amp;": "&amp;Database!AO73&amp;CHAR(10)&amp;Database!$AP$6&amp;": "&amp;Database!AP73&amp;CHAR(10), "")</f>
        <v/>
      </c>
      <c r="F70" t="str">
        <f>IF(AA70=1, Database!$AQ$6&amp;": "&amp;Database!AQ73&amp;CHAR(10)&amp;Database!$AR$6&amp;": "&amp;Database!AR73&amp;CHAR(10)&amp;Database!$AS$6&amp;": "&amp;Database!AS73&amp;CHAR(10)&amp;Database!$AT$6&amp;": "&amp;Database!AT73&amp;CHAR(10), "")</f>
        <v xml:space="preserve">stage_i: include
stage_ii: include
stage_iii: include
stage_iv: include
</v>
      </c>
      <c r="G70" t="str">
        <f>IF(V70=1, Database!$AU$6&amp;": "&amp;Database!AU73&amp;CHAR(10)&amp;Database!$AV$6&amp;": "&amp;Database!AV73&amp;CHAR(10), "")</f>
        <v/>
      </c>
      <c r="H70" t="str">
        <f>IF(AB70=1, Database!$AW$6&amp;": "&amp;Database!AW73&amp;CHAR(10), "")</f>
        <v/>
      </c>
      <c r="I70" t="str">
        <f>IF(AC70=1, Database!$AX$6&amp;": "&amp;Database!AX73&amp;CHAR(10)&amp;Database!$AY$6&amp;": "&amp;Database!AY73&amp;CHAR(10), "")</f>
        <v/>
      </c>
      <c r="J70" t="str">
        <f>IF(Z70=1, Database!$AQ$6&amp;": "&amp;Database!AQ73&amp;CHAR(10)&amp;Database!$AR$6&amp;": "&amp;Database!AR73&amp;CHAR(10)&amp;Database!$AS$6&amp;": "&amp;Database!AS73&amp;CHAR(10)&amp;Database!$AT$6&amp;": "&amp;Database!AT73&amp;CHAR(10), "")</f>
        <v/>
      </c>
      <c r="K70" t="str">
        <f>Database!$AZ$6&amp;": "&amp;Database!AZ73&amp;CHAR(10)&amp;Database!$BA$6&amp;": "&amp;Database!BA73&amp;CHAR(10)&amp;Database!$BB$6&amp;": "&amp;Database!BB73&amp;CHAR(10)</f>
        <v xml:space="preserve">status_newly_diagnosed: 
status_relapse: 
status_refractory: 
</v>
      </c>
      <c r="L70" t="str">
        <f>Database!$BC$6&amp;": "&amp;Database!BC73&amp;CHAR(10)&amp;Database!$BD$6&amp;": "&amp;Database!BD73&amp;CHAR(10)&amp;Database!$BE$6&amp;": "&amp;Database!BE73&amp;CHAR(10)&amp;Database!$BF$6&amp;": "&amp;Database!BF73&amp;CHAR(10)&amp;Database!$BG$6&amp;": "&amp;Database!BG73&amp;CHAR(10)&amp;Database!$BH$6&amp;": "&amp;Database!BH73&amp;CHAR(10)</f>
        <v xml:space="preserve">marker_alk_oncogene: 
marker_egfr_mutation: require
marker_kras_mutation: 
marker_philadelphia_bcrabl_positive: 
marker_flt3_positive: 
marker_cd20pos: 
</v>
      </c>
      <c r="M70" t="str">
        <f>Database!$BI$6&amp;": "&amp;Database!BI73&amp;CHAR(10)&amp;Database!$BJ$6&amp;": "&amp;Database!BJ73&amp;CHAR(10)&amp;Database!$BK$6&amp;": "&amp;Database!BK73&amp;CHAR(10)&amp;Database!$BL$6&amp;": "&amp;Database!BL73&amp;CHAR(10)&amp;Database!$BM$6&amp;": "&amp;Database!BM73&amp;CHAR(10)&amp;Database!$BN$6&amp;": "&amp;Database!BN73&amp;CHAR(10)&amp;Database!$BO$6&amp;": "&amp;Database!BO73&amp;CHAR(10)&amp;Database!$BP$6&amp;": "&amp;Database!BP73&amp;CHAR(10)</f>
        <v xml:space="preserve">treatment_radiation: 
treatment_radiation_exclusion_period_mo: 
treatment_chemo_systemic: 
treatment_chemo_systemic_exclusion_period_mo: 
treatment_chemo_adjuvant: 
treatment_chemo_adjuvant_exclusion_period_mo: 
treatment_tki: require
treatment_tki_exclusion_period_mo: 
</v>
      </c>
      <c r="N70" t="str">
        <f>IF(OR(W70=1, Z70=1), Database!$BQ$6&amp;": "&amp;Database!BQ73&amp;CHAR(10)&amp;Database!$BR$6&amp;": "&amp;Database!BR73&amp;CHAR(10)&amp;Database!$BS$6&amp;": "&amp;Database!BS73&amp;CHAR(10)&amp;Database!$BT$6&amp;": "&amp;Database!BT73&amp;CHAR(10), "")</f>
        <v/>
      </c>
      <c r="O70" t="str">
        <f>"Criteria: "&amp;CHAR(10)&amp;CHAR(10)&amp;Database!BU73</f>
        <v xml:space="preserve">Criteria: 
_x000D_        Cohort A_x000D__x000D_        Inclusion Criteria:_x000D__x000D_          -  History of NSCLC with EGFR mutation or an EGFR activating mutation that has had a_x000D_             clinical response to erlotinib, afatinib, or gefitinib in the patient being enrolled._x000D__x000D_          -  Occurrence or progression of BM while receiving either erlotinib or afatinib or_x000D_             gefitinib. Previous systemic treatment included erlotinib or afatinib or gefitinib_x000D_             for at least 14 days. Patients may have received osimertinib or rociletinib, or other_x000D_             agents inhibiting the T790M EGFR mutation, but only if they then receive at least 14_x000D_             days of treatment with erlotinib, afatinib, or gefitinib and have CNS but not_x000D_             peripheral progression_x000D__x000D_          -  At least one measurable BM by RECIST 1.1 criteria (â‰¥ 10mm in longest diameter)._x000D_             Target lesions must not have received stereotactic radiotherapy (SRS). If subject had_x000D_             prior whole brain radiotherapy (WBRT), progression in any measurable BM lesion must_x000D_             have occurred at least 3 months after the end of WBRT. Subjects with asymptomatic_x000D_             brain metastases may be enrolled without prior radiation therapy to the brain._x000D_             Subjects with minimally symptomatic brain metastases may be enrolled without prior_x000D_             radiation therapy to the brain if they do not require immediate surgical or radiation_x000D_             therapy in the opinion of the treating investigator and in the opinion of a radiation_x000D_             therapy or neurosurgical consultant_x000D__x000D_          -  Subjects in Cohort A may have asymptomatic LM detected by MRI. (Subjects with_x000D_             symptoms or signs attributed to LM will be enrolled in Cohort B whether or not they_x000D_             have brain metastases)_x000D__x000D_          -  No clinically significant progression outside of the CNS on most recent EGFR_x000D_             inhibitor therapy_x000D__x000D_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lower limit of normal_x000D__x000D_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First day of dosing with tesevatinib is less than 2 weeks from the last treatment of_x000D_             cytotoxic chemotherapy, biological therapy, or immunotherapy, and less than 6 weeks_x000D_             for nitrosoureas and mitomycin C. Surgical procedures must have been performed at_x000D_             least 2 weeks prior to the start of study treatment. Subjects must have recovered_x000D_             from the reversible effects of prior lung cancer treatments, including surgery and_x000D_             radiation therapy (excluding alopecia)_x000D__x000D_          -  First day of dosing with tesevatinib is less than 4 weeks from the last radiotherapy_x000D_             of the brain or spinal cord/cauda equina_x000D__x000D_          -  First day of dosing with tesevatinib is less than 2 weeks from treatment with another_x000D_             investigational agent_x000D__x000D_          -  Treatment with erlotinib must be discontinued at least 3 days prior to first dose of_x000D_             tesevatinib and treatment with afatinib or other tyrosine kinase inhibitor must be_x000D_             discontinued at least 3 days prior to first dose of tesevatinib_x000D__x000D_          -  Any concurrent therapy for BM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baseline (QTc[F] interval_x000D_             &gt; 470 msec) using the Fridericia method of correction for heart rate_x000D__x000D_          -  Gastrointestinal (GI) condition that interferes with drug absorption_x000D__x000D_          -  Non-malignant neurological disease that would interfere with evaluation of symptoms_x000D_             or signs of brain metastases_x000D__x000D_        Cohort B_x000D__x000D_        Inclusion Criteria:_x000D__x000D_          -  History of NSCLC with EGFR mutation (either exon 19 deletion or L858R mutation) or,_x000D_             if previously treated, history of an activating EGFR mutation that has had a clinical_x000D_             response to erlotinib, afatinib, or gefitinib in the patient being enrolled)._x000D__x000D_          -  Presentation with LM at initial presentation with no prior systemic treatment, or_x000D_             occurrence or progression of LM while receiving either erlotinib or afatinib or_x000D_             gefitinib. Previous systemic treatment included erlotinib or afatinib or gefitinib_x000D_             for at least 14 days. Patients may have received osimertinib or rociletinib, or other_x000D_             agents inhibiting the T790M EGFR mutation, but only if they then receive at least 14_x000D_             days of treatment with erlotinib, afatinib, or gefitinib and have CNS but not_x000D_             peripheral progression_x000D__x000D_          -  Presence of at least one CTCAE 4.03 symptom/sign of at least Grade 1 attributed by_x000D_             the investigator to leptomeningeal metastases_x000D__x000D_          -  Diagnosis of LM by:_x000D__x000D_               1. Cytological evidence in CSF sample of LM due to NSCLC, and/or_x000D__x000D_               2. Findings on gadolinium-enhanced MRI_x000D__x000D_          -  No clinically significant progression outside of the CNS on most recent EGFR_x000D_             inhibitor therapy_x000D__x000D_          -  Concomitant brain metastases and brain metastases previously treated with radiation_x000D_             therapy are allowed. (Subjects with symptoms or signs attributed to LM will be_x000D_             enrolled in Cohort B whether or not they have brain metastases)_x000D__x000D_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lower limit of normal_x000D__x000D_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First day of dosing with tesevatinib is less than 2 weeks from the last treatment of_x000D_             cytotoxic chemotherapy, biological therapy, or immunotherapy, and less than 6 weeks_x000D_             for nitrosoureas and mitomycin C. Surgical procedures must have been performed at_x000D_             least 2 weeks prior to the start of study treatment. Subjects must have recovered_x000D_             from the reversible effects of prior lung cancer treatments, including surgery and_x000D_             radiation therapy (excluding alopecia)_x000D__x000D_          -  First day of dosing with tesevatinib is less than 4 weeks from the last radiotherapy_x000D_             of the brain or spinal cord/cauda equina_x000D__x000D_          -  First day of dosing with tesevatinib is less than 2 weeks from treatment with another_x000D_             investigational agent_x000D__x000D_          -  Treatment with erlotinib must be discontinued at least 3 days prior to first dose of_x000D_             tesevatinib and treatment with afatinib or other tyrosine kinase inhibitor must be_x000D_             discontinued at least 3 days prior to first dose of tesevatinib_x000D__x000D_          -  Any concurrent therapy for LM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baseline (QTc[F] interval_x000D_             &gt; 470 msec) using the Fridericia method of correction for heart rate_x000D__x000D_          -  Gastrointestinal (GI) condition that interferes with drug absorption_x000D__x000D_          -  Non-malignant neurological disease that would interfere with evaluation of symptoms_x000D_             or signs of leptomeningeal metastases_x000D__x000D_          -  Contraindications to lumbar puncture:_x000D__x000D_               1. INR &gt; 1.5_x000D__x000D_               2. Platelets &lt; 50 Ã— 109/L (Note that platelets are required to be â‰¥100Ã— 109/L at_x000D_                  screening)_x000D__x000D_               3. Therapeutic anticoagulant treatment that can't be held for 24 hours. Low dose_x000D_                  low molecular weight heparin given for deep vein thrombosis (DVT) prophylaxis is_x000D_                  allowed._x000D__x000D_               4. CNS lesions considered to be at risk for cerebral herniation, myelocompression,_x000D_                  or conus/cauda compression_x000D__x000D_        Cohort C_x000D__x000D_        Inclusion Criteria:_x000D__x000D_          -  NSCLC with EGFR activating mutation_x000D__x000D_          -  No prior systemic treatment for NSCLC. Treatment with systemic steroids is not_x000D_             considered systemic treatment for NSCLC_x000D__x000D_          -  No prior radiation therapy to the CNS (brain or spinal cord)_x000D__x000D_          -  At least one measurable BM by RECIST 1.1 criteria (â‰¥ 10mm in longest diameter) in a_x000D_             subject with asymptomatic or minimally symptomatic brain metastases who does not_x000D_             require immediate surgical or radiation therapy in the opinion of the treating_x000D_             investigator and in the opinion of a radiation therapy or neurosurgical consultant._x000D__x000D_          -  Subjects in Cohort C may have asymptomatic LM detected by MRI_x000D__x000D_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LLN_x000D__x000D_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Surgical procedures that were performed less than 2 weeks prior to the start of study_x000D_             treatment_x000D__x000D_          -  Any concurrent therapy for BM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Cycle 1 Day 1 (QTc[F]_x000D_             interval &gt; 470 msec) using the Fridericia method of correction for heart rate_x000D__x000D_          -  GI condition that interferes with drug absorption_x000D__x000D_          -  Non-malignant neurological disease that would interfere with evaluation of symptoms_x000D_             or signs of brain metastases_x000D_      </v>
      </c>
      <c r="P70" t="str">
        <f t="shared" si="2"/>
        <v xml:space="preserve">
---------------------------------------</v>
      </c>
      <c r="Q70" t="str">
        <f t="shared" si="3"/>
        <v>nct_id: NCT02616393
phase: Phase 2
sponsor_name: Kadmon Corporation, LLC
sponsor_type: Industry
study_title: A Phase 2, Multicenter Study of Tesevatinib in Subjects With Non-Small Cell Lung Cancer, EGFR Activating Mutation, Prior Treatment With a Tyrosine Kinase Inhibitor, and Brain Metastases or Leptomeningeal Metastases
cohort: 1
age_min: 18
age_max: 150
type_lung_nsclc_adeno: include
type_lung_nsclc_large: include
type_lung_nsclc_squamous: include
type_lung_sclc: 
stage_i: include
stage_ii: include
stage_iii: include
stage_iv: include
status_newly_diagnosed: 
status_relapse: 
status_refractory: 
marker_alk_oncogene: 
marker_egfr_mutation: require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require
treatment_tki_exclusion_period_mo: 
Criteria: 
_x000D_        Cohort A_x000D__x000D_        Inclusion Criteria:_x000D__x000D_          -  History of NSCLC with EGFR mutation or an EGFR activating mutation that has had a_x000D_             clinical response to erlotinib, afatinib, or gefitinib in the patient being enrolled._x000D__x000D_          -  Occurrence or progression of BM while receiving either erlotinib or afatinib or_x000D_             gefitinib. Previous systemic treatment included erlotinib or afatinib or gefitinib_x000D_             for at least 14 days. Patients may have received osimertinib or rociletinib, or other_x000D_             agents inhibiting the T790M EGFR mutation, but only if they then receive at least 14_x000D_             days of treatment with erlotinib, afatinib, or gefitinib and have CNS but not_x000D_             peripheral progression_x000D__x000D_          -  At least one measurable BM by RECIST 1.1 criteria (â‰¥ 10mm in longest diameter)._x000D_             Target lesions must not have received stereotactic radiotherapy (SRS). If subject had_x000D_             prior whole brain radiotherapy (WBRT), progression in any measurable BM lesion must_x000D_             have occurred at least 3 months after the end of WBRT. Subjects with asymptomatic_x000D_             brain metastases may be enrolled without prior radiation therapy to the brain._x000D_             Subjects with minimally symptomatic brain metastases may be enrolled without prior_x000D_             radiation therapy to the brain if they do not require immediate surgical or radiation_x000D_             therapy in the opinion of the treating investigator and in the opinion of a radiation_x000D_             therapy or neurosurgical consultant_x000D__x000D_          -  Subjects in Cohort A may have asymptomatic LM detected by MRI. (Subjects with_x000D_             symptoms or signs attributed to LM will be enrolled in Cohort B whether or not they_x000D_             have brain metastases)_x000D__x000D_          -  No clinically significant progression outside of the CNS on most recent EGFR_x000D_             inhibitor therapy_x000D__x000D_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lower limit of normal_x000D__x000D_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First day of dosing with tesevatinib is less than 2 weeks from the last treatment of_x000D_             cytotoxic chemotherapy, biological therapy, or immunotherapy, and less than 6 weeks_x000D_             for nitrosoureas and mitomycin C. Surgical procedures must have been performed at_x000D_             least 2 weeks prior to the start of study treatment. Subjects must have recovered_x000D_             from the reversible effects of prior lung cancer treatments, including surgery and_x000D_             radiation therapy (excluding alopecia)_x000D__x000D_          -  First day of dosing with tesevatinib is less than 4 weeks from the last radiotherapy_x000D_             of the brain or spinal cord/cauda equina_x000D__x000D_          -  First day of dosing with tesevatinib is less than 2 weeks from treatment with another_x000D_             investigational agent_x000D__x000D_          -  Treatment with erlotinib must be discontinued at least 3 days prior to first dose of_x000D_             tesevatinib and treatment with afatinib or other tyrosine kinase inhibitor must be_x000D_             discontinued at least 3 days prior to first dose of tesevatinib_x000D__x000D_          -  Any concurrent therapy for BM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baseline (QTc[F] interval_x000D_             &gt; 470 msec) using the Fridericia method of correction for heart rate_x000D__x000D_          -  Gastrointestinal (GI) condition that interferes with drug absorption_x000D__x000D_          -  Non-malignant neurological disease that would interfere with evaluation of symptoms_x000D_             or signs of brain metastases_x000D__x000D_        Cohort B_x000D__x000D_        Inclusion Criteria:_x000D__x000D_          -  History of NSCLC with EGFR mutation (either exon 19 deletion or L858R mutation) or,_x000D_             if previously treated, history of an activating EGFR mutation that has had a clinical_x000D_             response to erlotinib, afatinib, or gefitinib in the patient being enrolled)._x000D__x000D_          -  Presentation with LM at initial presentation with no prior systemic treatment, or_x000D_             occurrence or progression of LM while receiving either erlotinib or afatinib or_x000D_             gefitinib. Previous systemic treatment included erlotinib or afatinib or gefitinib_x000D_             for at least 14 days. Patients may have received osimertinib or rociletinib, or other_x000D_             agents inhibiting the T790M EGFR mutation, but only if they then receive at least 14_x000D_             days of treatment with erlotinib, afatinib, or gefitinib and have CNS but not_x000D_             peripheral progression_x000D__x000D_          -  Presence of at least one CTCAE 4.03 symptom/sign of at least Grade 1 attributed by_x000D_             the investigator to leptomeningeal metastases_x000D__x000D_          -  Diagnosis of LM by:_x000D__x000D_               1. Cytological evidence in CSF sample of LM due to NSCLC, and/or_x000D__x000D_               2. Findings on gadolinium-enhanced MRI_x000D__x000D_          -  No clinically significant progression outside of the CNS on most recent EGFR_x000D_             inhibitor therapy_x000D__x000D_          -  Concomitant brain metastases and brain metastases previously treated with radiation_x000D_             therapy are allowed. (Subjects with symptoms or signs attributed to LM will be_x000D_             enrolled in Cohort B whether or not they have brain metastases)_x000D__x000D_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lower limit of normal_x000D__x000D_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First day of dosing with tesevatinib is less than 2 weeks from the last treatment of_x000D_             cytotoxic chemotherapy, biological therapy, or immunotherapy, and less than 6 weeks_x000D_             for nitrosoureas and mitomycin C. Surgical procedures must have been performed at_x000D_             least 2 weeks prior to the start of study treatment. Subjects must have recovered_x000D_             from the reversible effects of prior lung cancer treatments, including surgery and_x000D_             radiation therapy (excluding alopecia)_x000D__x000D_          -  First day of dosing with tesevatinib is less than 4 weeks from the last radiotherapy_x000D_             of the brain or spinal cord/cauda equina_x000D__x000D_          -  First day of dosing with tesevatinib is less than 2 weeks from treatment with another_x000D_             investigational agent_x000D__x000D_          -  Treatment with erlotinib must be discontinued at least 3 days prior to first dose of_x000D_             tesevatinib and treatment with afatinib or other tyrosine kinase inhibitor must be_x000D_             discontinued at least 3 days prior to first dose of tesevatinib_x000D__x000D_          -  Any concurrent therapy for LM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baseline (QTc[F] interval_x000D_             &gt; 470 msec) using the Fridericia method of correction for heart rate_x000D__x000D_          -  Gastrointestinal (GI) condition that interferes with drug absorption_x000D__x000D_          -  Non-malignant neurological disease that would interfere with evaluation of symptoms_x000D_             or signs of leptomeningeal metastases_x000D__x000D_          -  Contraindications to lumbar puncture:_x000D__x000D_               1. INR &gt; 1.5_x000D__x000D_               2. Platelets &lt; 50 Ã— 109/L (Note that platelets are required to be â‰¥100Ã— 109/L at_x000D_                  screening)_x000D__x000D_               3. Therapeutic anticoagulant treatment that can't be held for 24 hours. Low dose_x000D_                  low molecular weight heparin given for deep vein thrombosis (DVT) prophylaxis is_x000D_                  allowed._x000D__x000D_               4. CNS lesions considered to be at risk for cerebral herniation, myelocompression,_x000D_                  or conus/cauda compression_x000D__x000D_        Cohort C_x000D__x000D_        Inclusion Criteria:_x000D__x000D_          -  NSCLC with EGFR activating mutation_x000D__x000D_          -  No prior systemic treatment for NSCLC. Treatment with systemic steroids is not_x000D_             considered systemic treatment for NSCLC_x000D__x000D_          -  No prior radiation therapy to the CNS (brain or spinal cord)_x000D__x000D_          -  At least one measurable BM by RECIST 1.1 criteria (â‰¥ 10mm in longest diameter) in a_x000D_             subject with asymptomatic or minimally symptomatic brain metastases who does not_x000D_             require immediate surgical or radiation therapy in the opinion of the treating_x000D_             investigator and in the opinion of a radiation therapy or neurosurgical consultant._x000D__x000D_          -  Subjects in Cohort C may have asymptomatic LM detected by MRI_x000D__x000D_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LLN_x000D__x000D_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Surgical procedures that were performed less than 2 weeks prior to the start of study_x000D_             treatment_x000D__x000D_          -  Any concurrent therapy for BM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Cycle 1 Day 1 (QTc[F]_x000D_             interval &gt; 470 msec) using the Fridericia method of correction for heart rate_x000D__x000D_          -  GI condition that interferes with drug absorption_x000D__x000D_          -  Non-malignant neurological disease that would interfere with evaluation of symptoms_x000D_             or signs of brain metastases_x000D_      
---------------------------------------</v>
      </c>
      <c r="S70">
        <f>IF(OR(Database!K73="include",Database!L73="include"), 1, 0)</f>
        <v>0</v>
      </c>
      <c r="T70">
        <f>IF(OR(Database!M73="include",Database!N73="include",Database!O73="include",Database!P73="include"), 1, 0)</f>
        <v>1</v>
      </c>
      <c r="U70">
        <f>IF(OR(Database!M73="include",Database!N73="include",Database!O73="include"), 1, 0)</f>
        <v>1</v>
      </c>
      <c r="V70">
        <f>IF(Database!P73="include", 1, 0)</f>
        <v>0</v>
      </c>
      <c r="W70">
        <f>IF(OR(Database!Q73="include",Database!R73="include",Database!S73="include",Database!T73="include"), 1, 0)</f>
        <v>0</v>
      </c>
      <c r="X70">
        <f>IF(Database!Q73="include", 1, 0)</f>
        <v>0</v>
      </c>
      <c r="Y70">
        <f>IF(Database!T73="include", 1, 0)</f>
        <v>0</v>
      </c>
      <c r="Z70">
        <f>IF(OR(Database!AC73="include",Database!AE73="include",Database!AH73="include",Database!AI73="include",Database!AJ73="include",Database!AK73="include",Database!AM73="include",Database!AN73="include",Database!AO73="include",Database!AP73="include"), 1, 0)</f>
        <v>0</v>
      </c>
      <c r="AA70">
        <f>IF(OR(Database!AQ73&lt;&gt;"",Database!AR73&lt;&gt;"",Database!AS73&lt;&gt;"",Database!AT73&lt;&gt;""), 1, 0)</f>
        <v>1</v>
      </c>
      <c r="AB70">
        <f>IF(Database!AW73&lt;&gt;"", 1, 0)</f>
        <v>0</v>
      </c>
      <c r="AC70">
        <f>IF(OR(Database!AY73&lt;&gt;"",Database!AX73&lt;&gt;""), 1, 0)</f>
        <v>0</v>
      </c>
    </row>
    <row r="71" spans="1:29">
      <c r="A71" t="str">
        <f>Database!$B$6&amp;": "&amp;Database!B74&amp;CHAR(10)&amp;Database!$C$6&amp;": "&amp;Database!C74&amp;CHAR(10)&amp;Database!$E$6&amp;": "&amp;Database!E74&amp;CHAR(10)&amp;Database!$F$6&amp;": "&amp;Database!F74&amp;CHAR(10)&amp;Database!$G$6&amp;": "&amp;Database!G74&amp;CHAR(10)&amp;Database!$H$6&amp;": "&amp;Database!H74&amp;CHAR(10)&amp;Database!$I$6&amp;": "&amp;Database!I74&amp;CHAR(10)&amp;Database!$J$6&amp;": "&amp;Database!J74&amp;CHAR(10)</f>
        <v xml:space="preserve">nct_id: NCT02616393
phase: Phase 2
sponsor_name: Kadmon Corporation, LLC
sponsor_type: Industry
study_title: A Phase 2, Multicenter Study of Tesevatinib in Subjects With Non-Small Cell Lung Cancer, EGFR Activating Mutation, Prior Treatment With a Tyrosine Kinase Inhibitor, and Brain Metastases or Leptomeningeal Metastases
cohort: 2
age_min: 18
age_max: 150
</v>
      </c>
      <c r="B71" t="str">
        <f>IF(S71=1, Database!$K$6&amp;": "&amp;Database!K74&amp;CHAR(10)&amp;Database!$L$6&amp;": "&amp;Database!L74, "")</f>
        <v/>
      </c>
      <c r="C71" t="str">
        <f>IF(T71=1, Database!$M$6&amp;": "&amp;Database!M74&amp;CHAR(10)&amp;Database!$N$6&amp;": "&amp;Database!N74&amp;CHAR(10)&amp;Database!$O$6&amp;": "&amp;Database!O74&amp;CHAR(10)&amp;Database!$P$6&amp;": "&amp;Database!P74&amp;CHAR(10), "")</f>
        <v xml:space="preserve">type_lung_nsclc_adeno: include
type_lung_nsclc_large: include
type_lung_nsclc_squamous: include
type_lung_sclc: 
</v>
      </c>
      <c r="D71" t="str">
        <f>IF(W71=1, Database!$Q$6&amp;": "&amp;Database!Q74&amp;CHAR(10)&amp;Database!$R$6&amp;": "&amp;Database!R74&amp;CHAR(10)&amp;Database!$S$6&amp;": "&amp;Database!S74&amp;CHAR(10)&amp;Database!$T$6&amp;": "&amp;Database!T74&amp;CHAR(10)&amp;Database!$U$6&amp;": "&amp;Database!U74&amp;CHAR(10)&amp;Database!$V$6&amp;": "&amp;Database!V74&amp;CHAR(10)&amp;Database!$W$6&amp;": "&amp;Database!W74&amp;CHAR(10)&amp;Database!$X$6&amp;": "&amp;Database!X74&amp;CHAR(10)&amp;Database!$Y$6&amp;": "&amp;Database!Y74&amp;CHAR(10)&amp;Database!$Z$6&amp;": "&amp;Database!Z74&amp;CHAR(10)&amp;Database!$AA$6&amp;": "&amp;Database!AA74&amp;CHAR(10)&amp;Database!$AB$6&amp;": "&amp;Database!AB74&amp;CHAR(10), "")</f>
        <v/>
      </c>
      <c r="E71" t="str">
        <f>IF(Z71=1, Database!$AC$6&amp;": "&amp;Database!AC74&amp;CHAR(10)&amp;Database!$AD$6&amp;": "&amp;Database!AD74&amp;CHAR(10)&amp;Database!$AE$6&amp;": "&amp;Database!AE74&amp;CHAR(10)&amp;Database!$AF$6&amp;": "&amp;Database!AF74&amp;CHAR(10)&amp;Database!$AG$6&amp;": "&amp;Database!AG74&amp;CHAR(10)&amp;Database!$AH$6&amp;": "&amp;Database!AH74&amp;CHAR(10)&amp;Database!$AI$6&amp;": "&amp;Database!AI74&amp;CHAR(10)&amp;Database!$AJ$6&amp;": "&amp;Database!AJ74&amp;CHAR(10)&amp;Database!$AK$6&amp;": "&amp;Database!AK74&amp;CHAR(10)&amp;Database!$AL$6&amp;": "&amp;Database!AL74&amp;CHAR(10)&amp;Database!$AM$6&amp;": "&amp;Database!AM74&amp;CHAR(10)&amp;Database!$AN$6&amp;": "&amp;Database!AN74&amp;CHAR(10)&amp;Database!$AO$6&amp;": "&amp;Database!AO74&amp;CHAR(10)&amp;Database!$AP$6&amp;": "&amp;Database!AP74&amp;CHAR(10), "")</f>
        <v/>
      </c>
      <c r="F71" t="str">
        <f>IF(AA71=1, Database!$AQ$6&amp;": "&amp;Database!AQ74&amp;CHAR(10)&amp;Database!$AR$6&amp;": "&amp;Database!AR74&amp;CHAR(10)&amp;Database!$AS$6&amp;": "&amp;Database!AS74&amp;CHAR(10)&amp;Database!$AT$6&amp;": "&amp;Database!AT74&amp;CHAR(10), "")</f>
        <v xml:space="preserve">stage_i: include
stage_ii: include
stage_iii: include
stage_iv: include
</v>
      </c>
      <c r="G71" t="str">
        <f>IF(V71=1, Database!$AU$6&amp;": "&amp;Database!AU74&amp;CHAR(10)&amp;Database!$AV$6&amp;": "&amp;Database!AV74&amp;CHAR(10), "")</f>
        <v/>
      </c>
      <c r="H71" t="str">
        <f>IF(AB71=1, Database!$AW$6&amp;": "&amp;Database!AW74&amp;CHAR(10), "")</f>
        <v/>
      </c>
      <c r="I71" t="str">
        <f>IF(AC71=1, Database!$AX$6&amp;": "&amp;Database!AX74&amp;CHAR(10)&amp;Database!$AY$6&amp;": "&amp;Database!AY74&amp;CHAR(10), "")</f>
        <v/>
      </c>
      <c r="J71" t="str">
        <f>IF(Z71=1, Database!$AQ$6&amp;": "&amp;Database!AQ74&amp;CHAR(10)&amp;Database!$AR$6&amp;": "&amp;Database!AR74&amp;CHAR(10)&amp;Database!$AS$6&amp;": "&amp;Database!AS74&amp;CHAR(10)&amp;Database!$AT$6&amp;": "&amp;Database!AT74&amp;CHAR(10), "")</f>
        <v/>
      </c>
      <c r="K71" t="str">
        <f>Database!$AZ$6&amp;": "&amp;Database!AZ74&amp;CHAR(10)&amp;Database!$BA$6&amp;": "&amp;Database!BA74&amp;CHAR(10)&amp;Database!$BB$6&amp;": "&amp;Database!BB74&amp;CHAR(10)</f>
        <v xml:space="preserve">status_newly_diagnosed: require
status_relapse: 
status_refractory: 
</v>
      </c>
      <c r="L71" t="str">
        <f>Database!$BC$6&amp;": "&amp;Database!BC74&amp;CHAR(10)&amp;Database!$BD$6&amp;": "&amp;Database!BD74&amp;CHAR(10)&amp;Database!$BE$6&amp;": "&amp;Database!BE74&amp;CHAR(10)&amp;Database!$BF$6&amp;": "&amp;Database!BF74&amp;CHAR(10)&amp;Database!$BG$6&amp;": "&amp;Database!BG74&amp;CHAR(10)&amp;Database!$BH$6&amp;": "&amp;Database!BH74&amp;CHAR(10)</f>
        <v xml:space="preserve">marker_alk_oncogene: 
marker_egfr_mutation: require
marker_kras_mutation: 
marker_philadelphia_bcrabl_positive: 
marker_flt3_positive: 
marker_cd20pos: 
</v>
      </c>
      <c r="M71" t="str">
        <f>Database!$BI$6&amp;": "&amp;Database!BI74&amp;CHAR(10)&amp;Database!$BJ$6&amp;": "&amp;Database!BJ74&amp;CHAR(10)&amp;Database!$BK$6&amp;": "&amp;Database!BK74&amp;CHAR(10)&amp;Database!$BL$6&amp;": "&amp;Database!BL74&amp;CHAR(10)&amp;Database!$BM$6&amp;": "&amp;Database!BM74&amp;CHAR(10)&amp;Database!$BN$6&amp;": "&amp;Database!BN74&amp;CHAR(10)&amp;Database!$BO$6&amp;": "&amp;Database!BO74&amp;CHAR(10)&amp;Database!$BP$6&amp;": "&amp;Database!BP74&amp;CHAR(10)</f>
        <v xml:space="preserve">treatment_radiation: exclude
treatment_radiation_exclusion_period_mo: 1800
treatment_chemo_systemic: exclude
treatment_chemo_systemic_exclusion_period_mo: 1800
treatment_chemo_adjuvant: 
treatment_chemo_adjuvant_exclusion_period_mo: 
treatment_tki: 
treatment_tki_exclusion_period_mo: 
</v>
      </c>
      <c r="N71" t="str">
        <f>IF(OR(W71=1, Z71=1), Database!$BQ$6&amp;": "&amp;Database!BQ74&amp;CHAR(10)&amp;Database!$BR$6&amp;": "&amp;Database!BR74&amp;CHAR(10)&amp;Database!$BS$6&amp;": "&amp;Database!BS74&amp;CHAR(10)&amp;Database!$BT$6&amp;": "&amp;Database!BT74&amp;CHAR(10), "")</f>
        <v/>
      </c>
      <c r="O71" t="str">
        <f>"Criteria: "&amp;CHAR(10)&amp;CHAR(10)&amp;Database!BU74</f>
        <v xml:space="preserve">Criteria: 
_x000D_        Cohort A_x000D__x000D_        Inclusion Criteria:_x000D__x000D_          -  History of NSCLC with EGFR mutation or an EGFR activating mutation that has had a_x000D_             clinical response to erlotinib, afatinib, or gefitinib in the patient being enrolled._x000D__x000D_          -  Occurrence or progression of BM while receiving either erlotinib or afatinib or_x000D_             gefitinib. Previous systemic treatment included erlotinib or afatinib or gefitinib_x000D_             for at least 14 days. Patients may have received osimertinib or rociletinib, or other_x000D_             agents inhibiting the T790M EGFR mutation, but only if they then receive at least 14_x000D_             days of treatment with erlotinib, afatinib, or gefitinib and have CNS but not_x000D_             peripheral progression_x000D__x000D_          -  At least one measurable BM by RECIST 1.1 criteria (â‰¥ 10mm in longest diameter)._x000D_             Target lesions must not have received stereotactic radiotherapy (SRS). If subject had_x000D_             prior whole brain radiotherapy (WBRT), progression in any measurable BM lesion must_x000D_             have occurred at least 3 months after the end of WBRT. Subjects with asymptomatic_x000D_             brain metastases may be enrolled without prior radiation therapy to the brain._x000D_             Subjects with minimally symptomatic brain metastases may be enrolled without prior_x000D_             radiation therapy to the brain if they do not require immediate surgical or radiation_x000D_             therapy in the opinion of the treating investigator and in the opinion of a radiation_x000D_             therapy or neurosurgical consultant_x000D__x000D_          -  Subjects in Cohort A may have asymptomatic LM detected by MRI. (Subjects with_x000D_             symptoms or signs attributed to LM will be enrolled in Cohort B whether or not they_x000D_             have brain metastases)_x000D__x000D_          -  No clinically significant progression outside of the CNS on most recent EGFR_x000D_             inhibitor therapy_x000D__x000D_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lower limit of normal_x000D__x000D_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First day of dosing with tesevatinib is less than 2 weeks from the last treatment of_x000D_             cytotoxic chemotherapy, biological therapy, or immunotherapy, and less than 6 weeks_x000D_             for nitrosoureas and mitomycin C. Surgical procedures must have been performed at_x000D_             least 2 weeks prior to the start of study treatment. Subjects must have recovered_x000D_             from the reversible effects of prior lung cancer treatments, including surgery and_x000D_             radiation therapy (excluding alopecia)_x000D__x000D_          -  First day of dosing with tesevatinib is less than 4 weeks from the last radiotherapy_x000D_             of the brain or spinal cord/cauda equina_x000D__x000D_          -  First day of dosing with tesevatinib is less than 2 weeks from treatment with another_x000D_             investigational agent_x000D__x000D_          -  Treatment with erlotinib must be discontinued at least 3 days prior to first dose of_x000D_             tesevatinib and treatment with afatinib or other tyrosine kinase inhibitor must be_x000D_             discontinued at least 3 days prior to first dose of tesevatinib_x000D__x000D_          -  Any concurrent therapy for BM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baseline (QTc[F] interval_x000D_             &gt; 470 msec) using the Fridericia method of correction for heart rate_x000D__x000D_          -  Gastrointestinal (GI) condition that interferes with drug absorption_x000D__x000D_          -  Non-malignant neurological disease that would interfere with evaluation of symptoms_x000D_             or signs of brain metastases_x000D__x000D_        Cohort B_x000D__x000D_        Inclusion Criteria:_x000D__x000D_          -  History of NSCLC with EGFR mutation (either exon 19 deletion or L858R mutation) or,_x000D_             if previously treated, history of an activating EGFR mutation that has had a clinical_x000D_             response to erlotinib, afatinib, or gefitinib in the patient being enrolled)._x000D__x000D_          -  Presentation with LM at initial presentation with no prior systemic treatment, or_x000D_             occurrence or progression of LM while receiving either erlotinib or afatinib or_x000D_             gefitinib. Previous systemic treatment included erlotinib or afatinib or gefitinib_x000D_             for at least 14 days. Patients may have received osimertinib or rociletinib, or other_x000D_             agents inhibiting the T790M EGFR mutation, but only if they then receive at least 14_x000D_             days of treatment with erlotinib, afatinib, or gefitinib and have CNS but not_x000D_             peripheral progression_x000D__x000D_          -  Presence of at least one CTCAE 4.03 symptom/sign of at least Grade 1 attributed by_x000D_             the investigator to leptomeningeal metastases_x000D__x000D_          -  Diagnosis of LM by:_x000D__x000D_               1. Cytological evidence in CSF sample of LM due to NSCLC, and/or_x000D__x000D_               2. Findings on gadolinium-enhanced MRI_x000D__x000D_          -  No clinically significant progression outside of the CNS on most recent EGFR_x000D_             inhibitor therapy_x000D__x000D_          -  Concomitant brain metastases and brain metastases previously treated with radiation_x000D_             therapy are allowed. (Subjects with symptoms or signs attributed to LM will be_x000D_             enrolled in Cohort B whether or not they have brain metastases)_x000D__x000D_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lower limit of normal_x000D__x000D_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First day of dosing with tesevatinib is less than 2 weeks from the last treatment of_x000D_             cytotoxic chemotherapy, biological therapy, or immunotherapy, and less than 6 weeks_x000D_             for nitrosoureas and mitomycin C. Surgical procedures must have been performed at_x000D_             least 2 weeks prior to the start of study treatment. Subjects must have recovered_x000D_             from the reversible effects of prior lung cancer treatments, including surgery and_x000D_             radiation therapy (excluding alopecia)_x000D__x000D_          -  First day of dosing with tesevatinib is less than 4 weeks from the last radiotherapy_x000D_             of the brain or spinal cord/cauda equina_x000D__x000D_          -  First day of dosing with tesevatinib is less than 2 weeks from treatment with another_x000D_             investigational agent_x000D__x000D_          -  Treatment with erlotinib must be discontinued at least 3 days prior to first dose of_x000D_             tesevatinib and treatment with afatinib or other tyrosine kinase inhibitor must be_x000D_             discontinued at least 3 days prior to first dose of tesevatinib_x000D__x000D_          -  Any concurrent therapy for LM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baseline (QTc[F] interval_x000D_             &gt; 470 msec) using the Fridericia method of correction for heart rate_x000D__x000D_          -  Gastrointestinal (GI) condition that interferes with drug absorption_x000D__x000D_          -  Non-malignant neurological disease that would interfere with evaluation of symptoms_x000D_             or signs of leptomeningeal metastases_x000D__x000D_          -  Contraindications to lumbar puncture:_x000D__x000D_               1. INR &gt; 1.5_x000D__x000D_               2. Platelets &lt; 50 Ã— 109/L (Note that platelets are required to be â‰¥100Ã— 109/L at_x000D_                  screening)_x000D__x000D_               3. Therapeutic anticoagulant treatment that can't be held for 24 hours. Low dose_x000D_                  low molecular weight heparin given for deep vein thrombosis (DVT) prophylaxis is_x000D_                  allowed._x000D__x000D_               4. CNS lesions considered to be at risk for cerebral herniation, myelocompression,_x000D_                  or conus/cauda compression_x000D__x000D_        Cohort C_x000D__x000D_        Inclusion Criteria:_x000D__x000D_          -  NSCLC with EGFR activating mutation_x000D__x000D_          -  No prior systemic treatment for NSCLC. Treatment with systemic steroids is not_x000D_             considered systemic treatment for NSCLC_x000D__x000D_          -  No prior radiation therapy to the CNS (brain or spinal cord)_x000D__x000D_          -  At least one measurable BM by RECIST 1.1 criteria (â‰¥ 10mm in longest diameter) in a_x000D_             subject with asymptomatic or minimally symptomatic brain metastases who does not_x000D_             require immediate surgical or radiation therapy in the opinion of the treating_x000D_             investigator and in the opinion of a radiation therapy or neurosurgical consultant._x000D__x000D_          -  Subjects in Cohort C may have asymptomatic LM detected by MRI_x000D__x000D_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LLN_x000D__x000D_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Surgical procedures that were performed less than 2 weeks prior to the start of study_x000D_             treatment_x000D__x000D_          -  Any concurrent therapy for BM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Cycle 1 Day 1 (QTc[F]_x000D_             interval &gt; 470 msec) using the Fridericia method of correction for heart rate_x000D__x000D_          -  GI condition that interferes with drug absorption_x000D__x000D_          -  Non-malignant neurological disease that would interfere with evaluation of symptoms_x000D_             or signs of brain metastases_x000D_      </v>
      </c>
      <c r="P71" t="str">
        <f t="shared" si="2"/>
        <v xml:space="preserve">
---------------------------------------</v>
      </c>
      <c r="Q71" t="str">
        <f t="shared" si="3"/>
        <v>nct_id: NCT02616393
phase: Phase 2
sponsor_name: Kadmon Corporation, LLC
sponsor_type: Industry
study_title: A Phase 2, Multicenter Study of Tesevatinib in Subjects With Non-Small Cell Lung Cancer, EGFR Activating Mutation, Prior Treatment With a Tyrosine Kinase Inhibitor, and Brain Metastases or Leptomeningeal Metastases
cohort: 2
age_min: 18
age_max: 150
type_lung_nsclc_adeno: include
type_lung_nsclc_large: include
type_lung_nsclc_squamous: include
type_lung_sclc: 
stage_i: include
stage_ii: include
stage_iii: include
stage_iv: include
status_newly_diagnosed: require
status_relapse: 
status_refractory: 
marker_alk_oncogene: 
marker_egfr_mutation: require
marker_kras_mutation: 
marker_philadelphia_bcrabl_positive: 
marker_flt3_positive: 
marker_cd20pos: 
treatment_radiation: exclude
treatment_radiation_exclusion_period_mo: 1800
treatment_chemo_systemic: exclude
treatment_chemo_systemic_exclusion_period_mo: 1800
treatment_chemo_adjuvant: 
treatment_chemo_adjuvant_exclusion_period_mo: 
treatment_tki: 
treatment_tki_exclusion_period_mo: 
Criteria: 
_x000D_        Cohort A_x000D__x000D_        Inclusion Criteria:_x000D__x000D_          -  History of NSCLC with EGFR mutation or an EGFR activating mutation that has had a_x000D_             clinical response to erlotinib, afatinib, or gefitinib in the patient being enrolled._x000D__x000D_          -  Occurrence or progression of BM while receiving either erlotinib or afatinib or_x000D_             gefitinib. Previous systemic treatment included erlotinib or afatinib or gefitinib_x000D_             for at least 14 days. Patients may have received osimertinib or rociletinib, or other_x000D_             agents inhibiting the T790M EGFR mutation, but only if they then receive at least 14_x000D_             days of treatment with erlotinib, afatinib, or gefitinib and have CNS but not_x000D_             peripheral progression_x000D__x000D_          -  At least one measurable BM by RECIST 1.1 criteria (â‰¥ 10mm in longest diameter)._x000D_             Target lesions must not have received stereotactic radiotherapy (SRS). If subject had_x000D_             prior whole brain radiotherapy (WBRT), progression in any measurable BM lesion must_x000D_             have occurred at least 3 months after the end of WBRT. Subjects with asymptomatic_x000D_             brain metastases may be enrolled without prior radiation therapy to the brain._x000D_             Subjects with minimally symptomatic brain metastases may be enrolled without prior_x000D_             radiation therapy to the brain if they do not require immediate surgical or radiation_x000D_             therapy in the opinion of the treating investigator and in the opinion of a radiation_x000D_             therapy or neurosurgical consultant_x000D__x000D_          -  Subjects in Cohort A may have asymptomatic LM detected by MRI. (Subjects with_x000D_             symptoms or signs attributed to LM will be enrolled in Cohort B whether or not they_x000D_             have brain metastases)_x000D__x000D_          -  No clinically significant progression outside of the CNS on most recent EGFR_x000D_             inhibitor therapy_x000D__x000D_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lower limit of normal_x000D__x000D_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First day of dosing with tesevatinib is less than 2 weeks from the last treatment of_x000D_             cytotoxic chemotherapy, biological therapy, or immunotherapy, and less than 6 weeks_x000D_             for nitrosoureas and mitomycin C. Surgical procedures must have been performed at_x000D_             least 2 weeks prior to the start of study treatment. Subjects must have recovered_x000D_             from the reversible effects of prior lung cancer treatments, including surgery and_x000D_             radiation therapy (excluding alopecia)_x000D__x000D_          -  First day of dosing with tesevatinib is less than 4 weeks from the last radiotherapy_x000D_             of the brain or spinal cord/cauda equina_x000D__x000D_          -  First day of dosing with tesevatinib is less than 2 weeks from treatment with another_x000D_             investigational agent_x000D__x000D_          -  Treatment with erlotinib must be discontinued at least 3 days prior to first dose of_x000D_             tesevatinib and treatment with afatinib or other tyrosine kinase inhibitor must be_x000D_             discontinued at least 3 days prior to first dose of tesevatinib_x000D__x000D_          -  Any concurrent therapy for BM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baseline (QTc[F] interval_x000D_             &gt; 470 msec) using the Fridericia method of correction for heart rate_x000D__x000D_          -  Gastrointestinal (GI) condition that interferes with drug absorption_x000D__x000D_          -  Non-malignant neurological disease that would interfere with evaluation of symptoms_x000D_             or signs of brain metastases_x000D__x000D_        Cohort B_x000D__x000D_        Inclusion Criteria:_x000D__x000D_          -  History of NSCLC with EGFR mutation (either exon 19 deletion or L858R mutation) or,_x000D_             if previously treated, history of an activating EGFR mutation that has had a clinical_x000D_             response to erlotinib, afatinib, or gefitinib in the patient being enrolled)._x000D__x000D_          -  Presentation with LM at initial presentation with no prior systemic treatment, or_x000D_             occurrence or progression of LM while receiving either erlotinib or afatinib or_x000D_             gefitinib. Previous systemic treatment included erlotinib or afatinib or gefitinib_x000D_             for at least 14 days. Patients may have received osimertinib or rociletinib, or other_x000D_             agents inhibiting the T790M EGFR mutation, but only if they then receive at least 14_x000D_             days of treatment with erlotinib, afatinib, or gefitinib and have CNS but not_x000D_             peripheral progression_x000D__x000D_          -  Presence of at least one CTCAE 4.03 symptom/sign of at least Grade 1 attributed by_x000D_             the investigator to leptomeningeal metastases_x000D__x000D_          -  Diagnosis of LM by:_x000D__x000D_               1. Cytological evidence in CSF sample of LM due to NSCLC, and/or_x000D__x000D_               2. Findings on gadolinium-enhanced MRI_x000D__x000D_          -  No clinically significant progression outside of the CNS on most recent EGFR_x000D_             inhibitor therapy_x000D__x000D_          -  Concomitant brain metastases and brain metastases previously treated with radiation_x000D_             therapy are allowed. (Subjects with symptoms or signs attributed to LM will be_x000D_             enrolled in Cohort B whether or not they have brain metastases)_x000D__x000D_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lower limit of normal_x000D__x000D_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First day of dosing with tesevatinib is less than 2 weeks from the last treatment of_x000D_             cytotoxic chemotherapy, biological therapy, or immunotherapy, and less than 6 weeks_x000D_             for nitrosoureas and mitomycin C. Surgical procedures must have been performed at_x000D_             least 2 weeks prior to the start of study treatment. Subjects must have recovered_x000D_             from the reversible effects of prior lung cancer treatments, including surgery and_x000D_             radiation therapy (excluding alopecia)_x000D__x000D_          -  First day of dosing with tesevatinib is less than 4 weeks from the last radiotherapy_x000D_             of the brain or spinal cord/cauda equina_x000D__x000D_          -  First day of dosing with tesevatinib is less than 2 weeks from treatment with another_x000D_             investigational agent_x000D__x000D_          -  Treatment with erlotinib must be discontinued at least 3 days prior to first dose of_x000D_             tesevatinib and treatment with afatinib or other tyrosine kinase inhibitor must be_x000D_             discontinued at least 3 days prior to first dose of tesevatinib_x000D__x000D_          -  Any concurrent therapy for LM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baseline (QTc[F] interval_x000D_             &gt; 470 msec) using the Fridericia method of correction for heart rate_x000D__x000D_          -  Gastrointestinal (GI) condition that interferes with drug absorption_x000D__x000D_          -  Non-malignant neurological disease that would interfere with evaluation of symptoms_x000D_             or signs of leptomeningeal metastases_x000D__x000D_          -  Contraindications to lumbar puncture:_x000D__x000D_               1. INR &gt; 1.5_x000D__x000D_               2. Platelets &lt; 50 Ã— 109/L (Note that platelets are required to be â‰¥100Ã— 109/L at_x000D_                  screening)_x000D__x000D_               3. Therapeutic anticoagulant treatment that can't be held for 24 hours. Low dose_x000D_                  low molecular weight heparin given for deep vein thrombosis (DVT) prophylaxis is_x000D_                  allowed._x000D__x000D_               4. CNS lesions considered to be at risk for cerebral herniation, myelocompression,_x000D_                  or conus/cauda compression_x000D__x000D_        Cohort C_x000D__x000D_        Inclusion Criteria:_x000D__x000D_          -  NSCLC with EGFR activating mutation_x000D__x000D_          -  No prior systemic treatment for NSCLC. Treatment with systemic steroids is not_x000D_             considered systemic treatment for NSCLC_x000D__x000D_          -  No prior radiation therapy to the CNS (brain or spinal cord)_x000D__x000D_          -  At least one measurable BM by RECIST 1.1 criteria (â‰¥ 10mm in longest diameter) in a_x000D_             subject with asymptomatic or minimally symptomatic brain metastases who does not_x000D_             require immediate surgical or radiation therapy in the opinion of the treating_x000D_             investigator and in the opinion of a radiation therapy or neurosurgical consultant._x000D__x000D_          -  Subjects in Cohort C may have asymptomatic LM detected by MRI_x000D__x000D_          -  ECOG Score â‰¤2_x000D__x000D_          -  No history of another malignancy in the 5 years prior to study entry, except treated_x000D_             non-melanoma skin cancer or superficial bladder cancer or carcinoma-in-situ of the_x000D_             cervix or Stage 1 or 2 cancers of other sites that have been treated surgically and_x000D_             have not recurred_x000D__x000D_          -  Adequate organ and bone marrow functions_x000D__x000D_          -  Serum potassium and magnesium levels above the LLN_x000D__x000D_          -  No coexisting medical problems of sufficient severity to limit compliance with the_x000D_             study._x000D__x000D_          -  Willing and able to sign written informed consent and be able to comply with the_x000D_             study protocol for the duration of the study_x000D__x000D_          -  Women of childbearing potential (i.e., menstruating women) must have a negative urine_x000D_             pregnancy test (positive urine tests are to be confirmed by serum test)_x000D__x000D_        Exclusion Criteria:_x000D__x000D_          -  Surgical procedures that were performed less than 2 weeks prior to the start of study_x000D_             treatment_x000D__x000D_          -  Any concurrent therapy for BM other than the specified treatment in this study_x000D__x000D_          -  Taking any medication known to moderately or severely inhibit the CYP3A4 isozyme or_x000D_             any drugs that are CYP3A4 inducers (including anti-epileptic agents such as_x000D_             phenytoin). A stable regimen (â‰¥ 4 weeks) of antidepressants of the SSRI class is_x000D_             allowed (common SSRIs include escitalopram oxalate, citalopram, fluvoxamine,_x000D_             paroxetine, sertraline, and fluoxetine)_x000D__x000D_          -  Taking any drugs associated with torsades de pointes or known to moderately or_x000D_             severely prolong the QTc(F) interval_x000D__x000D_          -  Has evidence of active heart disease such as myocardial infarction within the 3_x000D_             months prior to study entry; symptomatic coronary insufficiency congestive heart_x000D_             failure; moderate or severe pulmonary dysfunction_x000D__x000D_          -  History of torsades de pointes, ventricular tachycardia or fibrillation, pathologic_x000D_             sinus bradycardia (&lt; 50 bpm), heart block (excluding first degree block, being PR_x000D_             interval only), or congenital long QT syndrome. Subjects with a history of atrial_x000D_             arrhythmias should be discussed with the medical monitor_x000D__x000D_          -  Has an active infectious process_x000D__x000D_          -  Female subject who is pregnant or lactating_x000D__x000D_          -  Known contraindication to MRI, such as cardiac pacemaker, shrapnel, or ocular foreign_x000D_             body_x000D__x000D_          -  Has marked prolongation of QTc(F) interval at screening or Cycle 1 Day 1 (QTc[F]_x000D_             interval &gt; 470 msec) using the Fridericia method of correction for heart rate_x000D__x000D_          -  GI condition that interferes with drug absorption_x000D__x000D_          -  Non-malignant neurological disease that would interfere with evaluation of symptoms_x000D_             or signs of brain metastases_x000D_      
---------------------------------------</v>
      </c>
      <c r="S71">
        <f>IF(OR(Database!K74="include",Database!L74="include"), 1, 0)</f>
        <v>0</v>
      </c>
      <c r="T71">
        <f>IF(OR(Database!M74="include",Database!N74="include",Database!O74="include",Database!P74="include"), 1, 0)</f>
        <v>1</v>
      </c>
      <c r="U71">
        <f>IF(OR(Database!M74="include",Database!N74="include",Database!O74="include"), 1, 0)</f>
        <v>1</v>
      </c>
      <c r="V71">
        <f>IF(Database!P74="include", 1, 0)</f>
        <v>0</v>
      </c>
      <c r="W71">
        <f>IF(OR(Database!Q74="include",Database!R74="include",Database!S74="include",Database!T74="include"), 1, 0)</f>
        <v>0</v>
      </c>
      <c r="X71">
        <f>IF(Database!Q74="include", 1, 0)</f>
        <v>0</v>
      </c>
      <c r="Y71">
        <f>IF(Database!T74="include", 1, 0)</f>
        <v>0</v>
      </c>
      <c r="Z71">
        <f>IF(OR(Database!AC74="include",Database!AE74="include",Database!AH74="include",Database!AI74="include",Database!AJ74="include",Database!AK74="include",Database!AM74="include",Database!AN74="include",Database!AO74="include",Database!AP74="include"), 1, 0)</f>
        <v>0</v>
      </c>
      <c r="AA71">
        <f>IF(OR(Database!AQ74&lt;&gt;"",Database!AR74&lt;&gt;"",Database!AS74&lt;&gt;"",Database!AT74&lt;&gt;""), 1, 0)</f>
        <v>1</v>
      </c>
      <c r="AB71">
        <f>IF(Database!AW74&lt;&gt;"", 1, 0)</f>
        <v>0</v>
      </c>
      <c r="AC71">
        <f>IF(OR(Database!AY74&lt;&gt;"",Database!AX74&lt;&gt;""), 1, 0)</f>
        <v>0</v>
      </c>
    </row>
    <row r="72" spans="1:29">
      <c r="A72" t="str">
        <f>Database!$B$6&amp;": "&amp;Database!B75&amp;CHAR(10)&amp;Database!$C$6&amp;": "&amp;Database!C75&amp;CHAR(10)&amp;Database!$E$6&amp;": "&amp;Database!E75&amp;CHAR(10)&amp;Database!$F$6&amp;": "&amp;Database!F75&amp;CHAR(10)&amp;Database!$G$6&amp;": "&amp;Database!G75&amp;CHAR(10)&amp;Database!$H$6&amp;": "&amp;Database!H75&amp;CHAR(10)&amp;Database!$I$6&amp;": "&amp;Database!I75&amp;CHAR(10)&amp;Database!$J$6&amp;": "&amp;Database!J75&amp;CHAR(10)</f>
        <v xml:space="preserve">nct_id: NCT02574078
phase: Phase 1/Phase 2
sponsor_name: Bristol-Myers Squibb
sponsor_type: Industry
study_title: A Master Protocol of Phase 1/2 Studies of Nivolumab in Advanced NSCLC Using Nivolumab as Maintenance After Induction Chemotherapy or as First-line Treatment Alone or in Combination With Standard of Care Therapies (CheckMate 370: CHECKpoint Pathway and nivoluMAb Clinical Trial Evaluation 370)
cohort: 1
age_min: 18
age_max: 150
</v>
      </c>
      <c r="B72" t="str">
        <f>IF(S72=1, Database!$K$6&amp;": "&amp;Database!K75&amp;CHAR(10)&amp;Database!$L$6&amp;": "&amp;Database!L75, "")</f>
        <v/>
      </c>
      <c r="C72" t="str">
        <f>IF(T72=1, Database!$M$6&amp;": "&amp;Database!M75&amp;CHAR(10)&amp;Database!$N$6&amp;": "&amp;Database!N75&amp;CHAR(10)&amp;Database!$O$6&amp;": "&amp;Database!O75&amp;CHAR(10)&amp;Database!$P$6&amp;": "&amp;Database!P75&amp;CHAR(10), "")</f>
        <v xml:space="preserve">type_lung_nsclc_adeno: include
type_lung_nsclc_large: include
type_lung_nsclc_squamous: include
type_lung_sclc: 
</v>
      </c>
      <c r="D72" t="str">
        <f>IF(W72=1, Database!$Q$6&amp;": "&amp;Database!Q75&amp;CHAR(10)&amp;Database!$R$6&amp;": "&amp;Database!R75&amp;CHAR(10)&amp;Database!$S$6&amp;": "&amp;Database!S75&amp;CHAR(10)&amp;Database!$T$6&amp;": "&amp;Database!T75&amp;CHAR(10)&amp;Database!$U$6&amp;": "&amp;Database!U75&amp;CHAR(10)&amp;Database!$V$6&amp;": "&amp;Database!V75&amp;CHAR(10)&amp;Database!$W$6&amp;": "&amp;Database!W75&amp;CHAR(10)&amp;Database!$X$6&amp;": "&amp;Database!X75&amp;CHAR(10)&amp;Database!$Y$6&amp;": "&amp;Database!Y75&amp;CHAR(10)&amp;Database!$Z$6&amp;": "&amp;Database!Z75&amp;CHAR(10)&amp;Database!$AA$6&amp;": "&amp;Database!AA75&amp;CHAR(10)&amp;Database!$AB$6&amp;": "&amp;Database!AB75&amp;CHAR(10), "")</f>
        <v/>
      </c>
      <c r="E72" t="str">
        <f>IF(Z72=1, Database!$AC$6&amp;": "&amp;Database!AC75&amp;CHAR(10)&amp;Database!$AD$6&amp;": "&amp;Database!AD75&amp;CHAR(10)&amp;Database!$AE$6&amp;": "&amp;Database!AE75&amp;CHAR(10)&amp;Database!$AF$6&amp;": "&amp;Database!AF75&amp;CHAR(10)&amp;Database!$AG$6&amp;": "&amp;Database!AG75&amp;CHAR(10)&amp;Database!$AH$6&amp;": "&amp;Database!AH75&amp;CHAR(10)&amp;Database!$AI$6&amp;": "&amp;Database!AI75&amp;CHAR(10)&amp;Database!$AJ$6&amp;": "&amp;Database!AJ75&amp;CHAR(10)&amp;Database!$AK$6&amp;": "&amp;Database!AK75&amp;CHAR(10)&amp;Database!$AL$6&amp;": "&amp;Database!AL75&amp;CHAR(10)&amp;Database!$AM$6&amp;": "&amp;Database!AM75&amp;CHAR(10)&amp;Database!$AN$6&amp;": "&amp;Database!AN75&amp;CHAR(10)&amp;Database!$AO$6&amp;": "&amp;Database!AO75&amp;CHAR(10)&amp;Database!$AP$6&amp;": "&amp;Database!AP75&amp;CHAR(10), "")</f>
        <v/>
      </c>
      <c r="F72" t="str">
        <f>IF(AA72=1, Database!$AQ$6&amp;": "&amp;Database!AQ75&amp;CHAR(10)&amp;Database!$AR$6&amp;": "&amp;Database!AR75&amp;CHAR(10)&amp;Database!$AS$6&amp;": "&amp;Database!AS75&amp;CHAR(10)&amp;Database!$AT$6&amp;": "&amp;Database!AT75&amp;CHAR(10), "")</f>
        <v xml:space="preserve">stage_i: 
stage_ii: 
stage_iii: 
stage_iv: include
</v>
      </c>
      <c r="G72" t="str">
        <f>IF(V72=1, Database!$AU$6&amp;": "&amp;Database!AU75&amp;CHAR(10)&amp;Database!$AV$6&amp;": "&amp;Database!AV75&amp;CHAR(10), "")</f>
        <v/>
      </c>
      <c r="H72" t="str">
        <f>IF(AB72=1, Database!$AW$6&amp;": "&amp;Database!AW75&amp;CHAR(10), "")</f>
        <v/>
      </c>
      <c r="I72" t="str">
        <f>IF(AC72=1, Database!$AX$6&amp;": "&amp;Database!AX75&amp;CHAR(10)&amp;Database!$AY$6&amp;": "&amp;Database!AY75&amp;CHAR(10), "")</f>
        <v/>
      </c>
      <c r="J72" t="str">
        <f>IF(Z72=1, Database!$AQ$6&amp;": "&amp;Database!AQ75&amp;CHAR(10)&amp;Database!$AR$6&amp;": "&amp;Database!AR75&amp;CHAR(10)&amp;Database!$AS$6&amp;": "&amp;Database!AS75&amp;CHAR(10)&amp;Database!$AT$6&amp;": "&amp;Database!AT75&amp;CHAR(10), "")</f>
        <v/>
      </c>
      <c r="K72" t="str">
        <f>Database!$AZ$6&amp;": "&amp;Database!AZ75&amp;CHAR(10)&amp;Database!$BA$6&amp;": "&amp;Database!BA75&amp;CHAR(10)&amp;Database!$BB$6&amp;": "&amp;Database!BB75&amp;CHAR(10)</f>
        <v xml:space="preserve">status_newly_diagnosed: 
status_relapse: 
status_refractory: 
</v>
      </c>
      <c r="L72" t="str">
        <f>Database!$BC$6&amp;": "&amp;Database!BC75&amp;CHAR(10)&amp;Database!$BD$6&amp;": "&amp;Database!BD75&amp;CHAR(10)&amp;Database!$BE$6&amp;": "&amp;Database!BE75&amp;CHAR(10)&amp;Database!$BF$6&amp;": "&amp;Database!BF75&amp;CHAR(10)&amp;Database!$BG$6&amp;": "&amp;Database!BG75&amp;CHAR(10)&amp;Database!$BH$6&amp;": "&amp;Database!BH75&amp;CHAR(10)</f>
        <v xml:space="preserve">marker_alk_oncogene: 
marker_egfr_mutation: 
marker_kras_mutation: 
marker_philadelphia_bcrabl_positive: 
marker_flt3_positive: 
marker_cd20pos: 
</v>
      </c>
      <c r="M72" t="str">
        <f>Database!$BI$6&amp;": "&amp;Database!BI75&amp;CHAR(10)&amp;Database!$BJ$6&amp;": "&amp;Database!BJ75&amp;CHAR(10)&amp;Database!$BK$6&amp;": "&amp;Database!BK75&amp;CHAR(10)&amp;Database!$BL$6&amp;": "&amp;Database!BL75&amp;CHAR(10)&amp;Database!$BM$6&amp;": "&amp;Database!BM75&amp;CHAR(10)&amp;Database!$BN$6&amp;": "&amp;Database!BN75&amp;CHAR(10)&amp;Database!$BO$6&amp;": "&amp;Database!BO75&amp;CHAR(10)&amp;Database!$BP$6&amp;": "&amp;Database!BP75&amp;CHAR(10)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72" t="str">
        <f>IF(OR(W72=1, Z72=1), Database!$BQ$6&amp;": "&amp;Database!BQ75&amp;CHAR(10)&amp;Database!$BR$6&amp;": "&amp;Database!BR75&amp;CHAR(10)&amp;Database!$BS$6&amp;": "&amp;Database!BS75&amp;CHAR(10)&amp;Database!$BT$6&amp;": "&amp;Database!BT75&amp;CHAR(10), "")</f>
        <v/>
      </c>
      <c r="O72" t="str">
        <f>"Criteria: "&amp;CHAR(10)&amp;CHAR(10)&amp;Database!BU75</f>
        <v xml:space="preserve">Criteria: 
_x000D_        For more information regarding BMS clinical trial participation, please visit_x000D_        www.BMSStudyConnect.com_x000D__x000D_        Inclusion Criteria:_x000D__x000D_          -  Histologically confirmed locally advanced or stage IV NSCLC_x000D__x000D_          -  Eastern Cooperative Oncology Group (ECOG) Performance status (PS) 0-2_x000D__x000D_          -  Tumor tissue sections must be available for biomarker evaluation_x000D__x000D_        Exclusion Criteria:_x000D__x000D_          -  Untreated or active/progressing Central Nervous system (CNS) metastases_x000D__x000D_          -  Active, known or suspected autoimmune disease_x000D__x000D_          -  Known history of testing positive for HIV or AIDS_x000D__x000D_          -  Active or chronic infection of hepatitis B virus or hepatitis C_x000D_      </v>
      </c>
      <c r="P72" t="str">
        <f t="shared" si="2"/>
        <v xml:space="preserve">
---------------------------------------</v>
      </c>
      <c r="Q72" t="str">
        <f t="shared" si="3"/>
        <v>nct_id: NCT02574078
phase: Phase 1/Phase 2
sponsor_name: Bristol-Myers Squibb
sponsor_type: Industry
study_title: A Master Protocol of Phase 1/2 Studies of Nivolumab in Advanced NSCLC Using Nivolumab as Maintenance After Induction Chemotherapy or as First-line Treatment Alone or in Combination With Standard of Care Therapies (CheckMate 370: CHECKpoint Pathway and nivoluMAb Clinical Trial Evaluation 370)
cohort: 1
age_min: 18
age_max: 150
type_lung_nsclc_adeno: include
type_lung_nsclc_large: include
type_lung_nsclc_squamous: include
type_lung_sclc: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For more information regarding BMS clinical trial participation, please visit_x000D_        www.BMSStudyConnect.com_x000D__x000D_        Inclusion Criteria:_x000D__x000D_          -  Histologically confirmed locally advanced or stage IV NSCLC_x000D__x000D_          -  Eastern Cooperative Oncology Group (ECOG) Performance status (PS) 0-2_x000D__x000D_          -  Tumor tissue sections must be available for biomarker evaluation_x000D__x000D_        Exclusion Criteria:_x000D__x000D_          -  Untreated or active/progressing Central Nervous system (CNS) metastases_x000D__x000D_          -  Active, known or suspected autoimmune disease_x000D__x000D_          -  Known history of testing positive for HIV or AIDS_x000D__x000D_          -  Active or chronic infection of hepatitis B virus or hepatitis C_x000D_      
---------------------------------------</v>
      </c>
      <c r="S72">
        <f>IF(OR(Database!K75="include",Database!L75="include"), 1, 0)</f>
        <v>0</v>
      </c>
      <c r="T72">
        <f>IF(OR(Database!M75="include",Database!N75="include",Database!O75="include",Database!P75="include"), 1, 0)</f>
        <v>1</v>
      </c>
      <c r="U72">
        <f>IF(OR(Database!M75="include",Database!N75="include",Database!O75="include"), 1, 0)</f>
        <v>1</v>
      </c>
      <c r="V72">
        <f>IF(Database!P75="include", 1, 0)</f>
        <v>0</v>
      </c>
      <c r="W72">
        <f>IF(OR(Database!Q75="include",Database!R75="include",Database!S75="include",Database!T75="include"), 1, 0)</f>
        <v>0</v>
      </c>
      <c r="X72">
        <f>IF(Database!Q75="include", 1, 0)</f>
        <v>0</v>
      </c>
      <c r="Y72">
        <f>IF(Database!T75="include", 1, 0)</f>
        <v>0</v>
      </c>
      <c r="Z72">
        <f>IF(OR(Database!AC75="include",Database!AE75="include",Database!AH75="include",Database!AI75="include",Database!AJ75="include",Database!AK75="include",Database!AM75="include",Database!AN75="include",Database!AO75="include",Database!AP75="include"), 1, 0)</f>
        <v>0</v>
      </c>
      <c r="AA72">
        <f>IF(OR(Database!AQ75&lt;&gt;"",Database!AR75&lt;&gt;"",Database!AS75&lt;&gt;"",Database!AT75&lt;&gt;""), 1, 0)</f>
        <v>1</v>
      </c>
      <c r="AB72">
        <f>IF(Database!AW75&lt;&gt;"", 1, 0)</f>
        <v>0</v>
      </c>
      <c r="AC72">
        <f>IF(OR(Database!AY75&lt;&gt;"",Database!AX75&lt;&gt;""), 1, 0)</f>
        <v>0</v>
      </c>
    </row>
    <row r="73" spans="1:29">
      <c r="A73" t="str">
        <f>Database!$B$6&amp;": "&amp;Database!B76&amp;CHAR(10)&amp;Database!$C$6&amp;": "&amp;Database!C76&amp;CHAR(10)&amp;Database!$E$6&amp;": "&amp;Database!E76&amp;CHAR(10)&amp;Database!$F$6&amp;": "&amp;Database!F76&amp;CHAR(10)&amp;Database!$G$6&amp;": "&amp;Database!G76&amp;CHAR(10)&amp;Database!$H$6&amp;": "&amp;Database!H76&amp;CHAR(10)&amp;Database!$I$6&amp;": "&amp;Database!I76&amp;CHAR(10)&amp;Database!$J$6&amp;": "&amp;Database!J76&amp;CHAR(10)</f>
        <v xml:space="preserve">nct_id: NCT01970865
phase: Phase 1/Phase 2
sponsor_name: Pfizer
sponsor_type: Industry
study_title: Phase 1/2 Study Of PF-06463922 (An ALK/ROS1 Tyrosine Kinase Inhibitor) In Patients With Advanced Non-Small Cell Lung Cancer Harboring Specific Molecular Alterations
cohort: 1
age_min: 18
age_max: 150
</v>
      </c>
      <c r="B73" t="str">
        <f>IF(S73=1, Database!$K$6&amp;": "&amp;Database!K76&amp;CHAR(10)&amp;Database!$L$6&amp;": "&amp;Database!L76, "")</f>
        <v/>
      </c>
      <c r="C73" t="str">
        <f>IF(T73=1, Database!$M$6&amp;": "&amp;Database!M76&amp;CHAR(10)&amp;Database!$N$6&amp;": "&amp;Database!N76&amp;CHAR(10)&amp;Database!$O$6&amp;": "&amp;Database!O76&amp;CHAR(10)&amp;Database!$P$6&amp;": "&amp;Database!P76&amp;CHAR(10), "")</f>
        <v xml:space="preserve">type_lung_nsclc_adeno: include
type_lung_nsclc_large: include
type_lung_nsclc_squamous: include
type_lung_sclc: 
</v>
      </c>
      <c r="D73" t="str">
        <f>IF(W73=1, Database!$Q$6&amp;": "&amp;Database!Q76&amp;CHAR(10)&amp;Database!$R$6&amp;": "&amp;Database!R76&amp;CHAR(10)&amp;Database!$S$6&amp;": "&amp;Database!S76&amp;CHAR(10)&amp;Database!$T$6&amp;": "&amp;Database!T76&amp;CHAR(10)&amp;Database!$U$6&amp;": "&amp;Database!U76&amp;CHAR(10)&amp;Database!$V$6&amp;": "&amp;Database!V76&amp;CHAR(10)&amp;Database!$W$6&amp;": "&amp;Database!W76&amp;CHAR(10)&amp;Database!$X$6&amp;": "&amp;Database!X76&amp;CHAR(10)&amp;Database!$Y$6&amp;": "&amp;Database!Y76&amp;CHAR(10)&amp;Database!$Z$6&amp;": "&amp;Database!Z76&amp;CHAR(10)&amp;Database!$AA$6&amp;": "&amp;Database!AA76&amp;CHAR(10)&amp;Database!$AB$6&amp;": "&amp;Database!AB76&amp;CHAR(10), "")</f>
        <v/>
      </c>
      <c r="E73" t="str">
        <f>IF(Z73=1, Database!$AC$6&amp;": "&amp;Database!AC76&amp;CHAR(10)&amp;Database!$AD$6&amp;": "&amp;Database!AD76&amp;CHAR(10)&amp;Database!$AE$6&amp;": "&amp;Database!AE76&amp;CHAR(10)&amp;Database!$AF$6&amp;": "&amp;Database!AF76&amp;CHAR(10)&amp;Database!$AG$6&amp;": "&amp;Database!AG76&amp;CHAR(10)&amp;Database!$AH$6&amp;": "&amp;Database!AH76&amp;CHAR(10)&amp;Database!$AI$6&amp;": "&amp;Database!AI76&amp;CHAR(10)&amp;Database!$AJ$6&amp;": "&amp;Database!AJ76&amp;CHAR(10)&amp;Database!$AK$6&amp;": "&amp;Database!AK76&amp;CHAR(10)&amp;Database!$AL$6&amp;": "&amp;Database!AL76&amp;CHAR(10)&amp;Database!$AM$6&amp;": "&amp;Database!AM76&amp;CHAR(10)&amp;Database!$AN$6&amp;": "&amp;Database!AN76&amp;CHAR(10)&amp;Database!$AO$6&amp;": "&amp;Database!AO76&amp;CHAR(10)&amp;Database!$AP$6&amp;": "&amp;Database!AP76&amp;CHAR(10), "")</f>
        <v/>
      </c>
      <c r="F73" t="str">
        <f>IF(AA73=1, Database!$AQ$6&amp;": "&amp;Database!AQ76&amp;CHAR(10)&amp;Database!$AR$6&amp;": "&amp;Database!AR76&amp;CHAR(10)&amp;Database!$AS$6&amp;": "&amp;Database!AS76&amp;CHAR(10)&amp;Database!$AT$6&amp;": "&amp;Database!AT76&amp;CHAR(10), "")</f>
        <v xml:space="preserve">stage_i: 
stage_ii: 
stage_iii: 
stage_iv: include
</v>
      </c>
      <c r="G73" t="str">
        <f>IF(V73=1, Database!$AU$6&amp;": "&amp;Database!AU76&amp;CHAR(10)&amp;Database!$AV$6&amp;": "&amp;Database!AV76&amp;CHAR(10), "")</f>
        <v/>
      </c>
      <c r="H73" t="str">
        <f>IF(AB73=1, Database!$AW$6&amp;": "&amp;Database!AW76&amp;CHAR(10), "")</f>
        <v/>
      </c>
      <c r="I73" t="str">
        <f>IF(AC73=1, Database!$AX$6&amp;": "&amp;Database!AX76&amp;CHAR(10)&amp;Database!$AY$6&amp;": "&amp;Database!AY76&amp;CHAR(10), "")</f>
        <v/>
      </c>
      <c r="J73" t="str">
        <f>IF(Z73=1, Database!$AQ$6&amp;": "&amp;Database!AQ76&amp;CHAR(10)&amp;Database!$AR$6&amp;": "&amp;Database!AR76&amp;CHAR(10)&amp;Database!$AS$6&amp;": "&amp;Database!AS76&amp;CHAR(10)&amp;Database!$AT$6&amp;": "&amp;Database!AT76&amp;CHAR(10), "")</f>
        <v/>
      </c>
      <c r="K73" t="str">
        <f>Database!$AZ$6&amp;": "&amp;Database!AZ76&amp;CHAR(10)&amp;Database!$BA$6&amp;": "&amp;Database!BA76&amp;CHAR(10)&amp;Database!$BB$6&amp;": "&amp;Database!BB76&amp;CHAR(10)</f>
        <v xml:space="preserve">status_newly_diagnosed: require
status_relapse: 
status_refractory: 
</v>
      </c>
      <c r="L73" t="str">
        <f>Database!$BC$6&amp;": "&amp;Database!BC76&amp;CHAR(10)&amp;Database!$BD$6&amp;": "&amp;Database!BD76&amp;CHAR(10)&amp;Database!$BE$6&amp;": "&amp;Database!BE76&amp;CHAR(10)&amp;Database!$BF$6&amp;": "&amp;Database!BF76&amp;CHAR(10)&amp;Database!$BG$6&amp;": "&amp;Database!BG76&amp;CHAR(10)&amp;Database!$BH$6&amp;": "&amp;Database!BH76&amp;CHAR(10)</f>
        <v xml:space="preserve">marker_alk_oncogene: require
marker_egfr_mutation: 
marker_kras_mutation: 
marker_philadelphia_bcrabl_positive: 
marker_flt3_positive: 
marker_cd20pos: 
</v>
      </c>
      <c r="M73" t="str">
        <f>Database!$BI$6&amp;": "&amp;Database!BI76&amp;CHAR(10)&amp;Database!$BJ$6&amp;": "&amp;Database!BJ76&amp;CHAR(10)&amp;Database!$BK$6&amp;": "&amp;Database!BK76&amp;CHAR(10)&amp;Database!$BL$6&amp;": "&amp;Database!BL76&amp;CHAR(10)&amp;Database!$BM$6&amp;": "&amp;Database!BM76&amp;CHAR(10)&amp;Database!$BN$6&amp;": "&amp;Database!BN76&amp;CHAR(10)&amp;Database!$BO$6&amp;": "&amp;Database!BO76&amp;CHAR(10)&amp;Database!$BP$6&amp;": "&amp;Database!BP76&amp;CHAR(10)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73" t="str">
        <f>IF(OR(W73=1, Z73=1), Database!$BQ$6&amp;": "&amp;Database!BQ76&amp;CHAR(10)&amp;Database!$BR$6&amp;": "&amp;Database!BR76&amp;CHAR(10)&amp;Database!$BS$6&amp;": "&amp;Database!BS76&amp;CHAR(10)&amp;Database!$BT$6&amp;": "&amp;Database!BT76&amp;CHAR(10), "")</f>
        <v/>
      </c>
      <c r="O73" t="str">
        <f>"Criteria: "&amp;CHAR(10)&amp;CHAR(10)&amp;Database!BU76</f>
        <v xml:space="preserve">Criteria: 
_x000D_        Inclusion Criteria_x000D__x000D_          -  Evidence of histologically or cytologically confirmed diagnosis of metastatic NSCLC_x000D_             (Stage IV, AJCC v7.0) that carries an ALK rearrangement, as determined by the Food_x000D_             and Drug Administration (FDA) approved FISH assay (Abbott Molecular Inc) or by_x000D_             Immunohistochemistry (IHC) (Ventana Inc), or a ROS1 rearrangement as determined by_x000D_             FISH or RT PCR or Next Generation Sequencing (NGS) via a local diagnostic test (LDT)._x000D_             All patients (ALK positive and ROS1 positive) must have archival tissue sample_x000D_             available and collected prior to enrollment._x000D__x000D_          -  Disease Status Requirements:_x000D__x000D_        Phase 1: ALK-positive NSCLC and ROS1-positive patients must either be treatment naÃ¯ve in_x000D_        the advanced setting or have had disease progression after at least 1 previous ALK/ROS1_x000D_        inhibitor therapy(ies)._x000D__x000D_        Phase 2:_x000D__x000D_        ALK-positive NSCLC patients must either be or have had:_x000D__x000D_          -  Treatment naÃ¯ve (ie, no prior chemotherapy in the metastatic disease setting and no_x000D_             prior ALK inhibitor therapy allowed)._x000D__x000D_          -  Disease progression after crizotinib only. No prior chemotherapy is allowed in the_x000D_             metastatic disease setting._x000D__x000D_          -  Disease progression after crizotinib and 1 or 2 prior regimens of chemotherapy in the_x000D_             metastatic disease setting._x000D__x000D_          -  Disease progression after 1 prior ALK inhibitor therapy other than crizotinib._x000D_             Patients may have had any number of prior chemotherapy regimens in any disease_x000D_             setting._x000D__x000D_          -  Disease progression after 2 prior ALK inhibitor therapies. Patients may have had any_x000D_             number of prior chemotherapy regimens in any disease setting._x000D__x000D_          -  Disease progression after 3 prior ALK inhibitor therapies. Patients may have had any_x000D_             number of prior chemotherapy regimens in any disease setting._x000D__x000D_        ROS1-positive NSCLC patients may be:_x000D__x000D_          -  Treatment naÃ¯ve (ie, no prior chemotherapy in the metastatic disease setting and no_x000D_             prior ROS inhibitor therapy)._x000D__x000D_          -  Any number of prior therapies (ie, chemotherapy and/or ROS inhibitor therapies)._x000D__x000D_               -  Tumor Requirements:_x000D__x000D_        All Patients must have at least one measurable target extracranial lesion according to_x000D_        RECIST v1.1. In addition patients with asymptomatic CNS metastases (including patients_x000D_        asymptomatic by means of stable or decreasing doses of steroids within the last 2 weeks_x000D_        prior to study entry) will be eligible. Patients who have leptomeningeal disease (LM) or_x000D_        carcinomatous meningitis (CM) are eligible._x000D__x000D_          -  Adequate Bone Marrow, Pancreatic Function, Renal Function and Liver Function._x000D__x000D_          -  Negative Serum pregnancy test for females of childbearing potential Exclusion_x000D_             Criteria_x000D__x000D_          -  Radiation therapy (except palliative to relieve bone pain) within 2 weeks of study_x000D_             entry. Whole brain radiation must have completed at least 4 weeks prior to study_x000D_             entry._x000D__x000D_          -  Systemic anti cancer therapy completed within a minimum of 5 half lives of study_x000D_             entry._x000D__x000D_          -  Prior therapy with an antibody or drug specifically targeting T-cell co-stimulation_x000D_             or immune checkpoint pathways, including, but not limited to, anti-PD-1, anti-PD-L1,_x000D_             anti-PD-L2, anti-CD137, or anti-cytotoxic T lymphocyte associated antigen 4_x000D_             (anti-CTLA-4) antibody._x000D__x000D_          -  Active and clinically significant bacterial, fungal, or viral infection including_x000D_             hepatitis B (HBV), hepatitis C (HCV), known human immunodeficiency virus (HIV), or_x000D_             acquired immunodeficiency syndrome (AIDS) related illness._x000D__x000D_          -  Clinically significant cardiovascular disease (that is, active or &lt;3 months prior to_x000D_             enrollment): cerebral vascular accident/stroke, myocardial infarction, unstable_x000D_             angina, congestive heart failure (New York Heart Association Classification Class â‰¥_x000D_             II), second-degree or third-degree AV block (unless paced) or any AV block with PR_x000D_             &gt;220 msec. Ongoing cardiac dysrhythmias of NCI CTCAE Grade â‰¥2, uncontrolled atrial_x000D_             fibrillation of any grade, bradycardia defined as &lt;50 bpm (unless patient is_x000D_             otherwise healthy such as long-distance runners, etc.), machine-read ECG with QTc_x000D_             &gt;470 msec, or congenital long QT syndrome._x000D__x000D_          -  History of extensive, disseminated, bilateral or presence of Grade 3 or 4_x000D_             interstitial fibrosis or interstitial lung disease including a history of_x000D_             pneumonitis, hypersensitivity pneumonitis, interstitial pneumonia, interstitial lung_x000D_             disease, obliterative bronchiolitis and pulmonary fibrosis._x000D__x000D_          -  Current use or anticipated need for food or drugs that are known strong or moderate_x000D_             CYP3A4 inhibitors, inducers and substrates; drugs that are CYP2C9 substrates; drugs_x000D_             that are sensitive CYP2B6 substrates; drugs that are strong CYP2C19 inhibitors; drugs_x000D_             that are strong CYP2C8 inhibitors; and drugs that are P-gp substrates._x000D_      </v>
      </c>
      <c r="P73" t="str">
        <f t="shared" si="2"/>
        <v xml:space="preserve">
---------------------------------------</v>
      </c>
      <c r="Q73" t="str">
        <f t="shared" si="3"/>
        <v>nct_id: NCT01970865
phase: Phase 1/Phase 2
sponsor_name: Pfizer
sponsor_type: Industry
study_title: Phase 1/2 Study Of PF-06463922 (An ALK/ROS1 Tyrosine Kinase Inhibitor) In Patients With Advanced Non-Small Cell Lung Cancer Harboring Specific Molecular Alterations
cohort: 1
age_min: 18
age_max: 150
type_lung_nsclc_adeno: include
type_lung_nsclc_large: include
type_lung_nsclc_squamous: include
type_lung_sclc: 
stage_i: 
stage_ii: 
stage_iii: 
stage_iv: include
status_newly_diagnosed: require
status_relapse: 
status_refractory: 
marker_alk_oncogene: require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Evidence of histologically or cytologically confirmed diagnosis of metastatic NSCLC_x000D_             (Stage IV, AJCC v7.0) that carries an ALK rearrangement, as determined by the Food_x000D_             and Drug Administration (FDA) approved FISH assay (Abbott Molecular Inc) or by_x000D_             Immunohistochemistry (IHC) (Ventana Inc), or a ROS1 rearrangement as determined by_x000D_             FISH or RT PCR or Next Generation Sequencing (NGS) via a local diagnostic test (LDT)._x000D_             All patients (ALK positive and ROS1 positive) must have archival tissue sample_x000D_             available and collected prior to enrollment._x000D__x000D_          -  Disease Status Requirements:_x000D__x000D_        Phase 1: ALK-positive NSCLC and ROS1-positive patients must either be treatment naÃ¯ve in_x000D_        the advanced setting or have had disease progression after at least 1 previous ALK/ROS1_x000D_        inhibitor therapy(ies)._x000D__x000D_        Phase 2:_x000D__x000D_        ALK-positive NSCLC patients must either be or have had:_x000D__x000D_          -  Treatment naÃ¯ve (ie, no prior chemotherapy in the metastatic disease setting and no_x000D_             prior ALK inhibitor therapy allowed)._x000D__x000D_          -  Disease progression after crizotinib only. No prior chemotherapy is allowed in the_x000D_             metastatic disease setting._x000D__x000D_          -  Disease progression after crizotinib and 1 or 2 prior regimens of chemotherapy in the_x000D_             metastatic disease setting._x000D__x000D_          -  Disease progression after 1 prior ALK inhibitor therapy other than crizotinib._x000D_             Patients may have had any number of prior chemotherapy regimens in any disease_x000D_             setting._x000D__x000D_          -  Disease progression after 2 prior ALK inhibitor therapies. Patients may have had any_x000D_             number of prior chemotherapy regimens in any disease setting._x000D__x000D_          -  Disease progression after 3 prior ALK inhibitor therapies. Patients may have had any_x000D_             number of prior chemotherapy regimens in any disease setting._x000D__x000D_        ROS1-positive NSCLC patients may be:_x000D__x000D_          -  Treatment naÃ¯ve (ie, no prior chemotherapy in the metastatic disease setting and no_x000D_             prior ROS inhibitor therapy)._x000D__x000D_          -  Any number of prior therapies (ie, chemotherapy and/or ROS inhibitor therapies)._x000D__x000D_               -  Tumor Requirements:_x000D__x000D_        All Patients must have at least one measurable target extracranial lesion according to_x000D_        RECIST v1.1. In addition patients with asymptomatic CNS metastases (including patients_x000D_        asymptomatic by means of stable or decreasing doses of steroids within the last 2 weeks_x000D_        prior to study entry) will be eligible. Patients who have leptomeningeal disease (LM) or_x000D_        carcinomatous meningitis (CM) are eligible._x000D__x000D_          -  Adequate Bone Marrow, Pancreatic Function, Renal Function and Liver Function._x000D__x000D_          -  Negative Serum pregnancy test for females of childbearing potential Exclusion_x000D_             Criteria_x000D__x000D_          -  Radiation therapy (except palliative to relieve bone pain) within 2 weeks of study_x000D_             entry. Whole brain radiation must have completed at least 4 weeks prior to study_x000D_             entry._x000D__x000D_          -  Systemic anti cancer therapy completed within a minimum of 5 half lives of study_x000D_             entry._x000D__x000D_          -  Prior therapy with an antibody or drug specifically targeting T-cell co-stimulation_x000D_             or immune checkpoint pathways, including, but not limited to, anti-PD-1, anti-PD-L1,_x000D_             anti-PD-L2, anti-CD137, or anti-cytotoxic T lymphocyte associated antigen 4_x000D_             (anti-CTLA-4) antibody._x000D__x000D_          -  Active and clinically significant bacterial, fungal, or viral infection including_x000D_             hepatitis B (HBV), hepatitis C (HCV), known human immunodeficiency virus (HIV), or_x000D_             acquired immunodeficiency syndrome (AIDS) related illness._x000D__x000D_          -  Clinically significant cardiovascular disease (that is, active or &lt;3 months prior to_x000D_             enrollment): cerebral vascular accident/stroke, myocardial infarction, unstable_x000D_             angina, congestive heart failure (New York Heart Association Classification Class â‰¥_x000D_             II), second-degree or third-degree AV block (unless paced) or any AV block with PR_x000D_             &gt;220 msec. Ongoing cardiac dysrhythmias of NCI CTCAE Grade â‰¥2, uncontrolled atrial_x000D_             fibrillation of any grade, bradycardia defined as &lt;50 bpm (unless patient is_x000D_             otherwise healthy such as long-distance runners, etc.), machine-read ECG with QTc_x000D_             &gt;470 msec, or congenital long QT syndrome._x000D__x000D_          -  History of extensive, disseminated, bilateral or presence of Grade 3 or 4_x000D_             interstitial fibrosis or interstitial lung disease including a history of_x000D_             pneumonitis, hypersensitivity pneumonitis, interstitial pneumonia, interstitial lung_x000D_             disease, obliterative bronchiolitis and pulmonary fibrosis._x000D__x000D_          -  Current use or anticipated need for food or drugs that are known strong or moderate_x000D_             CYP3A4 inhibitors, inducers and substrates; drugs that are CYP2C9 substrates; drugs_x000D_             that are sensitive CYP2B6 substrates; drugs that are strong CYP2C19 inhibitors; drugs_x000D_             that are strong CYP2C8 inhibitors; and drugs that are P-gp substrates._x000D_      
---------------------------------------</v>
      </c>
      <c r="S73">
        <f>IF(OR(Database!K76="include",Database!L76="include"), 1, 0)</f>
        <v>0</v>
      </c>
      <c r="T73">
        <f>IF(OR(Database!M76="include",Database!N76="include",Database!O76="include",Database!P76="include"), 1, 0)</f>
        <v>1</v>
      </c>
      <c r="U73">
        <f>IF(OR(Database!M76="include",Database!N76="include",Database!O76="include"), 1, 0)</f>
        <v>1</v>
      </c>
      <c r="V73">
        <f>IF(Database!P76="include", 1, 0)</f>
        <v>0</v>
      </c>
      <c r="W73">
        <f>IF(OR(Database!Q76="include",Database!R76="include",Database!S76="include",Database!T76="include"), 1, 0)</f>
        <v>0</v>
      </c>
      <c r="X73">
        <f>IF(Database!Q76="include", 1, 0)</f>
        <v>0</v>
      </c>
      <c r="Y73">
        <f>IF(Database!T76="include", 1, 0)</f>
        <v>0</v>
      </c>
      <c r="Z73">
        <f>IF(OR(Database!AC76="include",Database!AE76="include",Database!AH76="include",Database!AI76="include",Database!AJ76="include",Database!AK76="include",Database!AM76="include",Database!AN76="include",Database!AO76="include",Database!AP76="include"), 1, 0)</f>
        <v>0</v>
      </c>
      <c r="AA73">
        <f>IF(OR(Database!AQ76&lt;&gt;"",Database!AR76&lt;&gt;"",Database!AS76&lt;&gt;"",Database!AT76&lt;&gt;""), 1, 0)</f>
        <v>1</v>
      </c>
      <c r="AB73">
        <f>IF(Database!AW76&lt;&gt;"", 1, 0)</f>
        <v>0</v>
      </c>
      <c r="AC73">
        <f>IF(OR(Database!AY76&lt;&gt;"",Database!AX76&lt;&gt;""), 1, 0)</f>
        <v>0</v>
      </c>
    </row>
    <row r="74" spans="1:29">
      <c r="A74" t="str">
        <f>Database!$B$6&amp;": "&amp;Database!B77&amp;CHAR(10)&amp;Database!$C$6&amp;": "&amp;Database!C77&amp;CHAR(10)&amp;Database!$E$6&amp;": "&amp;Database!E77&amp;CHAR(10)&amp;Database!$F$6&amp;": "&amp;Database!F77&amp;CHAR(10)&amp;Database!$G$6&amp;": "&amp;Database!G77&amp;CHAR(10)&amp;Database!$H$6&amp;": "&amp;Database!H77&amp;CHAR(10)&amp;Database!$I$6&amp;": "&amp;Database!I77&amp;CHAR(10)&amp;Database!$J$6&amp;": "&amp;Database!J77&amp;CHAR(10)</f>
        <v xml:space="preserve">nct_id: NCT01970865
phase: Phase 1/Phase 2
sponsor_name: Pfizer
sponsor_type: Industry
study_title: Phase 1/2 Study Of PF-06463922 (An ALK/ROS1 Tyrosine Kinase Inhibitor) In Patients With Advanced Non-Small Cell Lung Cancer Harboring Specific Molecular Alterations
cohort: 2
age_min: 18
age_max: 150
</v>
      </c>
      <c r="B74" t="str">
        <f>IF(S74=1, Database!$K$6&amp;": "&amp;Database!K77&amp;CHAR(10)&amp;Database!$L$6&amp;": "&amp;Database!L77, "")</f>
        <v/>
      </c>
      <c r="C74" t="str">
        <f>IF(T74=1, Database!$M$6&amp;": "&amp;Database!M77&amp;CHAR(10)&amp;Database!$N$6&amp;": "&amp;Database!N77&amp;CHAR(10)&amp;Database!$O$6&amp;": "&amp;Database!O77&amp;CHAR(10)&amp;Database!$P$6&amp;": "&amp;Database!P77&amp;CHAR(10), "")</f>
        <v xml:space="preserve">type_lung_nsclc_adeno: include
type_lung_nsclc_large: include
type_lung_nsclc_squamous: include
type_lung_sclc: 
</v>
      </c>
      <c r="D74" t="str">
        <f>IF(W74=1, Database!$Q$6&amp;": "&amp;Database!Q77&amp;CHAR(10)&amp;Database!$R$6&amp;": "&amp;Database!R77&amp;CHAR(10)&amp;Database!$S$6&amp;": "&amp;Database!S77&amp;CHAR(10)&amp;Database!$T$6&amp;": "&amp;Database!T77&amp;CHAR(10)&amp;Database!$U$6&amp;": "&amp;Database!U77&amp;CHAR(10)&amp;Database!$V$6&amp;": "&amp;Database!V77&amp;CHAR(10)&amp;Database!$W$6&amp;": "&amp;Database!W77&amp;CHAR(10)&amp;Database!$X$6&amp;": "&amp;Database!X77&amp;CHAR(10)&amp;Database!$Y$6&amp;": "&amp;Database!Y77&amp;CHAR(10)&amp;Database!$Z$6&amp;": "&amp;Database!Z77&amp;CHAR(10)&amp;Database!$AA$6&amp;": "&amp;Database!AA77&amp;CHAR(10)&amp;Database!$AB$6&amp;": "&amp;Database!AB77&amp;CHAR(10), "")</f>
        <v/>
      </c>
      <c r="E74" t="str">
        <f>IF(Z74=1, Database!$AC$6&amp;": "&amp;Database!AC77&amp;CHAR(10)&amp;Database!$AD$6&amp;": "&amp;Database!AD77&amp;CHAR(10)&amp;Database!$AE$6&amp;": "&amp;Database!AE77&amp;CHAR(10)&amp;Database!$AF$6&amp;": "&amp;Database!AF77&amp;CHAR(10)&amp;Database!$AG$6&amp;": "&amp;Database!AG77&amp;CHAR(10)&amp;Database!$AH$6&amp;": "&amp;Database!AH77&amp;CHAR(10)&amp;Database!$AI$6&amp;": "&amp;Database!AI77&amp;CHAR(10)&amp;Database!$AJ$6&amp;": "&amp;Database!AJ77&amp;CHAR(10)&amp;Database!$AK$6&amp;": "&amp;Database!AK77&amp;CHAR(10)&amp;Database!$AL$6&amp;": "&amp;Database!AL77&amp;CHAR(10)&amp;Database!$AM$6&amp;": "&amp;Database!AM77&amp;CHAR(10)&amp;Database!$AN$6&amp;": "&amp;Database!AN77&amp;CHAR(10)&amp;Database!$AO$6&amp;": "&amp;Database!AO77&amp;CHAR(10)&amp;Database!$AP$6&amp;": "&amp;Database!AP77&amp;CHAR(10), "")</f>
        <v/>
      </c>
      <c r="F74" t="str">
        <f>IF(AA74=1, Database!$AQ$6&amp;": "&amp;Database!AQ77&amp;CHAR(10)&amp;Database!$AR$6&amp;": "&amp;Database!AR77&amp;CHAR(10)&amp;Database!$AS$6&amp;": "&amp;Database!AS77&amp;CHAR(10)&amp;Database!$AT$6&amp;": "&amp;Database!AT77&amp;CHAR(10), "")</f>
        <v xml:space="preserve">stage_i: 
stage_ii: 
stage_iii: 
stage_iv: include
</v>
      </c>
      <c r="G74" t="str">
        <f>IF(V74=1, Database!$AU$6&amp;": "&amp;Database!AU77&amp;CHAR(10)&amp;Database!$AV$6&amp;": "&amp;Database!AV77&amp;CHAR(10), "")</f>
        <v/>
      </c>
      <c r="H74" t="str">
        <f>IF(AB74=1, Database!$AW$6&amp;": "&amp;Database!AW77&amp;CHAR(10), "")</f>
        <v/>
      </c>
      <c r="I74" t="str">
        <f>IF(AC74=1, Database!$AX$6&amp;": "&amp;Database!AX77&amp;CHAR(10)&amp;Database!$AY$6&amp;": "&amp;Database!AY77&amp;CHAR(10), "")</f>
        <v/>
      </c>
      <c r="J74" t="str">
        <f>IF(Z74=1, Database!$AQ$6&amp;": "&amp;Database!AQ77&amp;CHAR(10)&amp;Database!$AR$6&amp;": "&amp;Database!AR77&amp;CHAR(10)&amp;Database!$AS$6&amp;": "&amp;Database!AS77&amp;CHAR(10)&amp;Database!$AT$6&amp;": "&amp;Database!AT77&amp;CHAR(10), "")</f>
        <v/>
      </c>
      <c r="K74" t="str">
        <f>Database!$AZ$6&amp;": "&amp;Database!AZ77&amp;CHAR(10)&amp;Database!$BA$6&amp;": "&amp;Database!BA77&amp;CHAR(10)&amp;Database!$BB$6&amp;": "&amp;Database!BB77&amp;CHAR(10)</f>
        <v xml:space="preserve">status_newly_diagnosed: 
status_relapse: 
status_refractory: require
</v>
      </c>
      <c r="L74" t="str">
        <f>Database!$BC$6&amp;": "&amp;Database!BC77&amp;CHAR(10)&amp;Database!$BD$6&amp;": "&amp;Database!BD77&amp;CHAR(10)&amp;Database!$BE$6&amp;": "&amp;Database!BE77&amp;CHAR(10)&amp;Database!$BF$6&amp;": "&amp;Database!BF77&amp;CHAR(10)&amp;Database!$BG$6&amp;": "&amp;Database!BG77&amp;CHAR(10)&amp;Database!$BH$6&amp;": "&amp;Database!BH77&amp;CHAR(10)</f>
        <v xml:space="preserve">marker_alk_oncogene: require
marker_egfr_mutation: 
marker_kras_mutation: 
marker_philadelphia_bcrabl_positive: 
marker_flt3_positive: 
marker_cd20pos: 
</v>
      </c>
      <c r="M74" t="str">
        <f>Database!$BI$6&amp;": "&amp;Database!BI77&amp;CHAR(10)&amp;Database!$BJ$6&amp;": "&amp;Database!BJ77&amp;CHAR(10)&amp;Database!$BK$6&amp;": "&amp;Database!BK77&amp;CHAR(10)&amp;Database!$BL$6&amp;": "&amp;Database!BL77&amp;CHAR(10)&amp;Database!$BM$6&amp;": "&amp;Database!BM77&amp;CHAR(10)&amp;Database!$BN$6&amp;": "&amp;Database!BN77&amp;CHAR(10)&amp;Database!$BO$6&amp;": "&amp;Database!BO77&amp;CHAR(10)&amp;Database!$BP$6&amp;": "&amp;Database!BP77&amp;CHAR(10)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74" t="str">
        <f>IF(OR(W74=1, Z74=1), Database!$BQ$6&amp;": "&amp;Database!BQ77&amp;CHAR(10)&amp;Database!$BR$6&amp;": "&amp;Database!BR77&amp;CHAR(10)&amp;Database!$BS$6&amp;": "&amp;Database!BS77&amp;CHAR(10)&amp;Database!$BT$6&amp;": "&amp;Database!BT77&amp;CHAR(10), "")</f>
        <v/>
      </c>
      <c r="O74" t="str">
        <f>"Criteria: "&amp;CHAR(10)&amp;CHAR(10)&amp;Database!BU77</f>
        <v xml:space="preserve">Criteria: 
_x000D_        Inclusion Criteria_x000D__x000D_          -  Evidence of histologically or cytologically confirmed diagnosis of metastatic NSCLC_x000D_             (Stage IV, AJCC v7.0) that carries an ALK rearrangement, as determined by the Food_x000D_             and Drug Administration (FDA) approved FISH assay (Abbott Molecular Inc) or by_x000D_             Immunohistochemistry (IHC) (Ventana Inc), or a ROS1 rearrangement as determined by_x000D_             FISH or RT PCR or Next Generation Sequencing (NGS) via a local diagnostic test (LDT)._x000D_             All patients (ALK positive and ROS1 positive) must have archival tissue sample_x000D_             available and collected prior to enrollment._x000D__x000D_          -  Disease Status Requirements:_x000D__x000D_        Phase 1: ALK-positive NSCLC and ROS1-positive patients must either be treatment naÃ¯ve in_x000D_        the advanced setting or have had disease progression after at least 1 previous ALK/ROS1_x000D_        inhibitor therapy(ies)._x000D__x000D_        Phase 2:_x000D__x000D_        ALK-positive NSCLC patients must either be or have had:_x000D__x000D_          -  Treatment naÃ¯ve (ie, no prior chemotherapy in the metastatic disease setting and no_x000D_             prior ALK inhibitor therapy allowed)._x000D__x000D_          -  Disease progression after crizotinib only. No prior chemotherapy is allowed in the_x000D_             metastatic disease setting._x000D__x000D_          -  Disease progression after crizotinib and 1 or 2 prior regimens of chemotherapy in the_x000D_             metastatic disease setting._x000D__x000D_          -  Disease progression after 1 prior ALK inhibitor therapy other than crizotinib._x000D_             Patients may have had any number of prior chemotherapy regimens in any disease_x000D_             setting._x000D__x000D_          -  Disease progression after 2 prior ALK inhibitor therapies. Patients may have had any_x000D_             number of prior chemotherapy regimens in any disease setting._x000D__x000D_          -  Disease progression after 3 prior ALK inhibitor therapies. Patients may have had any_x000D_             number of prior chemotherapy regimens in any disease setting._x000D__x000D_        ROS1-positive NSCLC patients may be:_x000D__x000D_          -  Treatment naÃ¯ve (ie, no prior chemotherapy in the metastatic disease setting and no_x000D_             prior ROS inhibitor therapy)._x000D__x000D_          -  Any number of prior therapies (ie, chemotherapy and/or ROS inhibitor therapies)._x000D__x000D_               -  Tumor Requirements:_x000D__x000D_        All Patients must have at least one measurable target extracranial lesion according to_x000D_        RECIST v1.1. In addition patients with asymptomatic CNS metastases (including patients_x000D_        asymptomatic by means of stable or decreasing doses of steroids within the last 2 weeks_x000D_        prior to study entry) will be eligible. Patients who have leptomeningeal disease (LM) or_x000D_        carcinomatous meningitis (CM) are eligible._x000D__x000D_          -  Adequate Bone Marrow, Pancreatic Function, Renal Function and Liver Function._x000D__x000D_          -  Negative Serum pregnancy test for females of childbearing potential Exclusion_x000D_             Criteria_x000D__x000D_          -  Radiation therapy (except palliative to relieve bone pain) within 2 weeks of study_x000D_             entry. Whole brain radiation must have completed at least 4 weeks prior to study_x000D_             entry._x000D__x000D_          -  Systemic anti cancer therapy completed within a minimum of 5 half lives of study_x000D_             entry._x000D__x000D_          -  Prior therapy with an antibody or drug specifically targeting T-cell co-stimulation_x000D_             or immune checkpoint pathways, including, but not limited to, anti-PD-1, anti-PD-L1,_x000D_             anti-PD-L2, anti-CD137, or anti-cytotoxic T lymphocyte associated antigen 4_x000D_             (anti-CTLA-4) antibody._x000D__x000D_          -  Active and clinically significant bacterial, fungal, or viral infection including_x000D_             hepatitis B (HBV), hepatitis C (HCV), known human immunodeficiency virus (HIV), or_x000D_             acquired immunodeficiency syndrome (AIDS) related illness._x000D__x000D_          -  Clinically significant cardiovascular disease (that is, active or &lt;3 months prior to_x000D_             enrollment): cerebral vascular accident/stroke, myocardial infarction, unstable_x000D_             angina, congestive heart failure (New York Heart Association Classification Class â‰¥_x000D_             II), second-degree or third-degree AV block (unless paced) or any AV block with PR_x000D_             &gt;220 msec. Ongoing cardiac dysrhythmias of NCI CTCAE Grade â‰¥2, uncontrolled atrial_x000D_             fibrillation of any grade, bradycardia defined as &lt;50 bpm (unless patient is_x000D_             otherwise healthy such as long-distance runners, etc.), machine-read ECG with QTc_x000D_             &gt;470 msec, or congenital long QT syndrome._x000D__x000D_          -  History of extensive, disseminated, bilateral or presence of Grade 3 or 4_x000D_             interstitial fibrosis or interstitial lung disease including a history of_x000D_             pneumonitis, hypersensitivity pneumonitis, interstitial pneumonia, interstitial lung_x000D_             disease, obliterative bronchiolitis and pulmonary fibrosis._x000D__x000D_          -  Current use or anticipated need for food or drugs that are known strong or moderate_x000D_             CYP3A4 inhibitors, inducers and substrates; drugs that are CYP2C9 substrates; drugs_x000D_             that are sensitive CYP2B6 substrates; drugs that are strong CYP2C19 inhibitors; drugs_x000D_             that are strong CYP2C8 inhibitors; and drugs that are P-gp substrates._x000D_      </v>
      </c>
      <c r="P74" t="str">
        <f t="shared" si="2"/>
        <v xml:space="preserve">
---------------------------------------</v>
      </c>
      <c r="Q74" t="str">
        <f t="shared" si="3"/>
        <v>nct_id: NCT01970865
phase: Phase 1/Phase 2
sponsor_name: Pfizer
sponsor_type: Industry
study_title: Phase 1/2 Study Of PF-06463922 (An ALK/ROS1 Tyrosine Kinase Inhibitor) In Patients With Advanced Non-Small Cell Lung Cancer Harboring Specific Molecular Alterations
cohort: 2
age_min: 18
age_max: 150
type_lung_nsclc_adeno: include
type_lung_nsclc_large: include
type_lung_nsclc_squamous: include
type_lung_sclc: 
stage_i: 
stage_ii: 
stage_iii: 
stage_iv: include
status_newly_diagnosed: 
status_relapse: 
status_refractory: require
marker_alk_oncogene: require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Evidence of histologically or cytologically confirmed diagnosis of metastatic NSCLC_x000D_             (Stage IV, AJCC v7.0) that carries an ALK rearrangement, as determined by the Food_x000D_             and Drug Administration (FDA) approved FISH assay (Abbott Molecular Inc) or by_x000D_             Immunohistochemistry (IHC) (Ventana Inc), or a ROS1 rearrangement as determined by_x000D_             FISH or RT PCR or Next Generation Sequencing (NGS) via a local diagnostic test (LDT)._x000D_             All patients (ALK positive and ROS1 positive) must have archival tissue sample_x000D_             available and collected prior to enrollment._x000D__x000D_          -  Disease Status Requirements:_x000D__x000D_        Phase 1: ALK-positive NSCLC and ROS1-positive patients must either be treatment naÃ¯ve in_x000D_        the advanced setting or have had disease progression after at least 1 previous ALK/ROS1_x000D_        inhibitor therapy(ies)._x000D__x000D_        Phase 2:_x000D__x000D_        ALK-positive NSCLC patients must either be or have had:_x000D__x000D_          -  Treatment naÃ¯ve (ie, no prior chemotherapy in the metastatic disease setting and no_x000D_             prior ALK inhibitor therapy allowed)._x000D__x000D_          -  Disease progression after crizotinib only. No prior chemotherapy is allowed in the_x000D_             metastatic disease setting._x000D__x000D_          -  Disease progression after crizotinib and 1 or 2 prior regimens of chemotherapy in the_x000D_             metastatic disease setting._x000D__x000D_          -  Disease progression after 1 prior ALK inhibitor therapy other than crizotinib._x000D_             Patients may have had any number of prior chemotherapy regimens in any disease_x000D_             setting._x000D__x000D_          -  Disease progression after 2 prior ALK inhibitor therapies. Patients may have had any_x000D_             number of prior chemotherapy regimens in any disease setting._x000D__x000D_          -  Disease progression after 3 prior ALK inhibitor therapies. Patients may have had any_x000D_             number of prior chemotherapy regimens in any disease setting._x000D__x000D_        ROS1-positive NSCLC patients may be:_x000D__x000D_          -  Treatment naÃ¯ve (ie, no prior chemotherapy in the metastatic disease setting and no_x000D_             prior ROS inhibitor therapy)._x000D__x000D_          -  Any number of prior therapies (ie, chemotherapy and/or ROS inhibitor therapies)._x000D__x000D_               -  Tumor Requirements:_x000D__x000D_        All Patients must have at least one measurable target extracranial lesion according to_x000D_        RECIST v1.1. In addition patients with asymptomatic CNS metastases (including patients_x000D_        asymptomatic by means of stable or decreasing doses of steroids within the last 2 weeks_x000D_        prior to study entry) will be eligible. Patients who have leptomeningeal disease (LM) or_x000D_        carcinomatous meningitis (CM) are eligible._x000D__x000D_          -  Adequate Bone Marrow, Pancreatic Function, Renal Function and Liver Function._x000D__x000D_          -  Negative Serum pregnancy test for females of childbearing potential Exclusion_x000D_             Criteria_x000D__x000D_          -  Radiation therapy (except palliative to relieve bone pain) within 2 weeks of study_x000D_             entry. Whole brain radiation must have completed at least 4 weeks prior to study_x000D_             entry._x000D__x000D_          -  Systemic anti cancer therapy completed within a minimum of 5 half lives of study_x000D_             entry._x000D__x000D_          -  Prior therapy with an antibody or drug specifically targeting T-cell co-stimulation_x000D_             or immune checkpoint pathways, including, but not limited to, anti-PD-1, anti-PD-L1,_x000D_             anti-PD-L2, anti-CD137, or anti-cytotoxic T lymphocyte associated antigen 4_x000D_             (anti-CTLA-4) antibody._x000D__x000D_          -  Active and clinically significant bacterial, fungal, or viral infection including_x000D_             hepatitis B (HBV), hepatitis C (HCV), known human immunodeficiency virus (HIV), or_x000D_             acquired immunodeficiency syndrome (AIDS) related illness._x000D__x000D_          -  Clinically significant cardiovascular disease (that is, active or &lt;3 months prior to_x000D_             enrollment): cerebral vascular accident/stroke, myocardial infarction, unstable_x000D_             angina, congestive heart failure (New York Heart Association Classification Class â‰¥_x000D_             II), second-degree or third-degree AV block (unless paced) or any AV block with PR_x000D_             &gt;220 msec. Ongoing cardiac dysrhythmias of NCI CTCAE Grade â‰¥2, uncontrolled atrial_x000D_             fibrillation of any grade, bradycardia defined as &lt;50 bpm (unless patient is_x000D_             otherwise healthy such as long-distance runners, etc.), machine-read ECG with QTc_x000D_             &gt;470 msec, or congenital long QT syndrome._x000D__x000D_          -  History of extensive, disseminated, bilateral or presence of Grade 3 or 4_x000D_             interstitial fibrosis or interstitial lung disease including a history of_x000D_             pneumonitis, hypersensitivity pneumonitis, interstitial pneumonia, interstitial lung_x000D_             disease, obliterative bronchiolitis and pulmonary fibrosis._x000D__x000D_          -  Current use or anticipated need for food or drugs that are known strong or moderate_x000D_             CYP3A4 inhibitors, inducers and substrates; drugs that are CYP2C9 substrates; drugs_x000D_             that are sensitive CYP2B6 substrates; drugs that are strong CYP2C19 inhibitors; drugs_x000D_             that are strong CYP2C8 inhibitors; and drugs that are P-gp substrates._x000D_      
---------------------------------------</v>
      </c>
      <c r="S74">
        <f>IF(OR(Database!K77="include",Database!L77="include"), 1, 0)</f>
        <v>0</v>
      </c>
      <c r="T74">
        <f>IF(OR(Database!M77="include",Database!N77="include",Database!O77="include",Database!P77="include"), 1, 0)</f>
        <v>1</v>
      </c>
      <c r="U74">
        <f>IF(OR(Database!M77="include",Database!N77="include",Database!O77="include"), 1, 0)</f>
        <v>1</v>
      </c>
      <c r="V74">
        <f>IF(Database!P77="include", 1, 0)</f>
        <v>0</v>
      </c>
      <c r="W74">
        <f>IF(OR(Database!Q77="include",Database!R77="include",Database!S77="include",Database!T77="include"), 1, 0)</f>
        <v>0</v>
      </c>
      <c r="X74">
        <f>IF(Database!Q77="include", 1, 0)</f>
        <v>0</v>
      </c>
      <c r="Y74">
        <f>IF(Database!T77="include", 1, 0)</f>
        <v>0</v>
      </c>
      <c r="Z74">
        <f>IF(OR(Database!AC77="include",Database!AE77="include",Database!AH77="include",Database!AI77="include",Database!AJ77="include",Database!AK77="include",Database!AM77="include",Database!AN77="include",Database!AO77="include",Database!AP77="include"), 1, 0)</f>
        <v>0</v>
      </c>
      <c r="AA74">
        <f>IF(OR(Database!AQ77&lt;&gt;"",Database!AR77&lt;&gt;"",Database!AS77&lt;&gt;"",Database!AT77&lt;&gt;""), 1, 0)</f>
        <v>1</v>
      </c>
      <c r="AB74">
        <f>IF(Database!AW77&lt;&gt;"", 1, 0)</f>
        <v>0</v>
      </c>
      <c r="AC74">
        <f>IF(OR(Database!AY77&lt;&gt;"",Database!AX77&lt;&gt;""), 1, 0)</f>
        <v>0</v>
      </c>
    </row>
    <row r="75" spans="1:29">
      <c r="A75" t="str">
        <f>Database!$B$6&amp;": "&amp;Database!B78&amp;CHAR(10)&amp;Database!$C$6&amp;": "&amp;Database!C78&amp;CHAR(10)&amp;Database!$E$6&amp;": "&amp;Database!E78&amp;CHAR(10)&amp;Database!$F$6&amp;": "&amp;Database!F78&amp;CHAR(10)&amp;Database!$G$6&amp;": "&amp;Database!G78&amp;CHAR(10)&amp;Database!$H$6&amp;": "&amp;Database!H78&amp;CHAR(10)&amp;Database!$I$6&amp;": "&amp;Database!I78&amp;CHAR(10)&amp;Database!$J$6&amp;": "&amp;Database!J78&amp;CHAR(10)</f>
        <v xml:space="preserve">nct_id: NCT02499770
phase: Phase 1/Phase 2
sponsor_name: G1 Therapeutics, Inc.
sponsor_type: Industry
study_title: Phase 1b/2a Safety and Pharmacokinetic Study of G1T28 in Patients With Extensive Stage Small Cell Lung Cancer (SCLC) Receiving Etoposide and Carboplatin
cohort: 1
age_min: 18
age_max: 150
</v>
      </c>
      <c r="B75" t="str">
        <f>IF(S75=1, Database!$K$6&amp;": "&amp;Database!K78&amp;CHAR(10)&amp;Database!$L$6&amp;": "&amp;Database!L78, "")</f>
        <v/>
      </c>
      <c r="C75" t="str">
        <f>IF(T75=1, Database!$M$6&amp;": "&amp;Database!M78&amp;CHAR(10)&amp;Database!$N$6&amp;": "&amp;Database!N78&amp;CHAR(10)&amp;Database!$O$6&amp;": "&amp;Database!O78&amp;CHAR(10)&amp;Database!$P$6&amp;": "&amp;Database!P78&amp;CHAR(10), "")</f>
        <v xml:space="preserve">type_lung_nsclc_adeno: 
type_lung_nsclc_large: 
type_lung_nsclc_squamous: 
type_lung_sclc: include
</v>
      </c>
      <c r="D75" t="str">
        <f>IF(W75=1, Database!$Q$6&amp;": "&amp;Database!Q78&amp;CHAR(10)&amp;Database!$R$6&amp;": "&amp;Database!R78&amp;CHAR(10)&amp;Database!$S$6&amp;": "&amp;Database!S78&amp;CHAR(10)&amp;Database!$T$6&amp;": "&amp;Database!T78&amp;CHAR(10)&amp;Database!$U$6&amp;": "&amp;Database!U78&amp;CHAR(10)&amp;Database!$V$6&amp;": "&amp;Database!V78&amp;CHAR(10)&amp;Database!$W$6&amp;": "&amp;Database!W78&amp;CHAR(10)&amp;Database!$X$6&amp;": "&amp;Database!X78&amp;CHAR(10)&amp;Database!$Y$6&amp;": "&amp;Database!Y78&amp;CHAR(10)&amp;Database!$Z$6&amp;": "&amp;Database!Z78&amp;CHAR(10)&amp;Database!$AA$6&amp;": "&amp;Database!AA78&amp;CHAR(10)&amp;Database!$AB$6&amp;": "&amp;Database!AB78&amp;CHAR(10), "")</f>
        <v/>
      </c>
      <c r="E75" t="str">
        <f>IF(Z75=1, Database!$AC$6&amp;": "&amp;Database!AC78&amp;CHAR(10)&amp;Database!$AD$6&amp;": "&amp;Database!AD78&amp;CHAR(10)&amp;Database!$AE$6&amp;": "&amp;Database!AE78&amp;CHAR(10)&amp;Database!$AF$6&amp;": "&amp;Database!AF78&amp;CHAR(10)&amp;Database!$AG$6&amp;": "&amp;Database!AG78&amp;CHAR(10)&amp;Database!$AH$6&amp;": "&amp;Database!AH78&amp;CHAR(10)&amp;Database!$AI$6&amp;": "&amp;Database!AI78&amp;CHAR(10)&amp;Database!$AJ$6&amp;": "&amp;Database!AJ78&amp;CHAR(10)&amp;Database!$AK$6&amp;": "&amp;Database!AK78&amp;CHAR(10)&amp;Database!$AL$6&amp;": "&amp;Database!AL78&amp;CHAR(10)&amp;Database!$AM$6&amp;": "&amp;Database!AM78&amp;CHAR(10)&amp;Database!$AN$6&amp;": "&amp;Database!AN78&amp;CHAR(10)&amp;Database!$AO$6&amp;": "&amp;Database!AO78&amp;CHAR(10)&amp;Database!$AP$6&amp;": "&amp;Database!AP78&amp;CHAR(10), "")</f>
        <v/>
      </c>
      <c r="F75" t="str">
        <f>IF(AA75=1, Database!$AQ$6&amp;": "&amp;Database!AQ78&amp;CHAR(10)&amp;Database!$AR$6&amp;": "&amp;Database!AR78&amp;CHAR(10)&amp;Database!$AS$6&amp;": "&amp;Database!AS78&amp;CHAR(10)&amp;Database!$AT$6&amp;": "&amp;Database!AT78&amp;CHAR(10), "")</f>
        <v/>
      </c>
      <c r="G75" t="str">
        <f>IF(V75=1, Database!$AU$6&amp;": "&amp;Database!AU78&amp;CHAR(10)&amp;Database!$AV$6&amp;": "&amp;Database!AV78&amp;CHAR(10), "")</f>
        <v xml:space="preserve">stage_sclc_ls: include
stage_sclc_es: include
</v>
      </c>
      <c r="H75" t="str">
        <f>IF(AB75=1, Database!$AW$6&amp;": "&amp;Database!AW78&amp;CHAR(10), "")</f>
        <v/>
      </c>
      <c r="I75" t="str">
        <f>IF(AC75=1, Database!$AX$6&amp;": "&amp;Database!AX78&amp;CHAR(10)&amp;Database!$AY$6&amp;": "&amp;Database!AY78&amp;CHAR(10), "")</f>
        <v/>
      </c>
      <c r="J75" t="str">
        <f>IF(Z75=1, Database!$AQ$6&amp;": "&amp;Database!AQ78&amp;CHAR(10)&amp;Database!$AR$6&amp;": "&amp;Database!AR78&amp;CHAR(10)&amp;Database!$AS$6&amp;": "&amp;Database!AS78&amp;CHAR(10)&amp;Database!$AT$6&amp;": "&amp;Database!AT78&amp;CHAR(10), "")</f>
        <v/>
      </c>
      <c r="K75" t="str">
        <f>Database!$AZ$6&amp;": "&amp;Database!AZ78&amp;CHAR(10)&amp;Database!$BA$6&amp;": "&amp;Database!BA78&amp;CHAR(10)&amp;Database!$BB$6&amp;": "&amp;Database!BB78&amp;CHAR(10)</f>
        <v xml:space="preserve">status_newly_diagnosed: 
status_relapse: 
status_refractory: 
</v>
      </c>
      <c r="L75" t="str">
        <f>Database!$BC$6&amp;": "&amp;Database!BC78&amp;CHAR(10)&amp;Database!$BD$6&amp;": "&amp;Database!BD78&amp;CHAR(10)&amp;Database!$BE$6&amp;": "&amp;Database!BE78&amp;CHAR(10)&amp;Database!$BF$6&amp;": "&amp;Database!BF78&amp;CHAR(10)&amp;Database!$BG$6&amp;": "&amp;Database!BG78&amp;CHAR(10)&amp;Database!$BH$6&amp;": "&amp;Database!BH78&amp;CHAR(10)</f>
        <v xml:space="preserve">marker_alk_oncogene: 
marker_egfr_mutation: 
marker_kras_mutation: 
marker_philadelphia_bcrabl_positive: 
marker_flt3_positive: 
marker_cd20pos: 
</v>
      </c>
      <c r="M75" t="str">
        <f>Database!$BI$6&amp;": "&amp;Database!BI78&amp;CHAR(10)&amp;Database!$BJ$6&amp;": "&amp;Database!BJ78&amp;CHAR(10)&amp;Database!$BK$6&amp;": "&amp;Database!BK78&amp;CHAR(10)&amp;Database!$BL$6&amp;": "&amp;Database!BL78&amp;CHAR(10)&amp;Database!$BM$6&amp;": "&amp;Database!BM78&amp;CHAR(10)&amp;Database!$BN$6&amp;": "&amp;Database!BN78&amp;CHAR(10)&amp;Database!$BO$6&amp;": "&amp;Database!BO78&amp;CHAR(10)&amp;Database!$BP$6&amp;": "&amp;Database!BP78&amp;CHAR(10)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75" t="str">
        <f>IF(OR(W75=1, Z75=1), Database!$BQ$6&amp;": "&amp;Database!BQ78&amp;CHAR(10)&amp;Database!$BR$6&amp;": "&amp;Database!BR78&amp;CHAR(10)&amp;Database!$BS$6&amp;": "&amp;Database!BS78&amp;CHAR(10)&amp;Database!$BT$6&amp;": "&amp;Database!BT78&amp;CHAR(10), "")</f>
        <v/>
      </c>
      <c r="O75" t="str">
        <f>"Criteria: "&amp;CHAR(10)&amp;CHAR(10)&amp;Database!BU78</f>
        <v xml:space="preserve">Criteria: 
_x000D_        Inclusion Criteria:_x000D__x000D_          -  Male or female subjects aged â‰¥18 years_x000D__x000D_          -  Unequivocally confirmed diagnosis of SCLC by histology or cytology, preferably_x000D_             including the presence of neuroendocrine features by immunohistochemistry_x000D__x000D_          -  At least 1 target lesion that is unirradiated and measurable by RECIST, Version 1.1_x000D__x000D_          -  Eastern Cooperative Oncology Group (ECOG) performance status of 0 - 2_x000D__x000D_          -  Adequate organ function_x000D__x000D_        Exclusion Criteria:_x000D__x000D_          -  Prior chemotherapy for extensive-stage SCLC_x000D__x000D_          -  Presence of symptomatic brain metastases requiring immediate treatment with radiation_x000D_             therapy or steroids._x000D__x000D_          -  Uncontrolled ischemic heart disease or uncontrolled symptomatic congestive heart_x000D_             failure_x000D__x000D_          -  Known history of stroke or cerebrovascular accident within 6 months prior to_x000D_             enrollment_x000D__x000D_          -  Other uncontrolled serious chronic disease or conditions that in the investigator's_x000D_             opinion could affect compliance or follow-up in the protocol_x000D__x000D_          -  Concurrent radiotherapy to any site or radiotherapy within 2 weeks prior to_x000D_             enrollment or previous radiotherapy to the target lesion sites (the sites that are to_x000D_             be followed for determination of a response)_x000D__x000D_          -  Receipt of any investigational medication within 4 weeks prior to enrollment_x000D_      </v>
      </c>
      <c r="P75" t="str">
        <f t="shared" si="2"/>
        <v xml:space="preserve">
---------------------------------------</v>
      </c>
      <c r="Q75" t="str">
        <f t="shared" si="3"/>
        <v>nct_id: NCT02499770
phase: Phase 1/Phase 2
sponsor_name: G1 Therapeutics, Inc.
sponsor_type: Industry
study_title: Phase 1b/2a Safety and Pharmacokinetic Study of G1T28 in Patients With Extensive Stage Small Cell Lung Cancer (SCLC) Receiving Etoposide and Carboplatin
cohort: 1
age_min: 18
age_max: 150
type_lung_nsclc_adeno: 
type_lung_nsclc_large: 
type_lung_nsclc_squamous: 
type_lung_sclc: include
stage_sclc_ls: include
stage_sclc_es: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Male or female subjects aged â‰¥18 years_x000D__x000D_          -  Unequivocally confirmed diagnosis of SCLC by histology or cytology, preferably_x000D_             including the presence of neuroendocrine features by immunohistochemistry_x000D__x000D_          -  At least 1 target lesion that is unirradiated and measurable by RECIST, Version 1.1_x000D__x000D_          -  Eastern Cooperative Oncology Group (ECOG) performance status of 0 - 2_x000D__x000D_          -  Adequate organ function_x000D__x000D_        Exclusion Criteria:_x000D__x000D_          -  Prior chemotherapy for extensive-stage SCLC_x000D__x000D_          -  Presence of symptomatic brain metastases requiring immediate treatment with radiation_x000D_             therapy or steroids._x000D__x000D_          -  Uncontrolled ischemic heart disease or uncontrolled symptomatic congestive heart_x000D_             failure_x000D__x000D_          -  Known history of stroke or cerebrovascular accident within 6 months prior to_x000D_             enrollment_x000D__x000D_          -  Other uncontrolled serious chronic disease or conditions that in the investigator's_x000D_             opinion could affect compliance or follow-up in the protocol_x000D__x000D_          -  Concurrent radiotherapy to any site or radiotherapy within 2 weeks prior to_x000D_             enrollment or previous radiotherapy to the target lesion sites (the sites that are to_x000D_             be followed for determination of a response)_x000D__x000D_          -  Receipt of any investigational medication within 4 weeks prior to enrollment_x000D_      
---------------------------------------</v>
      </c>
      <c r="S75">
        <f>IF(OR(Database!K78="include",Database!L78="include"), 1, 0)</f>
        <v>0</v>
      </c>
      <c r="T75">
        <f>IF(OR(Database!M78="include",Database!N78="include",Database!O78="include",Database!P78="include"), 1, 0)</f>
        <v>1</v>
      </c>
      <c r="U75">
        <f>IF(OR(Database!M78="include",Database!N78="include",Database!O78="include"), 1, 0)</f>
        <v>0</v>
      </c>
      <c r="V75">
        <f>IF(Database!P78="include", 1, 0)</f>
        <v>1</v>
      </c>
      <c r="W75">
        <f>IF(OR(Database!Q78="include",Database!R78="include",Database!S78="include",Database!T78="include"), 1, 0)</f>
        <v>0</v>
      </c>
      <c r="X75">
        <f>IF(Database!Q78="include", 1, 0)</f>
        <v>0</v>
      </c>
      <c r="Y75">
        <f>IF(Database!T78="include", 1, 0)</f>
        <v>0</v>
      </c>
      <c r="Z75">
        <f>IF(OR(Database!AC78="include",Database!AE78="include",Database!AH78="include",Database!AI78="include",Database!AJ78="include",Database!AK78="include",Database!AM78="include",Database!AN78="include",Database!AO78="include",Database!AP78="include"), 1, 0)</f>
        <v>0</v>
      </c>
      <c r="AA75">
        <f>IF(OR(Database!AQ78&lt;&gt;"",Database!AR78&lt;&gt;"",Database!AS78&lt;&gt;"",Database!AT78&lt;&gt;""), 1, 0)</f>
        <v>0</v>
      </c>
      <c r="AB75">
        <f>IF(Database!AW78&lt;&gt;"", 1, 0)</f>
        <v>0</v>
      </c>
      <c r="AC75">
        <f>IF(OR(Database!AY78&lt;&gt;"",Database!AX78&lt;&gt;""), 1, 0)</f>
        <v>0</v>
      </c>
    </row>
    <row r="76" spans="1:29">
      <c r="A76" t="str">
        <f>Database!$B$6&amp;": "&amp;Database!B79&amp;CHAR(10)&amp;Database!$C$6&amp;": "&amp;Database!C79&amp;CHAR(10)&amp;Database!$E$6&amp;": "&amp;Database!E79&amp;CHAR(10)&amp;Database!$F$6&amp;": "&amp;Database!F79&amp;CHAR(10)&amp;Database!$G$6&amp;": "&amp;Database!G79&amp;CHAR(10)&amp;Database!$H$6&amp;": "&amp;Database!H79&amp;CHAR(10)&amp;Database!$I$6&amp;": "&amp;Database!I79&amp;CHAR(10)&amp;Database!$J$6&amp;": "&amp;Database!J79&amp;CHAR(10)</f>
        <v xml:space="preserve">nct_id: NCT02468661
phase: Phase 1/Phase 2
sponsor_name: Novartis Pharmaceuticals
sponsor_type: Industry
study_title: A Phase Ib/II, Open-label, Multicenter Trial With Oral cMET Inhibitor INC280 Alone and in Combination With Erlotinib Versus Platinum With Pemetrexed in Adult Patients With EGFR Mutated, cMET-amplified, Locally Advanced/Metastatic Non-small Cell Lung Cancer (NSCLC) With Acquired Resistance to Prior EGFR Tyrosine Kinase Inhibitor (EGFR TKI)
cohort: 1
age_min: 18
age_max: 150
</v>
      </c>
      <c r="B76" t="str">
        <f>IF(S76=1, Database!$K$6&amp;": "&amp;Database!K79&amp;CHAR(10)&amp;Database!$L$6&amp;": "&amp;Database!L79, "")</f>
        <v/>
      </c>
      <c r="C76" t="str">
        <f>IF(T76=1, Database!$M$6&amp;": "&amp;Database!M79&amp;CHAR(10)&amp;Database!$N$6&amp;": "&amp;Database!N79&amp;CHAR(10)&amp;Database!$O$6&amp;": "&amp;Database!O79&amp;CHAR(10)&amp;Database!$P$6&amp;": "&amp;Database!P79&amp;CHAR(10), "")</f>
        <v xml:space="preserve">type_lung_nsclc_adeno: include
type_lung_nsclc_large: include
type_lung_nsclc_squamous: include
type_lung_sclc: 
</v>
      </c>
      <c r="D76" t="str">
        <f>IF(W76=1, Database!$Q$6&amp;": "&amp;Database!Q79&amp;CHAR(10)&amp;Database!$R$6&amp;": "&amp;Database!R79&amp;CHAR(10)&amp;Database!$S$6&amp;": "&amp;Database!S79&amp;CHAR(10)&amp;Database!$T$6&amp;": "&amp;Database!T79&amp;CHAR(10)&amp;Database!$U$6&amp;": "&amp;Database!U79&amp;CHAR(10)&amp;Database!$V$6&amp;": "&amp;Database!V79&amp;CHAR(10)&amp;Database!$W$6&amp;": "&amp;Database!W79&amp;CHAR(10)&amp;Database!$X$6&amp;": "&amp;Database!X79&amp;CHAR(10)&amp;Database!$Y$6&amp;": "&amp;Database!Y79&amp;CHAR(10)&amp;Database!$Z$6&amp;": "&amp;Database!Z79&amp;CHAR(10)&amp;Database!$AA$6&amp;": "&amp;Database!AA79&amp;CHAR(10)&amp;Database!$AB$6&amp;": "&amp;Database!AB79&amp;CHAR(10), "")</f>
        <v/>
      </c>
      <c r="E76" t="str">
        <f>IF(Z76=1, Database!$AC$6&amp;": "&amp;Database!AC79&amp;CHAR(10)&amp;Database!$AD$6&amp;": "&amp;Database!AD79&amp;CHAR(10)&amp;Database!$AE$6&amp;": "&amp;Database!AE79&amp;CHAR(10)&amp;Database!$AF$6&amp;": "&amp;Database!AF79&amp;CHAR(10)&amp;Database!$AG$6&amp;": "&amp;Database!AG79&amp;CHAR(10)&amp;Database!$AH$6&amp;": "&amp;Database!AH79&amp;CHAR(10)&amp;Database!$AI$6&amp;": "&amp;Database!AI79&amp;CHAR(10)&amp;Database!$AJ$6&amp;": "&amp;Database!AJ79&amp;CHAR(10)&amp;Database!$AK$6&amp;": "&amp;Database!AK79&amp;CHAR(10)&amp;Database!$AL$6&amp;": "&amp;Database!AL79&amp;CHAR(10)&amp;Database!$AM$6&amp;": "&amp;Database!AM79&amp;CHAR(10)&amp;Database!$AN$6&amp;": "&amp;Database!AN79&amp;CHAR(10)&amp;Database!$AO$6&amp;": "&amp;Database!AO79&amp;CHAR(10)&amp;Database!$AP$6&amp;": "&amp;Database!AP79&amp;CHAR(10), "")</f>
        <v/>
      </c>
      <c r="F76" t="str">
        <f>IF(AA76=1, Database!$AQ$6&amp;": "&amp;Database!AQ79&amp;CHAR(10)&amp;Database!$AR$6&amp;": "&amp;Database!AR79&amp;CHAR(10)&amp;Database!$AS$6&amp;": "&amp;Database!AS79&amp;CHAR(10)&amp;Database!$AT$6&amp;": "&amp;Database!AT79&amp;CHAR(10), "")</f>
        <v xml:space="preserve">stage_i: 
stage_ii: 
stage_iii: include
stage_iv: include
</v>
      </c>
      <c r="G76" t="str">
        <f>IF(V76=1, Database!$AU$6&amp;": "&amp;Database!AU79&amp;CHAR(10)&amp;Database!$AV$6&amp;": "&amp;Database!AV79&amp;CHAR(10), "")</f>
        <v/>
      </c>
      <c r="H76" t="str">
        <f>IF(AB76=1, Database!$AW$6&amp;": "&amp;Database!AW79&amp;CHAR(10), "")</f>
        <v/>
      </c>
      <c r="I76" t="str">
        <f>IF(AC76=1, Database!$AX$6&amp;": "&amp;Database!AX79&amp;CHAR(10)&amp;Database!$AY$6&amp;": "&amp;Database!AY79&amp;CHAR(10), "")</f>
        <v/>
      </c>
      <c r="J76" t="str">
        <f>IF(Z76=1, Database!$AQ$6&amp;": "&amp;Database!AQ79&amp;CHAR(10)&amp;Database!$AR$6&amp;": "&amp;Database!AR79&amp;CHAR(10)&amp;Database!$AS$6&amp;": "&amp;Database!AS79&amp;CHAR(10)&amp;Database!$AT$6&amp;": "&amp;Database!AT79&amp;CHAR(10), "")</f>
        <v/>
      </c>
      <c r="K76" t="str">
        <f>Database!$AZ$6&amp;": "&amp;Database!AZ79&amp;CHAR(10)&amp;Database!$BA$6&amp;": "&amp;Database!BA79&amp;CHAR(10)&amp;Database!$BB$6&amp;": "&amp;Database!BB79&amp;CHAR(10)</f>
        <v xml:space="preserve">status_newly_diagnosed: 
status_relapse: 
status_refractory: 
</v>
      </c>
      <c r="L76" t="str">
        <f>Database!$BC$6&amp;": "&amp;Database!BC79&amp;CHAR(10)&amp;Database!$BD$6&amp;": "&amp;Database!BD79&amp;CHAR(10)&amp;Database!$BE$6&amp;": "&amp;Database!BE79&amp;CHAR(10)&amp;Database!$BF$6&amp;": "&amp;Database!BF79&amp;CHAR(10)&amp;Database!$BG$6&amp;": "&amp;Database!BG79&amp;CHAR(10)&amp;Database!$BH$6&amp;": "&amp;Database!BH79&amp;CHAR(10)</f>
        <v xml:space="preserve">marker_alk_oncogene: 
marker_egfr_mutation: require
marker_kras_mutation: 
marker_philadelphia_bcrabl_positive: 
marker_flt3_positive: 
marker_cd20pos: 
</v>
      </c>
      <c r="M76" t="str">
        <f>Database!$BI$6&amp;": "&amp;Database!BI79&amp;CHAR(10)&amp;Database!$BJ$6&amp;": "&amp;Database!BJ79&amp;CHAR(10)&amp;Database!$BK$6&amp;": "&amp;Database!BK79&amp;CHAR(10)&amp;Database!$BL$6&amp;": "&amp;Database!BL79&amp;CHAR(10)&amp;Database!$BM$6&amp;": "&amp;Database!BM79&amp;CHAR(10)&amp;Database!$BN$6&amp;": "&amp;Database!BN79&amp;CHAR(10)&amp;Database!$BO$6&amp;": "&amp;Database!BO79&amp;CHAR(10)&amp;Database!$BP$6&amp;": "&amp;Database!BP79&amp;CHAR(10)</f>
        <v xml:space="preserve">treatment_radiation: 
treatment_radiation_exclusion_period_mo: 
treatment_chemo_systemic: 
treatment_chemo_systemic_exclusion_period_mo: 
treatment_chemo_adjuvant: 
treatment_chemo_adjuvant_exclusion_period_mo: 
treatment_tki: require
treatment_tki_exclusion_period_mo: 
</v>
      </c>
      <c r="N76" t="str">
        <f>IF(OR(W76=1, Z76=1), Database!$BQ$6&amp;": "&amp;Database!BQ79&amp;CHAR(10)&amp;Database!$BR$6&amp;": "&amp;Database!BR79&amp;CHAR(10)&amp;Database!$BS$6&amp;": "&amp;Database!BS79&amp;CHAR(10)&amp;Database!$BT$6&amp;": "&amp;Database!BT79&amp;CHAR(10), "")</f>
        <v/>
      </c>
      <c r="O76" t="str">
        <f>"Criteria: "&amp;CHAR(10)&amp;CHAR(10)&amp;Database!BU79</f>
        <v xml:space="preserve">Criteria: 
_x000D_        Inclusion Criteria:_x000D__x000D_          -  Locally advanced or metastatic NSCLC_x000D__x000D_          -  EGFR mutation (L858R and /or ex19del)_x000D__x000D_          -  cMET amplification by FISH (GCN â‰¥ 6),_x000D__x000D_          -  Acquired resistance to EGFR TKI (1st or 2nd gÃ©nÃ©ration)_x000D__x000D_          -  ECOG performance status (PS) â‰¤ 1._x000D__x000D_        Exclusion Criteria:_x000D__x000D_          -  Prior treatment with 3rd generation TKI_x000D__x000D_          -  PhaseII : Prior treatment with any of the following agents:_x000D__x000D_               -  Crizotinib, or any other cMET inhibitor or HGF-targeting inhibitor._x000D__x000D_               -  Concomitant EGFR TKI and platinum based chemotherapy as first line regimen._x000D__x000D_               -  Platinum-based chemotherapy as first line treatment_x000D_      </v>
      </c>
      <c r="P76" t="str">
        <f t="shared" si="2"/>
        <v xml:space="preserve">
---------------------------------------</v>
      </c>
      <c r="Q76" t="str">
        <f t="shared" si="3"/>
        <v>nct_id: NCT02468661
phase: Phase 1/Phase 2
sponsor_name: Novartis Pharmaceuticals
sponsor_type: Industry
study_title: A Phase Ib/II, Open-label, Multicenter Trial With Oral cMET Inhibitor INC280 Alone and in Combination With Erlotinib Versus Platinum With Pemetrexed in Adult Patients With EGFR Mutated, cMET-amplified, Locally Advanced/Metastatic Non-small Cell Lung Cancer (NSCLC) With Acquired Resistance to Prior EGFR Tyrosine Kinase Inhibitor (EGFR TKI)
cohort: 1
age_min: 18
age_max: 150
type_lung_nsclc_adeno: include
type_lung_nsclc_large: include
type_lung_nsclc_squamous: include
type_lung_sclc: 
stage_i: 
stage_ii: 
stage_iii: include
stage_iv: include
status_newly_diagnosed: 
status_relapse: 
status_refractory: 
marker_alk_oncogene: 
marker_egfr_mutation: require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require
treatment_tki_exclusion_period_mo: 
Criteria: 
_x000D_        Inclusion Criteria:_x000D__x000D_          -  Locally advanced or metastatic NSCLC_x000D__x000D_          -  EGFR mutation (L858R and /or ex19del)_x000D__x000D_          -  cMET amplification by FISH (GCN â‰¥ 6),_x000D__x000D_          -  Acquired resistance to EGFR TKI (1st or 2nd gÃ©nÃ©ration)_x000D__x000D_          -  ECOG performance status (PS) â‰¤ 1._x000D__x000D_        Exclusion Criteria:_x000D__x000D_          -  Prior treatment with 3rd generation TKI_x000D__x000D_          -  PhaseII : Prior treatment with any of the following agents:_x000D__x000D_               -  Crizotinib, or any other cMET inhibitor or HGF-targeting inhibitor._x000D__x000D_               -  Concomitant EGFR TKI and platinum based chemotherapy as first line regimen._x000D__x000D_               -  Platinum-based chemotherapy as first line treatment_x000D_      
---------------------------------------</v>
      </c>
      <c r="S76">
        <f>IF(OR(Database!K79="include",Database!L79="include"), 1, 0)</f>
        <v>0</v>
      </c>
      <c r="T76">
        <f>IF(OR(Database!M79="include",Database!N79="include",Database!O79="include",Database!P79="include"), 1, 0)</f>
        <v>1</v>
      </c>
      <c r="U76">
        <f>IF(OR(Database!M79="include",Database!N79="include",Database!O79="include"), 1, 0)</f>
        <v>1</v>
      </c>
      <c r="V76">
        <f>IF(Database!P79="include", 1, 0)</f>
        <v>0</v>
      </c>
      <c r="W76">
        <f>IF(OR(Database!Q79="include",Database!R79="include",Database!S79="include",Database!T79="include"), 1, 0)</f>
        <v>0</v>
      </c>
      <c r="X76">
        <f>IF(Database!Q79="include", 1, 0)</f>
        <v>0</v>
      </c>
      <c r="Y76">
        <f>IF(Database!T79="include", 1, 0)</f>
        <v>0</v>
      </c>
      <c r="Z76">
        <f>IF(OR(Database!AC79="include",Database!AE79="include",Database!AH79="include",Database!AI79="include",Database!AJ79="include",Database!AK79="include",Database!AM79="include",Database!AN79="include",Database!AO79="include",Database!AP79="include"), 1, 0)</f>
        <v>0</v>
      </c>
      <c r="AA76">
        <f>IF(OR(Database!AQ79&lt;&gt;"",Database!AR79&lt;&gt;"",Database!AS79&lt;&gt;"",Database!AT79&lt;&gt;""), 1, 0)</f>
        <v>1</v>
      </c>
      <c r="AB76">
        <f>IF(Database!AW79&lt;&gt;"", 1, 0)</f>
        <v>0</v>
      </c>
      <c r="AC76">
        <f>IF(OR(Database!AY79&lt;&gt;"",Database!AX79&lt;&gt;""), 1, 0)</f>
        <v>0</v>
      </c>
    </row>
    <row r="77" spans="1:29">
      <c r="A77" t="str">
        <f>Database!$B$6&amp;": "&amp;Database!B80&amp;CHAR(10)&amp;Database!$C$6&amp;": "&amp;Database!C80&amp;CHAR(10)&amp;Database!$E$6&amp;": "&amp;Database!E80&amp;CHAR(10)&amp;Database!$F$6&amp;": "&amp;Database!F80&amp;CHAR(10)&amp;Database!$G$6&amp;": "&amp;Database!G80&amp;CHAR(10)&amp;Database!$H$6&amp;": "&amp;Database!H80&amp;CHAR(10)&amp;Database!$I$6&amp;": "&amp;Database!I80&amp;CHAR(10)&amp;Database!$J$6&amp;": "&amp;Database!J80&amp;CHAR(10)</f>
        <v xml:space="preserve">nct_id: NCT01625234
phase: Phase 1/Phase 2
sponsor_name: Xcovery Holding Company, LLC
sponsor_type: Industry
study_title: Phase 1/2, First-in-Human, Dose-Escalation Study of X-396 (Ensartinib) in Patients With Advanced Solid Tumors and Expansion Phase in Patients With ALK-positive Non-Small Cell Lung Cancer
cohort: 1
age_min: 18
age_max: 150
</v>
      </c>
      <c r="B77" t="str">
        <f>IF(S77=1, Database!$K$6&amp;": "&amp;Database!K80&amp;CHAR(10)&amp;Database!$L$6&amp;": "&amp;Database!L80, "")</f>
        <v/>
      </c>
      <c r="C77" t="str">
        <f>IF(T77=1, Database!$M$6&amp;": "&amp;Database!M80&amp;CHAR(10)&amp;Database!$N$6&amp;": "&amp;Database!N80&amp;CHAR(10)&amp;Database!$O$6&amp;": "&amp;Database!O80&amp;CHAR(10)&amp;Database!$P$6&amp;": "&amp;Database!P80&amp;CHAR(10), "")</f>
        <v xml:space="preserve">type_lung_nsclc_adeno: include
type_lung_nsclc_large: include
type_lung_nsclc_squamous: include
type_lung_sclc: 
</v>
      </c>
      <c r="D77" t="str">
        <f>IF(W77=1, Database!$Q$6&amp;": "&amp;Database!Q80&amp;CHAR(10)&amp;Database!$R$6&amp;": "&amp;Database!R80&amp;CHAR(10)&amp;Database!$S$6&amp;": "&amp;Database!S80&amp;CHAR(10)&amp;Database!$T$6&amp;": "&amp;Database!T80&amp;CHAR(10)&amp;Database!$U$6&amp;": "&amp;Database!U80&amp;CHAR(10)&amp;Database!$V$6&amp;": "&amp;Database!V80&amp;CHAR(10)&amp;Database!$W$6&amp;": "&amp;Database!W80&amp;CHAR(10)&amp;Database!$X$6&amp;": "&amp;Database!X80&amp;CHAR(10)&amp;Database!$Y$6&amp;": "&amp;Database!Y80&amp;CHAR(10)&amp;Database!$Z$6&amp;": "&amp;Database!Z80&amp;CHAR(10)&amp;Database!$AA$6&amp;": "&amp;Database!AA80&amp;CHAR(10)&amp;Database!$AB$6&amp;": "&amp;Database!AB80&amp;CHAR(10), "")</f>
        <v/>
      </c>
      <c r="E77" t="str">
        <f>IF(Z77=1, Database!$AC$6&amp;": "&amp;Database!AC80&amp;CHAR(10)&amp;Database!$AD$6&amp;": "&amp;Database!AD80&amp;CHAR(10)&amp;Database!$AE$6&amp;": "&amp;Database!AE80&amp;CHAR(10)&amp;Database!$AF$6&amp;": "&amp;Database!AF80&amp;CHAR(10)&amp;Database!$AG$6&amp;": "&amp;Database!AG80&amp;CHAR(10)&amp;Database!$AH$6&amp;": "&amp;Database!AH80&amp;CHAR(10)&amp;Database!$AI$6&amp;": "&amp;Database!AI80&amp;CHAR(10)&amp;Database!$AJ$6&amp;": "&amp;Database!AJ80&amp;CHAR(10)&amp;Database!$AK$6&amp;": "&amp;Database!AK80&amp;CHAR(10)&amp;Database!$AL$6&amp;": "&amp;Database!AL80&amp;CHAR(10)&amp;Database!$AM$6&amp;": "&amp;Database!AM80&amp;CHAR(10)&amp;Database!$AN$6&amp;": "&amp;Database!AN80&amp;CHAR(10)&amp;Database!$AO$6&amp;": "&amp;Database!AO80&amp;CHAR(10)&amp;Database!$AP$6&amp;": "&amp;Database!AP80&amp;CHAR(10), "")</f>
        <v/>
      </c>
      <c r="F77" t="str">
        <f>IF(AA77=1, Database!$AQ$6&amp;": "&amp;Database!AQ80&amp;CHAR(10)&amp;Database!$AR$6&amp;": "&amp;Database!AR80&amp;CHAR(10)&amp;Database!$AS$6&amp;": "&amp;Database!AS80&amp;CHAR(10)&amp;Database!$AT$6&amp;": "&amp;Database!AT80&amp;CHAR(10), "")</f>
        <v xml:space="preserve">stage_i: 
stage_ii: 
stage_iii: include
stage_iv: include
</v>
      </c>
      <c r="G77" t="str">
        <f>IF(V77=1, Database!$AU$6&amp;": "&amp;Database!AU80&amp;CHAR(10)&amp;Database!$AV$6&amp;": "&amp;Database!AV80&amp;CHAR(10), "")</f>
        <v/>
      </c>
      <c r="H77" t="str">
        <f>IF(AB77=1, Database!$AW$6&amp;": "&amp;Database!AW80&amp;CHAR(10), "")</f>
        <v/>
      </c>
      <c r="I77" t="str">
        <f>IF(AC77=1, Database!$AX$6&amp;": "&amp;Database!AX80&amp;CHAR(10)&amp;Database!$AY$6&amp;": "&amp;Database!AY80&amp;CHAR(10), "")</f>
        <v/>
      </c>
      <c r="J77" t="str">
        <f>IF(Z77=1, Database!$AQ$6&amp;": "&amp;Database!AQ80&amp;CHAR(10)&amp;Database!$AR$6&amp;": "&amp;Database!AR80&amp;CHAR(10)&amp;Database!$AS$6&amp;": "&amp;Database!AS80&amp;CHAR(10)&amp;Database!$AT$6&amp;": "&amp;Database!AT80&amp;CHAR(10), "")</f>
        <v/>
      </c>
      <c r="K77" t="str">
        <f>Database!$AZ$6&amp;": "&amp;Database!AZ80&amp;CHAR(10)&amp;Database!$BA$6&amp;": "&amp;Database!BA80&amp;CHAR(10)&amp;Database!$BB$6&amp;": "&amp;Database!BB80&amp;CHAR(10)</f>
        <v xml:space="preserve">status_newly_diagnosed: 
status_relapse: 
status_refractory: 
</v>
      </c>
      <c r="L77" t="str">
        <f>Database!$BC$6&amp;": "&amp;Database!BC80&amp;CHAR(10)&amp;Database!$BD$6&amp;": "&amp;Database!BD80&amp;CHAR(10)&amp;Database!$BE$6&amp;": "&amp;Database!BE80&amp;CHAR(10)&amp;Database!$BF$6&amp;": "&amp;Database!BF80&amp;CHAR(10)&amp;Database!$BG$6&amp;": "&amp;Database!BG80&amp;CHAR(10)&amp;Database!$BH$6&amp;": "&amp;Database!BH80&amp;CHAR(10)</f>
        <v xml:space="preserve">marker_alk_oncogene: require
marker_egfr_mutation: 
marker_kras_mutation: 
marker_philadelphia_bcrabl_positive: 
marker_flt3_positive: 
marker_cd20pos: 
</v>
      </c>
      <c r="M77" t="str">
        <f>Database!$BI$6&amp;": "&amp;Database!BI80&amp;CHAR(10)&amp;Database!$BJ$6&amp;": "&amp;Database!BJ80&amp;CHAR(10)&amp;Database!$BK$6&amp;": "&amp;Database!BK80&amp;CHAR(10)&amp;Database!$BL$6&amp;": "&amp;Database!BL80&amp;CHAR(10)&amp;Database!$BM$6&amp;": "&amp;Database!BM80&amp;CHAR(10)&amp;Database!$BN$6&amp;": "&amp;Database!BN80&amp;CHAR(10)&amp;Database!$BO$6&amp;": "&amp;Database!BO80&amp;CHAR(10)&amp;Database!$BP$6&amp;": "&amp;Database!BP80&amp;CHAR(10)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77" t="str">
        <f>IF(OR(W77=1, Z77=1), Database!$BQ$6&amp;": "&amp;Database!BQ80&amp;CHAR(10)&amp;Database!$BR$6&amp;": "&amp;Database!BR80&amp;CHAR(10)&amp;Database!$BS$6&amp;": "&amp;Database!BS80&amp;CHAR(10)&amp;Database!$BT$6&amp;": "&amp;Database!BT80&amp;CHAR(10), "")</f>
        <v/>
      </c>
      <c r="O77" t="str">
        <f>"Criteria: "&amp;CHAR(10)&amp;CHAR(10)&amp;Database!BU80</f>
        <v xml:space="preserve">Criteria: 
_x000D_        Inclusion Criteria:_x000D__x000D_          1. Histologically or cytologically confirmed diagnosis of advanced solid tumor_x000D_             malignancy. Patients may have received prior crizotinib and/or second generation ALK_x000D_             TKIs (patient must have progressed on alectinib)._x000D__x000D_             -For the expanded cohort portion of the study, patients must have NSCLC with ALK_x000D_             genomic alterations positive by FISH or IHC testing done centrally; however, patients_x000D_             will be allowed to enroll based on local ALK FISH or IHC results._x000D__x000D_          2. Eastern Cooperative Group ECOG) Performance Status score of 0 or 1._x000D__x000D_          3. Ability to swallow and retain oral medication._x000D__x000D_          4. Adequate organ system function._x000D__x000D_          5. Patients with treated or untreated asymptomatic CNS metastases may be allowed to_x000D_             enroll._x000D__x000D_          6. Male patients willing to use adequate contraceptive measures._x000D__x000D_          7. Female patients who are not of child-bearing potential, and female patients of_x000D_             child-bearing potential who agree to use adequate contraceptive measures._x000D__x000D_          8. Patients must be â‰¥ 18 years of age._x000D__x000D_          9. Patients must have measurable or evaluable disease for the dose escalation portion of_x000D_             the study and measurable disease for the expanded cohort portion of the study (except_x000D_             for patients in the CNS metastases and leptomeningeal cohorts)._x000D__x000D_         10. Patients entering this study will be asked to provide tissue for correlative testing_x000D_             (if available)._x000D__x000D_         11. Willingness and ability to comply with the trial and follow-up procedures._x000D__x000D_         12. Ability to understand the nature of this trial and give written informed consent._x000D__x000D_        Exclusion Criteria:_x000D__x000D_          1. Patients currently receiving cancer therapy._x000D__x000D_          2. Use of an investigational drug within 21 days or 5 half-lives (whichever is shorter)_x000D_             prior to the first dose of X-396._x000D__x000D_          3. Any major surgery, radiotherapy, or immunotherapy within the last 21 days._x000D_             Chemotherapy regimens with delayed toxicity within the last 4 weeks. Chemotherapy_x000D_             regimens given continuously or on a weekly basis with limited potential for delayed_x000D_             toxicity within the last 2 weeks._x000D__x000D_          4. Prior stem cell transplant._x000D__x000D_          5. Patients with a known allergy or delayed hypersensitivity reaction to drugs_x000D_             chemically related to X-396 (e.g., crizotinib) or to the active ingredient of X-396._x000D__x000D_          6. Patients with primary CNS tumors are ineligible._x000D__x000D_          7. Concomitant use of herbal medications at least 7 days prior to the first dose of_x000D_             study drug and throughout participation in the trial._x000D__x000D_          8. Females who are pregnant or breastfeeding._x000D__x000D_          9. Presence of active gastrointestinal (GI) disease or other condition that will_x000D_             interfere significantly with the absorption, distribution, metabolism, or excretion_x000D_             of X-396._x000D__x000D_         10. Clinically significant cardiovascular disease._x000D__x000D_         11. Patients who are immunosuppressed (including known HIV infection), have a serious_x000D_             active infection at the time of treatment, have known hepatitis C, or have any_x000D_             serious underlying medical condition that would impair the ability of the patient to_x000D_             receive protocol treatment._x000D__x000D_         12. Psychological, familial, sociological, or geographical conditions that do not permit_x000D_             compliance with the protocol._x000D__x000D_         13. Concurrent condition that in the investigator's opinion would jeopardize compliance_x000D_             with the protocol or would impart excessive risk associated with study participation_x000D_             that would make it inappropriate for the patient to be enrolled._x000D__x000D_         14. Inability or unwillingness to comply with study and/or follow-up procedures outlined_x000D_             in the protocol._x000D_      </v>
      </c>
      <c r="P77" t="str">
        <f t="shared" si="2"/>
        <v xml:space="preserve">
---------------------------------------</v>
      </c>
      <c r="Q77" t="str">
        <f t="shared" si="3"/>
        <v>nct_id: NCT01625234
phase: Phase 1/Phase 2
sponsor_name: Xcovery Holding Company, LLC
sponsor_type: Industry
study_title: Phase 1/2, First-in-Human, Dose-Escalation Study of X-396 (Ensartinib) in Patients With Advanced Solid Tumors and Expansion Phase in Patients With ALK-positive Non-Small Cell Lung Cancer
cohort: 1
age_min: 18
age_max: 150
type_lung_nsclc_adeno: include
type_lung_nsclc_large: include
type_lung_nsclc_squamous: include
type_lung_sclc: 
stage_i: 
stage_ii: 
stage_iii: include
stage_iv: include
status_newly_diagnosed: 
status_relapse: 
status_refractory: 
marker_alk_oncogene: require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1. Histologically or cytologically confirmed diagnosis of advanced solid tumor_x000D_             malignancy. Patients may have received prior crizotinib and/or second generation ALK_x000D_             TKIs (patient must have progressed on alectinib)._x000D__x000D_             -For the expanded cohort portion of the study, patients must have NSCLC with ALK_x000D_             genomic alterations positive by FISH or IHC testing done centrally; however, patients_x000D_             will be allowed to enroll based on local ALK FISH or IHC results._x000D__x000D_          2. Eastern Cooperative Group ECOG) Performance Status score of 0 or 1._x000D__x000D_          3. Ability to swallow and retain oral medication._x000D__x000D_          4. Adequate organ system function._x000D__x000D_          5. Patients with treated or untreated asymptomatic CNS metastases may be allowed to_x000D_             enroll._x000D__x000D_          6. Male patients willing to use adequate contraceptive measures._x000D__x000D_          7. Female patients who are not of child-bearing potential, and female patients of_x000D_             child-bearing potential who agree to use adequate contraceptive measures._x000D__x000D_          8. Patients must be â‰¥ 18 years of age._x000D__x000D_          9. Patients must have measurable or evaluable disease for the dose escalation portion of_x000D_             the study and measurable disease for the expanded cohort portion of the study (except_x000D_             for patients in the CNS metastases and leptomeningeal cohorts)._x000D__x000D_         10. Patients entering this study will be asked to provide tissue for correlative testing_x000D_             (if available)._x000D__x000D_         11. Willingness and ability to comply with the trial and follow-up procedures._x000D__x000D_         12. Ability to understand the nature of this trial and give written informed consent._x000D__x000D_        Exclusion Criteria:_x000D__x000D_          1. Patients currently receiving cancer therapy._x000D__x000D_          2. Use of an investigational drug within 21 days or 5 half-lives (whichever is shorter)_x000D_             prior to the first dose of X-396._x000D__x000D_          3. Any major surgery, radiotherapy, or immunotherapy within the last 21 days._x000D_             Chemotherapy regimens with delayed toxicity within the last 4 weeks. Chemotherapy_x000D_             regimens given continuously or on a weekly basis with limited potential for delayed_x000D_             toxicity within the last 2 weeks._x000D__x000D_          4. Prior stem cell transplant._x000D__x000D_          5. Patients with a known allergy or delayed hypersensitivity reaction to drugs_x000D_             chemically related to X-396 (e.g., crizotinib) or to the active ingredient of X-396._x000D__x000D_          6. Patients with primary CNS tumors are ineligible._x000D__x000D_          7. Concomitant use of herbal medications at least 7 days prior to the first dose of_x000D_             study drug and throughout participation in the trial._x000D__x000D_          8. Females who are pregnant or breastfeeding._x000D__x000D_          9. Presence of active gastrointestinal (GI) disease or other condition that will_x000D_             interfere significantly with the absorption, distribution, metabolism, or excretion_x000D_             of X-396._x000D__x000D_         10. Clinically significant cardiovascular disease._x000D__x000D_         11. Patients who are immunosuppressed (including known HIV infection), have a serious_x000D_             active infection at the time of treatment, have known hepatitis C, or have any_x000D_             serious underlying medical condition that would impair the ability of the patient to_x000D_             receive protocol treatment._x000D__x000D_         12. Psychological, familial, sociological, or geographical conditions that do not permit_x000D_             compliance with the protocol._x000D__x000D_         13. Concurrent condition that in the investigator's opinion would jeopardize compliance_x000D_             with the protocol or would impart excessive risk associated with study participation_x000D_             that would make it inappropriate for the patient to be enrolled._x000D__x000D_         14. Inability or unwillingness to comply with study and/or follow-up procedures outlined_x000D_             in the protocol._x000D_      
---------------------------------------</v>
      </c>
      <c r="S77">
        <f>IF(OR(Database!K80="include",Database!L80="include"), 1, 0)</f>
        <v>0</v>
      </c>
      <c r="T77">
        <f>IF(OR(Database!M80="include",Database!N80="include",Database!O80="include",Database!P80="include"), 1, 0)</f>
        <v>1</v>
      </c>
      <c r="U77">
        <f>IF(OR(Database!M80="include",Database!N80="include",Database!O80="include"), 1, 0)</f>
        <v>1</v>
      </c>
      <c r="V77">
        <f>IF(Database!P80="include", 1, 0)</f>
        <v>0</v>
      </c>
      <c r="W77">
        <f>IF(OR(Database!Q80="include",Database!R80="include",Database!S80="include",Database!T80="include"), 1, 0)</f>
        <v>0</v>
      </c>
      <c r="X77">
        <f>IF(Database!Q80="include", 1, 0)</f>
        <v>0</v>
      </c>
      <c r="Y77">
        <f>IF(Database!T80="include", 1, 0)</f>
        <v>0</v>
      </c>
      <c r="Z77">
        <f>IF(OR(Database!AC80="include",Database!AE80="include",Database!AH80="include",Database!AI80="include",Database!AJ80="include",Database!AK80="include",Database!AM80="include",Database!AN80="include",Database!AO80="include",Database!AP80="include"), 1, 0)</f>
        <v>0</v>
      </c>
      <c r="AA77">
        <f>IF(OR(Database!AQ80&lt;&gt;"",Database!AR80&lt;&gt;"",Database!AS80&lt;&gt;"",Database!AT80&lt;&gt;""), 1, 0)</f>
        <v>1</v>
      </c>
      <c r="AB77">
        <f>IF(Database!AW80&lt;&gt;"", 1, 0)</f>
        <v>0</v>
      </c>
      <c r="AC77">
        <f>IF(OR(Database!AY80&lt;&gt;"",Database!AX80&lt;&gt;""), 1, 0)</f>
        <v>0</v>
      </c>
    </row>
    <row r="78" spans="1:29">
      <c r="A78" t="str">
        <f>Database!$B$6&amp;": "&amp;Database!B81&amp;CHAR(10)&amp;Database!$C$6&amp;": "&amp;Database!C81&amp;CHAR(10)&amp;Database!$E$6&amp;": "&amp;Database!E81&amp;CHAR(10)&amp;Database!$F$6&amp;": "&amp;Database!F81&amp;CHAR(10)&amp;Database!$G$6&amp;": "&amp;Database!G81&amp;CHAR(10)&amp;Database!$H$6&amp;": "&amp;Database!H81&amp;CHAR(10)&amp;Database!$I$6&amp;": "&amp;Database!I81&amp;CHAR(10)&amp;Database!$J$6&amp;": "&amp;Database!J81&amp;CHAR(10)</f>
        <v xml:space="preserve">nct_id: NCT02039674
phase: Phase 1/Phase 2
sponsor_name: Merck Sharp &amp; Dohme Corp.
sponsor_type: Industry
study_title: A Phase I/II Study of MK-3475 (SCH900475) in Combination With Chemotherapy or Immunotherapy in Patients With Locally Advanced or Metastatic Non-Small Cell Lung Carcinoma
cohort: 1
age_min: 18
age_max: 150
</v>
      </c>
      <c r="B78" t="str">
        <f>IF(S78=1, Database!$K$6&amp;": "&amp;Database!K81&amp;CHAR(10)&amp;Database!$L$6&amp;": "&amp;Database!L81, "")</f>
        <v/>
      </c>
      <c r="C78" t="str">
        <f>IF(T78=1, Database!$M$6&amp;": "&amp;Database!M81&amp;CHAR(10)&amp;Database!$N$6&amp;": "&amp;Database!N81&amp;CHAR(10)&amp;Database!$O$6&amp;": "&amp;Database!O81&amp;CHAR(10)&amp;Database!$P$6&amp;": "&amp;Database!P81&amp;CHAR(10), "")</f>
        <v xml:space="preserve">type_lung_nsclc_adeno: include
type_lung_nsclc_large: include
type_lung_nsclc_squamous: include
type_lung_sclc: 
</v>
      </c>
      <c r="D78" t="str">
        <f>IF(W78=1, Database!$Q$6&amp;": "&amp;Database!Q81&amp;CHAR(10)&amp;Database!$R$6&amp;": "&amp;Database!R81&amp;CHAR(10)&amp;Database!$S$6&amp;": "&amp;Database!S81&amp;CHAR(10)&amp;Database!$T$6&amp;": "&amp;Database!T81&amp;CHAR(10)&amp;Database!$U$6&amp;": "&amp;Database!U81&amp;CHAR(10)&amp;Database!$V$6&amp;": "&amp;Database!V81&amp;CHAR(10)&amp;Database!$W$6&amp;": "&amp;Database!W81&amp;CHAR(10)&amp;Database!$X$6&amp;": "&amp;Database!X81&amp;CHAR(10)&amp;Database!$Y$6&amp;": "&amp;Database!Y81&amp;CHAR(10)&amp;Database!$Z$6&amp;": "&amp;Database!Z81&amp;CHAR(10)&amp;Database!$AA$6&amp;": "&amp;Database!AA81&amp;CHAR(10)&amp;Database!$AB$6&amp;": "&amp;Database!AB81&amp;CHAR(10), "")</f>
        <v/>
      </c>
      <c r="E78" t="str">
        <f>IF(Z78=1, Database!$AC$6&amp;": "&amp;Database!AC81&amp;CHAR(10)&amp;Database!$AD$6&amp;": "&amp;Database!AD81&amp;CHAR(10)&amp;Database!$AE$6&amp;": "&amp;Database!AE81&amp;CHAR(10)&amp;Database!$AF$6&amp;": "&amp;Database!AF81&amp;CHAR(10)&amp;Database!$AG$6&amp;": "&amp;Database!AG81&amp;CHAR(10)&amp;Database!$AH$6&amp;": "&amp;Database!AH81&amp;CHAR(10)&amp;Database!$AI$6&amp;": "&amp;Database!AI81&amp;CHAR(10)&amp;Database!$AJ$6&amp;": "&amp;Database!AJ81&amp;CHAR(10)&amp;Database!$AK$6&amp;": "&amp;Database!AK81&amp;CHAR(10)&amp;Database!$AL$6&amp;": "&amp;Database!AL81&amp;CHAR(10)&amp;Database!$AM$6&amp;": "&amp;Database!AM81&amp;CHAR(10)&amp;Database!$AN$6&amp;": "&amp;Database!AN81&amp;CHAR(10)&amp;Database!$AO$6&amp;": "&amp;Database!AO81&amp;CHAR(10)&amp;Database!$AP$6&amp;": "&amp;Database!AP81&amp;CHAR(10), "")</f>
        <v/>
      </c>
      <c r="F78" t="str">
        <f>IF(AA78=1, Database!$AQ$6&amp;": "&amp;Database!AQ81&amp;CHAR(10)&amp;Database!$AR$6&amp;": "&amp;Database!AR81&amp;CHAR(10)&amp;Database!$AS$6&amp;": "&amp;Database!AS81&amp;CHAR(10)&amp;Database!$AT$6&amp;": "&amp;Database!AT81&amp;CHAR(10), "")</f>
        <v xml:space="preserve">stage_i: 
stage_ii: 
stage_iii: include
stage_iv: include
</v>
      </c>
      <c r="G78" t="str">
        <f>IF(V78=1, Database!$AU$6&amp;": "&amp;Database!AU81&amp;CHAR(10)&amp;Database!$AV$6&amp;": "&amp;Database!AV81&amp;CHAR(10), "")</f>
        <v/>
      </c>
      <c r="H78" t="str">
        <f>IF(AB78=1, Database!$AW$6&amp;": "&amp;Database!AW81&amp;CHAR(10), "")</f>
        <v/>
      </c>
      <c r="I78" t="str">
        <f>IF(AC78=1, Database!$AX$6&amp;": "&amp;Database!AX81&amp;CHAR(10)&amp;Database!$AY$6&amp;": "&amp;Database!AY81&amp;CHAR(10), "")</f>
        <v/>
      </c>
      <c r="J78" t="str">
        <f>IF(Z78=1, Database!$AQ$6&amp;": "&amp;Database!AQ81&amp;CHAR(10)&amp;Database!$AR$6&amp;": "&amp;Database!AR81&amp;CHAR(10)&amp;Database!$AS$6&amp;": "&amp;Database!AS81&amp;CHAR(10)&amp;Database!$AT$6&amp;": "&amp;Database!AT81&amp;CHAR(10), "")</f>
        <v/>
      </c>
      <c r="K78" t="str">
        <f>Database!$AZ$6&amp;": "&amp;Database!AZ81&amp;CHAR(10)&amp;Database!$BA$6&amp;": "&amp;Database!BA81&amp;CHAR(10)&amp;Database!$BB$6&amp;": "&amp;Database!BB81&amp;CHAR(10)</f>
        <v xml:space="preserve">status_newly_diagnosed: 
status_relapse: 
status_refractory: 
</v>
      </c>
      <c r="L78" t="str">
        <f>Database!$BC$6&amp;": "&amp;Database!BC81&amp;CHAR(10)&amp;Database!$BD$6&amp;": "&amp;Database!BD81&amp;CHAR(10)&amp;Database!$BE$6&amp;": "&amp;Database!BE81&amp;CHAR(10)&amp;Database!$BF$6&amp;": "&amp;Database!BF81&amp;CHAR(10)&amp;Database!$BG$6&amp;": "&amp;Database!BG81&amp;CHAR(10)&amp;Database!$BH$6&amp;": "&amp;Database!BH81&amp;CHAR(10)</f>
        <v xml:space="preserve">marker_alk_oncogene: 
marker_egfr_mutation: 
marker_kras_mutation: 
marker_philadelphia_bcrabl_positive: 
marker_flt3_positive: 
marker_cd20pos: 
</v>
      </c>
      <c r="M78" t="str">
        <f>Database!$BI$6&amp;": "&amp;Database!BI81&amp;CHAR(10)&amp;Database!$BJ$6&amp;": "&amp;Database!BJ81&amp;CHAR(10)&amp;Database!$BK$6&amp;": "&amp;Database!BK81&amp;CHAR(10)&amp;Database!$BL$6&amp;": "&amp;Database!BL81&amp;CHAR(10)&amp;Database!$BM$6&amp;": "&amp;Database!BM81&amp;CHAR(10)&amp;Database!$BN$6&amp;": "&amp;Database!BN81&amp;CHAR(10)&amp;Database!$BO$6&amp;": "&amp;Database!BO81&amp;CHAR(10)&amp;Database!$BP$6&amp;": "&amp;Database!BP81&amp;CHAR(10)</f>
        <v xml:space="preserve">treatment_radiation: exclude
treatment_radiation_exclusion_period_mo: 6
treatment_chemo_systemic: exclude
treatment_chemo_systemic_exclusion_period_mo: 12
treatment_chemo_adjuvant: exclude
treatment_chemo_adjuvant_exclusion_period_mo: 12
treatment_tki: 
treatment_tki_exclusion_period_mo: 
</v>
      </c>
      <c r="N78" t="str">
        <f>IF(OR(W78=1, Z78=1), Database!$BQ$6&amp;": "&amp;Database!BQ81&amp;CHAR(10)&amp;Database!$BR$6&amp;": "&amp;Database!BR81&amp;CHAR(10)&amp;Database!$BS$6&amp;": "&amp;Database!BS81&amp;CHAR(10)&amp;Database!$BT$6&amp;": "&amp;Database!BT81&amp;CHAR(10), "")</f>
        <v/>
      </c>
      <c r="O78" t="str">
        <f>"Criteria: "&amp;CHAR(10)&amp;CHAR(10)&amp;Database!BU81</f>
        <v xml:space="preserve">Criteria: 
_x000D_        Inclusion Criteria:_x000D__x000D_          -  Stage IIIb/IV NSCLC_x000D__x000D_          -  Disease progression &gt;1 year after completing adjuvant therapy for Stage I-IIIA_x000D_             disease and no systemic therapy for the recurrent disease_x000D__x000D_          -  Resolution of any toxic effects (excepting alopecia) of the most recent therapy_x000D__x000D_          -  At least one radiographically measurable lesion_x000D__x000D_          -  Performance status of 0 or 1 on the Eastern Cooperative Oncology Group (ECOG)_x000D_             Performance Status scale_x000D__x000D_          -  Female participants of reproductive potential must not be pregnant (negative urine or_x000D_             serum human chorionic gonadotropin test within 72 hours of study start)_x000D__x000D_          -  Female and male participants of reproductive potential must agree to use adequate_x000D_             contraception throughout the study period and for up to 120 days after the last dose_x000D_             of study therapy and for up to 180 days after the last dose of chemotherapeutic_x000D_             agents or tyrosine kinase inhibitors_x000D__x000D_        Exclusion Criteria:_x000D__x000D_          -  Currently participating or has participated in a study of an investigational agent or_x000D_             using an investigational device within 4 weeks of administration of pembrolizumab_x000D__x000D_          -  Expected to require any other form of antineoplastic therapy while on study_x000D__x000D_          -  Is on chronic systemic steroid therapy or on any other form of immunosuppressive_x000D_             medication_x000D__x000D_          -  Has received a live-virus vaccination within 30 days of planned treatment start_x000D__x000D_          -  Clinically active diverticulitis, intra-abdominal abscess, gastrointestinal (GI)_x000D_             obstruction, or abdominal carcinomatosis (known risks factors for bowel perforation)_x000D__x000D_          -  History of a hematologic malignancy, primary brain tumor or sarcoma, or of another_x000D_             primary solid tumor, unless the participant has undergone potentially curative_x000D_             therapy with no evidence of that disease for 5 years_x000D__x000D_          -  Active central nervous system (CNS) metastases and/or carcinomatous meningitis_x000D__x000D_          -  Severe hypersensitivity reaction to treatment with another monoclonal antibody (mAb)_x000D__x000D_          -  Active autoimmune disease that has required systemic treatment in the past 2 years_x000D_             (replacement therapies for hormone deficiencies are allowed)_x000D__x000D_          -  Prior treatment with any other anti-programmed cell death protein-1 (anti-PD-1), or_x000D_             PD Ligand-1 (PD-L1) or PD Ligand-2 (PD-L2) agent or an antibody targeting other_x000D_             immuno-regulatory receptors or mechanisms_x000D__x000D_          -  Systemic cytotoxic chemotherapy, antineoplastic biologic therapy, or major surgery_x000D_             within 3 weeks of the first dose of study medication_x000D__x000D_          -  Radiation therapy to lung &gt;30 Gy within 6 months of first dose of study medication_x000D__x000D_          -  Prior tyrosine kinase inhibitor therapy or palliative radiation within 7 days of_x000D_             first dose of study medication_x000D__x000D_          -  Active infection requiring therapy_x000D__x000D_          -  History of Human Immunodeficiency Virus (HIV)_x000D__x000D_          -  Active Hepatitis B or C_x000D__x000D_          -  Symptomatic ascites or pleural effusion_x000D__x000D_          -  Interstitial lung disease or pneumonitis requiring oral or IV glucocorticoids_x000D__x000D_          -  Pregnant or breastfeeding, or expecting to conceive or father children within the_x000D_             projected duration of the study_x000D__x000D_          -  Psychiatric disorders and substance (drug/alcohol) abuse_x000D_      </v>
      </c>
      <c r="P78" t="str">
        <f t="shared" si="2"/>
        <v xml:space="preserve">
---------------------------------------</v>
      </c>
      <c r="Q78" t="str">
        <f t="shared" si="3"/>
        <v>nct_id: NCT02039674
phase: Phase 1/Phase 2
sponsor_name: Merck Sharp &amp; Dohme Corp.
sponsor_type: Industry
study_title: A Phase I/II Study of MK-3475 (SCH900475) in Combination With Chemotherapy or Immunotherapy in Patients With Locally Advanced or Metastatic Non-Small Cell Lung Carcinoma
cohort: 1
age_min: 18
age_max: 150
type_lung_nsclc_adeno: include
type_lung_nsclc_large: include
type_lung_nsclc_squamous: include
type_lung_sclc: 
stage_i: 
stage_ii: 
stage_iii: include
stage_iv: include
status_newly_diagnosed: 
status_relapse: 
status_refractory: 
marker_alk_oncogene: 
marker_egfr_mutation: 
marker_kras_mutation: 
marker_philadelphia_bcrabl_positive: 
marker_flt3_positive: 
marker_cd20pos: 
treatment_radiation: exclude
treatment_radiation_exclusion_period_mo: 6
treatment_chemo_systemic: exclude
treatment_chemo_systemic_exclusion_period_mo: 12
treatment_chemo_adjuvant: exclude
treatment_chemo_adjuvant_exclusion_period_mo: 12
treatment_tki: 
treatment_tki_exclusion_period_mo: 
Criteria: 
_x000D_        Inclusion Criteria:_x000D__x000D_          -  Stage IIIb/IV NSCLC_x000D__x000D_          -  Disease progression &gt;1 year after completing adjuvant therapy for Stage I-IIIA_x000D_             disease and no systemic therapy for the recurrent disease_x000D__x000D_          -  Resolution of any toxic effects (excepting alopecia) of the most recent therapy_x000D__x000D_          -  At least one radiographically measurable lesion_x000D__x000D_          -  Performance status of 0 or 1 on the Eastern Cooperative Oncology Group (ECOG)_x000D_             Performance Status scale_x000D__x000D_          -  Female participants of reproductive potential must not be pregnant (negative urine or_x000D_             serum human chorionic gonadotropin test within 72 hours of study start)_x000D__x000D_          -  Female and male participants of reproductive potential must agree to use adequate_x000D_             contraception throughout the study period and for up to 120 days after the last dose_x000D_             of study therapy and for up to 180 days after the last dose of chemotherapeutic_x000D_             agents or tyrosine kinase inhibitors_x000D__x000D_        Exclusion Criteria:_x000D__x000D_          -  Currently participating or has participated in a study of an investigational agent or_x000D_             using an investigational device within 4 weeks of administration of pembrolizumab_x000D__x000D_          -  Expected to require any other form of antineoplastic therapy while on study_x000D__x000D_          -  Is on chronic systemic steroid therapy or on any other form of immunosuppressive_x000D_             medication_x000D__x000D_          -  Has received a live-virus vaccination within 30 days of planned treatment start_x000D__x000D_          -  Clinically active diverticulitis, intra-abdominal abscess, gastrointestinal (GI)_x000D_             obstruction, or abdominal carcinomatosis (known risks factors for bowel perforation)_x000D__x000D_          -  History of a hematologic malignancy, primary brain tumor or sarcoma, or of another_x000D_             primary solid tumor, unless the participant has undergone potentially curative_x000D_             therapy with no evidence of that disease for 5 years_x000D__x000D_          -  Active central nervous system (CNS) metastases and/or carcinomatous meningitis_x000D__x000D_          -  Severe hypersensitivity reaction to treatment with another monoclonal antibody (mAb)_x000D__x000D_          -  Active autoimmune disease that has required systemic treatment in the past 2 years_x000D_             (replacement therapies for hormone deficiencies are allowed)_x000D__x000D_          -  Prior treatment with any other anti-programmed cell death protein-1 (anti-PD-1), or_x000D_             PD Ligand-1 (PD-L1) or PD Ligand-2 (PD-L2) agent or an antibody targeting other_x000D_             immuno-regulatory receptors or mechanisms_x000D__x000D_          -  Systemic cytotoxic chemotherapy, antineoplastic biologic therapy, or major surgery_x000D_             within 3 weeks of the first dose of study medication_x000D__x000D_          -  Radiation therapy to lung &gt;30 Gy within 6 months of first dose of study medication_x000D__x000D_          -  Prior tyrosine kinase inhibitor therapy or palliative radiation within 7 days of_x000D_             first dose of study medication_x000D__x000D_          -  Active infection requiring therapy_x000D__x000D_          -  History of Human Immunodeficiency Virus (HIV)_x000D__x000D_          -  Active Hepatitis B or C_x000D__x000D_          -  Symptomatic ascites or pleural effusion_x000D__x000D_          -  Interstitial lung disease or pneumonitis requiring oral or IV glucocorticoids_x000D__x000D_          -  Pregnant or breastfeeding, or expecting to conceive or father children within the_x000D_             projected duration of the study_x000D__x000D_          -  Psychiatric disorders and substance (drug/alcohol) abuse_x000D_      
---------------------------------------</v>
      </c>
      <c r="S78">
        <f>IF(OR(Database!K81="include",Database!L81="include"), 1, 0)</f>
        <v>0</v>
      </c>
      <c r="T78">
        <f>IF(OR(Database!M81="include",Database!N81="include",Database!O81="include",Database!P81="include"), 1, 0)</f>
        <v>1</v>
      </c>
      <c r="U78">
        <f>IF(OR(Database!M81="include",Database!N81="include",Database!O81="include"), 1, 0)</f>
        <v>1</v>
      </c>
      <c r="V78">
        <f>IF(Database!P81="include", 1, 0)</f>
        <v>0</v>
      </c>
      <c r="W78">
        <f>IF(OR(Database!Q81="include",Database!R81="include",Database!S81="include",Database!T81="include"), 1, 0)</f>
        <v>0</v>
      </c>
      <c r="X78">
        <f>IF(Database!Q81="include", 1, 0)</f>
        <v>0</v>
      </c>
      <c r="Y78">
        <f>IF(Database!T81="include", 1, 0)</f>
        <v>0</v>
      </c>
      <c r="Z78">
        <f>IF(OR(Database!AC81="include",Database!AE81="include",Database!AH81="include",Database!AI81="include",Database!AJ81="include",Database!AK81="include",Database!AM81="include",Database!AN81="include",Database!AO81="include",Database!AP81="include"), 1, 0)</f>
        <v>0</v>
      </c>
      <c r="AA78">
        <f>IF(OR(Database!AQ81&lt;&gt;"",Database!AR81&lt;&gt;"",Database!AS81&lt;&gt;"",Database!AT81&lt;&gt;""), 1, 0)</f>
        <v>1</v>
      </c>
      <c r="AB78">
        <f>IF(Database!AW81&lt;&gt;"", 1, 0)</f>
        <v>0</v>
      </c>
      <c r="AC78">
        <f>IF(OR(Database!AY81&lt;&gt;"",Database!AX81&lt;&gt;""), 1, 0)</f>
        <v>0</v>
      </c>
    </row>
    <row r="79" spans="1:29">
      <c r="A79" t="str">
        <f>Database!$B$6&amp;": "&amp;Database!B82&amp;CHAR(10)&amp;Database!$C$6&amp;": "&amp;Database!C82&amp;CHAR(10)&amp;Database!$E$6&amp;": "&amp;Database!E82&amp;CHAR(10)&amp;Database!$F$6&amp;": "&amp;Database!F82&amp;CHAR(10)&amp;Database!$G$6&amp;": "&amp;Database!G82&amp;CHAR(10)&amp;Database!$H$6&amp;": "&amp;Database!H82&amp;CHAR(10)&amp;Database!$I$6&amp;": "&amp;Database!I82&amp;CHAR(10)&amp;Database!$J$6&amp;": "&amp;Database!J82&amp;CHAR(10)</f>
        <v xml:space="preserve">nct_id: NCT02403271
phase: Phase 1/Phase 2
sponsor_name: Pharmacyclics
sponsor_type: Industry
study_title: A Multi-Center Study of the Bruton's Tyrosine Kinase (BTK) Inhibitor, Ibrutinib, in Combination With Durvalumab (MEDI4736), in Subjects With Relapsed or Refractory Solid Tumors
cohort: 1
age_min: 18
age_max: 150
</v>
      </c>
      <c r="B79" t="str">
        <f>IF(S79=1, Database!$K$6&amp;": "&amp;Database!K82&amp;CHAR(10)&amp;Database!$L$6&amp;": "&amp;Database!L82, "")</f>
        <v/>
      </c>
      <c r="C79" t="str">
        <f>IF(T79=1, Database!$M$6&amp;": "&amp;Database!M82&amp;CHAR(10)&amp;Database!$N$6&amp;": "&amp;Database!N82&amp;CHAR(10)&amp;Database!$O$6&amp;": "&amp;Database!O82&amp;CHAR(10)&amp;Database!$P$6&amp;": "&amp;Database!P82&amp;CHAR(10), "")</f>
        <v xml:space="preserve">type_lung_nsclc_adeno: include
type_lung_nsclc_large: include
type_lung_nsclc_squamous: include
type_lung_sclc: 
</v>
      </c>
      <c r="D79" t="str">
        <f>IF(W79=1, Database!$Q$6&amp;": "&amp;Database!Q82&amp;CHAR(10)&amp;Database!$R$6&amp;": "&amp;Database!R82&amp;CHAR(10)&amp;Database!$S$6&amp;": "&amp;Database!S82&amp;CHAR(10)&amp;Database!$T$6&amp;": "&amp;Database!T82&amp;CHAR(10)&amp;Database!$U$6&amp;": "&amp;Database!U82&amp;CHAR(10)&amp;Database!$V$6&amp;": "&amp;Database!V82&amp;CHAR(10)&amp;Database!$W$6&amp;": "&amp;Database!W82&amp;CHAR(10)&amp;Database!$X$6&amp;": "&amp;Database!X82&amp;CHAR(10)&amp;Database!$Y$6&amp;": "&amp;Database!Y82&amp;CHAR(10)&amp;Database!$Z$6&amp;": "&amp;Database!Z82&amp;CHAR(10)&amp;Database!$AA$6&amp;": "&amp;Database!AA82&amp;CHAR(10)&amp;Database!$AB$6&amp;": "&amp;Database!AB82&amp;CHAR(10), "")</f>
        <v/>
      </c>
      <c r="E79" t="str">
        <f>IF(Z79=1, Database!$AC$6&amp;": "&amp;Database!AC82&amp;CHAR(10)&amp;Database!$AD$6&amp;": "&amp;Database!AD82&amp;CHAR(10)&amp;Database!$AE$6&amp;": "&amp;Database!AE82&amp;CHAR(10)&amp;Database!$AF$6&amp;": "&amp;Database!AF82&amp;CHAR(10)&amp;Database!$AG$6&amp;": "&amp;Database!AG82&amp;CHAR(10)&amp;Database!$AH$6&amp;": "&amp;Database!AH82&amp;CHAR(10)&amp;Database!$AI$6&amp;": "&amp;Database!AI82&amp;CHAR(10)&amp;Database!$AJ$6&amp;": "&amp;Database!AJ82&amp;CHAR(10)&amp;Database!$AK$6&amp;": "&amp;Database!AK82&amp;CHAR(10)&amp;Database!$AL$6&amp;": "&amp;Database!AL82&amp;CHAR(10)&amp;Database!$AM$6&amp;": "&amp;Database!AM82&amp;CHAR(10)&amp;Database!$AN$6&amp;": "&amp;Database!AN82&amp;CHAR(10)&amp;Database!$AO$6&amp;": "&amp;Database!AO82&amp;CHAR(10)&amp;Database!$AP$6&amp;": "&amp;Database!AP82&amp;CHAR(10), "")</f>
        <v/>
      </c>
      <c r="F79" t="str">
        <f>IF(AA79=1, Database!$AQ$6&amp;": "&amp;Database!AQ82&amp;CHAR(10)&amp;Database!$AR$6&amp;": "&amp;Database!AR82&amp;CHAR(10)&amp;Database!$AS$6&amp;": "&amp;Database!AS82&amp;CHAR(10)&amp;Database!$AT$6&amp;": "&amp;Database!AT82&amp;CHAR(10), "")</f>
        <v xml:space="preserve">stage_i: 
stage_ii: 
stage_iii: include
stage_iv: include
</v>
      </c>
      <c r="G79" t="str">
        <f>IF(V79=1, Database!$AU$6&amp;": "&amp;Database!AU82&amp;CHAR(10)&amp;Database!$AV$6&amp;": "&amp;Database!AV82&amp;CHAR(10), "")</f>
        <v/>
      </c>
      <c r="H79" t="str">
        <f>IF(AB79=1, Database!$AW$6&amp;": "&amp;Database!AW82&amp;CHAR(10), "")</f>
        <v/>
      </c>
      <c r="I79" t="str">
        <f>IF(AC79=1, Database!$AX$6&amp;": "&amp;Database!AX82&amp;CHAR(10)&amp;Database!$AY$6&amp;": "&amp;Database!AY82&amp;CHAR(10), "")</f>
        <v/>
      </c>
      <c r="J79" t="str">
        <f>IF(Z79=1, Database!$AQ$6&amp;": "&amp;Database!AQ82&amp;CHAR(10)&amp;Database!$AR$6&amp;": "&amp;Database!AR82&amp;CHAR(10)&amp;Database!$AS$6&amp;": "&amp;Database!AS82&amp;CHAR(10)&amp;Database!$AT$6&amp;": "&amp;Database!AT82&amp;CHAR(10), "")</f>
        <v/>
      </c>
      <c r="K79" t="str">
        <f>Database!$AZ$6&amp;": "&amp;Database!AZ82&amp;CHAR(10)&amp;Database!$BA$6&amp;": "&amp;Database!BA82&amp;CHAR(10)&amp;Database!$BB$6&amp;": "&amp;Database!BB82&amp;CHAR(10)</f>
        <v xml:space="preserve">status_newly_diagnosed: 
status_relapse: require
status_refractory: 
</v>
      </c>
      <c r="L79" t="str">
        <f>Database!$BC$6&amp;": "&amp;Database!BC82&amp;CHAR(10)&amp;Database!$BD$6&amp;": "&amp;Database!BD82&amp;CHAR(10)&amp;Database!$BE$6&amp;": "&amp;Database!BE82&amp;CHAR(10)&amp;Database!$BF$6&amp;": "&amp;Database!BF82&amp;CHAR(10)&amp;Database!$BG$6&amp;": "&amp;Database!BG82&amp;CHAR(10)&amp;Database!$BH$6&amp;": "&amp;Database!BH82&amp;CHAR(10)</f>
        <v xml:space="preserve">marker_alk_oncogene: 
marker_egfr_mutation: 
marker_kras_mutation: 
marker_philadelphia_bcrabl_positive: 
marker_flt3_positive: 
marker_cd20pos: 
</v>
      </c>
      <c r="M79" t="str">
        <f>Database!$BI$6&amp;": "&amp;Database!BI82&amp;CHAR(10)&amp;Database!$BJ$6&amp;": "&amp;Database!BJ82&amp;CHAR(10)&amp;Database!$BK$6&amp;": "&amp;Database!BK82&amp;CHAR(10)&amp;Database!$BL$6&amp;": "&amp;Database!BL82&amp;CHAR(10)&amp;Database!$BM$6&amp;": "&amp;Database!BM82&amp;CHAR(10)&amp;Database!$BN$6&amp;": "&amp;Database!BN82&amp;CHAR(10)&amp;Database!$BO$6&amp;": "&amp;Database!BO82&amp;CHAR(10)&amp;Database!$BP$6&amp;": "&amp;Database!BP82&amp;CHAR(10)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79" t="str">
        <f>IF(OR(W79=1, Z79=1), Database!$BQ$6&amp;": "&amp;Database!BQ82&amp;CHAR(10)&amp;Database!$BR$6&amp;": "&amp;Database!BR82&amp;CHAR(10)&amp;Database!$BS$6&amp;": "&amp;Database!BS82&amp;CHAR(10)&amp;Database!$BT$6&amp;": "&amp;Database!BT82&amp;CHAR(10), "")</f>
        <v/>
      </c>
      <c r="O79" t="str">
        <f>"Criteria: "&amp;CHAR(10)&amp;CHAR(10)&amp;Database!BU82</f>
        <v xml:space="preserve">Criteria: 
_x000D_        Inclusion Criteria:_x000D__x000D_          1. Pathologically confirmed Non-small cell lung cancer (NSCLC, adenocarcinoma or_x000D_             squamous-cell carcinoma)_x000D__x000D_          2. Relapsed or refractory disease (Stage III or IV): NSCLC must have failed at least 1_x000D_             prior treatment._x000D__x000D_          3. Measurable lesion by RECIST 1.1_x000D__x000D_          4. Adequate hematologic function:_x000D__x000D_               -  ANC &gt;1500 cells/mm3_x000D__x000D_               -  Platelet count &gt;100,000 cells/mm3_x000D__x000D_               -  HGB &gt;9.0 g/dL_x000D__x000D_          5. Adequate hepatic and renal function:_x000D__x000D_               -  AST and ALT â‰¤2.5 x ULN for subjects without liver metastases and â‰¤3.5 x ULN for_x000D_                  subjects with liver metastases_x000D__x000D_               -  Bilirubin â‰¤1.5 x ULN (unless bilirubin rise is due to Gilbert's syndrome or of_x000D_                  non-hepatic origin)_x000D__x000D_               -  Creatinine â‰¤2.0 x ULN or Creatinine Clearance â‰¥40 mL/min_x000D__x000D_          6. PT/INR &lt;1.5 x ULN and PTT/ aPTT &lt;1.5 x ULN_x000D__x000D_        Exclusion Criteria:_x000D__x000D_          1. Mixed small cell and NSCLC histology_x000D__x000D_          2. A history of CNS involvement except as follows: Subjects with previously treated CNS_x000D_             metastases that are adequately treated with whole brain radiotherapy, that are_x000D_             neurologically stable, and do not require corticosteroids for symptomatic management_x000D_             for at least 14 days prior to first dose of study drug. There must be no clear_x000D_             evidence of radiographically active disease for at least 90 days prior to enrollment._x000D__x000D_          3. Anti-tumor therapy within 21 days of study Day 1_x000D__x000D_          4. Prior treatment with ibrutinib or other BTK inhibitor anti-CD137 or CTLA-4 antibody._x000D_             The following are exceptions to this criterion: Subjects previously treated with an_x000D_             anti-PD1, anti-PD-L1, or anti-PD-L2 antibody._x000D__x000D_          5. History of allogeneic organ transplant_x000D__x000D_          6. Treatment with a strong cytochrome P450 (CYP) 3A inhibitor_x000D_      </v>
      </c>
      <c r="P79" t="str">
        <f t="shared" si="2"/>
        <v xml:space="preserve">
---------------------------------------</v>
      </c>
      <c r="Q79" t="str">
        <f t="shared" si="3"/>
        <v>nct_id: NCT02403271
phase: Phase 1/Phase 2
sponsor_name: Pharmacyclics
sponsor_type: Industry
study_title: A Multi-Center Study of the Bruton's Tyrosine Kinase (BTK) Inhibitor, Ibrutinib, in Combination With Durvalumab (MEDI4736), in Subjects With Relapsed or Refractory Solid Tumors
cohort: 1
age_min: 18
age_max: 150
type_lung_nsclc_adeno: include
type_lung_nsclc_large: include
type_lung_nsclc_squamous: include
type_lung_sclc: 
stage_i: 
stage_ii: 
stage_iii: include
stage_iv: include
status_newly_diagnosed: 
status_relapse: require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1. Pathologically confirmed Non-small cell lung cancer (NSCLC, adenocarcinoma or_x000D_             squamous-cell carcinoma)_x000D__x000D_          2. Relapsed or refractory disease (Stage III or IV): NSCLC must have failed at least 1_x000D_             prior treatment._x000D__x000D_          3. Measurable lesion by RECIST 1.1_x000D__x000D_          4. Adequate hematologic function:_x000D__x000D_               -  ANC &gt;1500 cells/mm3_x000D__x000D_               -  Platelet count &gt;100,000 cells/mm3_x000D__x000D_               -  HGB &gt;9.0 g/dL_x000D__x000D_          5. Adequate hepatic and renal function:_x000D__x000D_               -  AST and ALT â‰¤2.5 x ULN for subjects without liver metastases and â‰¤3.5 x ULN for_x000D_                  subjects with liver metastases_x000D__x000D_               -  Bilirubin â‰¤1.5 x ULN (unless bilirubin rise is due to Gilbert's syndrome or of_x000D_                  non-hepatic origin)_x000D__x000D_               -  Creatinine â‰¤2.0 x ULN or Creatinine Clearance â‰¥40 mL/min_x000D__x000D_          6. PT/INR &lt;1.5 x ULN and PTT/ aPTT &lt;1.5 x ULN_x000D__x000D_        Exclusion Criteria:_x000D__x000D_          1. Mixed small cell and NSCLC histology_x000D__x000D_          2. A history of CNS involvement except as follows: Subjects with previously treated CNS_x000D_             metastases that are adequately treated with whole brain radiotherapy, that are_x000D_             neurologically stable, and do not require corticosteroids for symptomatic management_x000D_             for at least 14 days prior to first dose of study drug. There must be no clear_x000D_             evidence of radiographically active disease for at least 90 days prior to enrollment._x000D__x000D_          3. Anti-tumor therapy within 21 days of study Day 1_x000D__x000D_          4. Prior treatment with ibrutinib or other BTK inhibitor anti-CD137 or CTLA-4 antibody._x000D_             The following are exceptions to this criterion: Subjects previously treated with an_x000D_             anti-PD1, anti-PD-L1, or anti-PD-L2 antibody._x000D__x000D_          5. History of allogeneic organ transplant_x000D__x000D_          6. Treatment with a strong cytochrome P450 (CYP) 3A inhibitor_x000D_      
---------------------------------------</v>
      </c>
      <c r="S79">
        <f>IF(OR(Database!K82="include",Database!L82="include"), 1, 0)</f>
        <v>0</v>
      </c>
      <c r="T79">
        <f>IF(OR(Database!M82="include",Database!N82="include",Database!O82="include",Database!P82="include"), 1, 0)</f>
        <v>1</v>
      </c>
      <c r="U79">
        <f>IF(OR(Database!M82="include",Database!N82="include",Database!O82="include"), 1, 0)</f>
        <v>1</v>
      </c>
      <c r="V79">
        <f>IF(Database!P82="include", 1, 0)</f>
        <v>0</v>
      </c>
      <c r="W79">
        <f>IF(OR(Database!Q82="include",Database!R82="include",Database!S82="include",Database!T82="include"), 1, 0)</f>
        <v>0</v>
      </c>
      <c r="X79">
        <f>IF(Database!Q82="include", 1, 0)</f>
        <v>0</v>
      </c>
      <c r="Y79">
        <f>IF(Database!T82="include", 1, 0)</f>
        <v>0</v>
      </c>
      <c r="Z79">
        <f>IF(OR(Database!AC82="include",Database!AE82="include",Database!AH82="include",Database!AI82="include",Database!AJ82="include",Database!AK82="include",Database!AM82="include",Database!AN82="include",Database!AO82="include",Database!AP82="include"), 1, 0)</f>
        <v>0</v>
      </c>
      <c r="AA79">
        <f>IF(OR(Database!AQ82&lt;&gt;"",Database!AR82&lt;&gt;"",Database!AS82&lt;&gt;"",Database!AT82&lt;&gt;""), 1, 0)</f>
        <v>1</v>
      </c>
      <c r="AB79">
        <f>IF(Database!AW82&lt;&gt;"", 1, 0)</f>
        <v>0</v>
      </c>
      <c r="AC79">
        <f>IF(OR(Database!AY82&lt;&gt;"",Database!AX82&lt;&gt;""), 1, 0)</f>
        <v>0</v>
      </c>
    </row>
    <row r="80" spans="1:29">
      <c r="A80" t="str">
        <f>Database!$B$6&amp;": "&amp;Database!B83&amp;CHAR(10)&amp;Database!$C$6&amp;": "&amp;Database!C83&amp;CHAR(10)&amp;Database!$E$6&amp;": "&amp;Database!E83&amp;CHAR(10)&amp;Database!$F$6&amp;": "&amp;Database!F83&amp;CHAR(10)&amp;Database!$G$6&amp;": "&amp;Database!G83&amp;CHAR(10)&amp;Database!$H$6&amp;": "&amp;Database!H83&amp;CHAR(10)&amp;Database!$I$6&amp;": "&amp;Database!I83&amp;CHAR(10)&amp;Database!$J$6&amp;": "&amp;Database!J83&amp;CHAR(10)</f>
        <v xml:space="preserve">nct_id: NCT02403271
phase: Phase 1/Phase 2
sponsor_name: Pharmacyclics
sponsor_type: Industry
study_title: A Multi-Center Study of the Bruton's Tyrosine Kinase (BTK) Inhibitor, Ibrutinib, in Combination With Durvalumab (MEDI4736), in Subjects With Relapsed or Refractory Solid Tumors
cohort: 2
age_min: 18
age_max: 150
</v>
      </c>
      <c r="B80" t="str">
        <f>IF(S80=1, Database!$K$6&amp;": "&amp;Database!K83&amp;CHAR(10)&amp;Database!$L$6&amp;": "&amp;Database!L83, "")</f>
        <v/>
      </c>
      <c r="C80" t="str">
        <f>IF(T80=1, Database!$M$6&amp;": "&amp;Database!M83&amp;CHAR(10)&amp;Database!$N$6&amp;": "&amp;Database!N83&amp;CHAR(10)&amp;Database!$O$6&amp;": "&amp;Database!O83&amp;CHAR(10)&amp;Database!$P$6&amp;": "&amp;Database!P83&amp;CHAR(10), "")</f>
        <v xml:space="preserve">type_lung_nsclc_adeno: include
type_lung_nsclc_large: include
type_lung_nsclc_squamous: include
type_lung_sclc: 
</v>
      </c>
      <c r="D80" t="str">
        <f>IF(W80=1, Database!$Q$6&amp;": "&amp;Database!Q83&amp;CHAR(10)&amp;Database!$R$6&amp;": "&amp;Database!R83&amp;CHAR(10)&amp;Database!$S$6&amp;": "&amp;Database!S83&amp;CHAR(10)&amp;Database!$T$6&amp;": "&amp;Database!T83&amp;CHAR(10)&amp;Database!$U$6&amp;": "&amp;Database!U83&amp;CHAR(10)&amp;Database!$V$6&amp;": "&amp;Database!V83&amp;CHAR(10)&amp;Database!$W$6&amp;": "&amp;Database!W83&amp;CHAR(10)&amp;Database!$X$6&amp;": "&amp;Database!X83&amp;CHAR(10)&amp;Database!$Y$6&amp;": "&amp;Database!Y83&amp;CHAR(10)&amp;Database!$Z$6&amp;": "&amp;Database!Z83&amp;CHAR(10)&amp;Database!$AA$6&amp;": "&amp;Database!AA83&amp;CHAR(10)&amp;Database!$AB$6&amp;": "&amp;Database!AB83&amp;CHAR(10), "")</f>
        <v/>
      </c>
      <c r="E80" t="str">
        <f>IF(Z80=1, Database!$AC$6&amp;": "&amp;Database!AC83&amp;CHAR(10)&amp;Database!$AD$6&amp;": "&amp;Database!AD83&amp;CHAR(10)&amp;Database!$AE$6&amp;": "&amp;Database!AE83&amp;CHAR(10)&amp;Database!$AF$6&amp;": "&amp;Database!AF83&amp;CHAR(10)&amp;Database!$AG$6&amp;": "&amp;Database!AG83&amp;CHAR(10)&amp;Database!$AH$6&amp;": "&amp;Database!AH83&amp;CHAR(10)&amp;Database!$AI$6&amp;": "&amp;Database!AI83&amp;CHAR(10)&amp;Database!$AJ$6&amp;": "&amp;Database!AJ83&amp;CHAR(10)&amp;Database!$AK$6&amp;": "&amp;Database!AK83&amp;CHAR(10)&amp;Database!$AL$6&amp;": "&amp;Database!AL83&amp;CHAR(10)&amp;Database!$AM$6&amp;": "&amp;Database!AM83&amp;CHAR(10)&amp;Database!$AN$6&amp;": "&amp;Database!AN83&amp;CHAR(10)&amp;Database!$AO$6&amp;": "&amp;Database!AO83&amp;CHAR(10)&amp;Database!$AP$6&amp;": "&amp;Database!AP83&amp;CHAR(10), "")</f>
        <v/>
      </c>
      <c r="F80" t="str">
        <f>IF(AA80=1, Database!$AQ$6&amp;": "&amp;Database!AQ83&amp;CHAR(10)&amp;Database!$AR$6&amp;": "&amp;Database!AR83&amp;CHAR(10)&amp;Database!$AS$6&amp;": "&amp;Database!AS83&amp;CHAR(10)&amp;Database!$AT$6&amp;": "&amp;Database!AT83&amp;CHAR(10), "")</f>
        <v xml:space="preserve">stage_i: 
stage_ii: 
stage_iii: include
stage_iv: include
</v>
      </c>
      <c r="G80" t="str">
        <f>IF(V80=1, Database!$AU$6&amp;": "&amp;Database!AU83&amp;CHAR(10)&amp;Database!$AV$6&amp;": "&amp;Database!AV83&amp;CHAR(10), "")</f>
        <v/>
      </c>
      <c r="H80" t="str">
        <f>IF(AB80=1, Database!$AW$6&amp;": "&amp;Database!AW83&amp;CHAR(10), "")</f>
        <v/>
      </c>
      <c r="I80" t="str">
        <f>IF(AC80=1, Database!$AX$6&amp;": "&amp;Database!AX83&amp;CHAR(10)&amp;Database!$AY$6&amp;": "&amp;Database!AY83&amp;CHAR(10), "")</f>
        <v/>
      </c>
      <c r="J80" t="str">
        <f>IF(Z80=1, Database!$AQ$6&amp;": "&amp;Database!AQ83&amp;CHAR(10)&amp;Database!$AR$6&amp;": "&amp;Database!AR83&amp;CHAR(10)&amp;Database!$AS$6&amp;": "&amp;Database!AS83&amp;CHAR(10)&amp;Database!$AT$6&amp;": "&amp;Database!AT83&amp;CHAR(10), "")</f>
        <v/>
      </c>
      <c r="K80" t="str">
        <f>Database!$AZ$6&amp;": "&amp;Database!AZ83&amp;CHAR(10)&amp;Database!$BA$6&amp;": "&amp;Database!BA83&amp;CHAR(10)&amp;Database!$BB$6&amp;": "&amp;Database!BB83&amp;CHAR(10)</f>
        <v xml:space="preserve">status_newly_diagnosed: 
status_relapse: 
status_refractory: require
</v>
      </c>
      <c r="L80" t="str">
        <f>Database!$BC$6&amp;": "&amp;Database!BC83&amp;CHAR(10)&amp;Database!$BD$6&amp;": "&amp;Database!BD83&amp;CHAR(10)&amp;Database!$BE$6&amp;": "&amp;Database!BE83&amp;CHAR(10)&amp;Database!$BF$6&amp;": "&amp;Database!BF83&amp;CHAR(10)&amp;Database!$BG$6&amp;": "&amp;Database!BG83&amp;CHAR(10)&amp;Database!$BH$6&amp;": "&amp;Database!BH83&amp;CHAR(10)</f>
        <v xml:space="preserve">marker_alk_oncogene: 
marker_egfr_mutation: 
marker_kras_mutation: 
marker_philadelphia_bcrabl_positive: 
marker_flt3_positive: 
marker_cd20pos: 
</v>
      </c>
      <c r="M80" t="str">
        <f>Database!$BI$6&amp;": "&amp;Database!BI83&amp;CHAR(10)&amp;Database!$BJ$6&amp;": "&amp;Database!BJ83&amp;CHAR(10)&amp;Database!$BK$6&amp;": "&amp;Database!BK83&amp;CHAR(10)&amp;Database!$BL$6&amp;": "&amp;Database!BL83&amp;CHAR(10)&amp;Database!$BM$6&amp;": "&amp;Database!BM83&amp;CHAR(10)&amp;Database!$BN$6&amp;": "&amp;Database!BN83&amp;CHAR(10)&amp;Database!$BO$6&amp;": "&amp;Database!BO83&amp;CHAR(10)&amp;Database!$BP$6&amp;": "&amp;Database!BP83&amp;CHAR(10)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80" t="str">
        <f>IF(OR(W80=1, Z80=1), Database!$BQ$6&amp;": "&amp;Database!BQ83&amp;CHAR(10)&amp;Database!$BR$6&amp;": "&amp;Database!BR83&amp;CHAR(10)&amp;Database!$BS$6&amp;": "&amp;Database!BS83&amp;CHAR(10)&amp;Database!$BT$6&amp;": "&amp;Database!BT83&amp;CHAR(10), "")</f>
        <v/>
      </c>
      <c r="O80" t="str">
        <f>"Criteria: "&amp;CHAR(10)&amp;CHAR(10)&amp;Database!BU83</f>
        <v xml:space="preserve">Criteria: 
_x000D_        Inclusion Criteria:_x000D__x000D_          1. Pathologically confirmed Non-small cell lung cancer (NSCLC, adenocarcinoma or_x000D_             squamous-cell carcinoma)_x000D__x000D_          2. Relapsed or refractory disease (Stage III or IV): NSCLC must have failed at least 1_x000D_             prior treatment._x000D__x000D_          3. Measurable lesion by RECIST 1.1_x000D__x000D_          4. Adequate hematologic function:_x000D__x000D_               -  ANC &gt;1500 cells/mm3_x000D__x000D_               -  Platelet count &gt;100,000 cells/mm3_x000D__x000D_               -  HGB &gt;9.0 g/dL_x000D__x000D_          5. Adequate hepatic and renal function:_x000D__x000D_               -  AST and ALT â‰¤2.5 x ULN for subjects without liver metastases and â‰¤3.5 x ULN for_x000D_                  subjects with liver metastases_x000D__x000D_               -  Bilirubin â‰¤1.5 x ULN (unless bilirubin rise is due to Gilbert's syndrome or of_x000D_                  non-hepatic origin)_x000D__x000D_               -  Creatinine â‰¤2.0 x ULN or Creatinine Clearance â‰¥40 mL/min_x000D__x000D_          6. PT/INR &lt;1.5 x ULN and PTT/ aPTT &lt;1.5 x ULN_x000D__x000D_        Exclusion Criteria:_x000D__x000D_          1. Mixed small cell and NSCLC histology_x000D__x000D_          2. A history of CNS involvement except as follows: Subjects with previously treated CNS_x000D_             metastases that are adequately treated with whole brain radiotherapy, that are_x000D_             neurologically stable, and do not require corticosteroids for symptomatic management_x000D_             for at least 14 days prior to first dose of study drug. There must be no clear_x000D_             evidence of radiographically active disease for at least 90 days prior to enrollment._x000D__x000D_          3. Anti-tumor therapy within 21 days of study Day 1_x000D__x000D_          4. Prior treatment with ibrutinib or other BTK inhibitor anti-CD137 or CTLA-4 antibody._x000D_             The following are exceptions to this criterion: Subjects previously treated with an_x000D_             anti-PD1, anti-PD-L1, or anti-PD-L2 antibody._x000D__x000D_          5. History of allogeneic organ transplant_x000D__x000D_          6. Treatment with a strong cytochrome P450 (CYP) 3A inhibitor_x000D_      </v>
      </c>
      <c r="P80" t="str">
        <f t="shared" si="2"/>
        <v xml:space="preserve">
---------------------------------------</v>
      </c>
      <c r="Q80" t="str">
        <f t="shared" si="3"/>
        <v>nct_id: NCT02403271
phase: Phase 1/Phase 2
sponsor_name: Pharmacyclics
sponsor_type: Industry
study_title: A Multi-Center Study of the Bruton's Tyrosine Kinase (BTK) Inhibitor, Ibrutinib, in Combination With Durvalumab (MEDI4736), in Subjects With Relapsed or Refractory Solid Tumors
cohort: 2
age_min: 18
age_max: 150
type_lung_nsclc_adeno: include
type_lung_nsclc_large: include
type_lung_nsclc_squamous: include
type_lung_sclc: 
stage_i: 
stage_ii: 
stage_iii: include
stage_iv: include
status_newly_diagnosed: 
status_relapse: 
status_refractory: require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1. Pathologically confirmed Non-small cell lung cancer (NSCLC, adenocarcinoma or_x000D_             squamous-cell carcinoma)_x000D__x000D_          2. Relapsed or refractory disease (Stage III or IV): NSCLC must have failed at least 1_x000D_             prior treatment._x000D__x000D_          3. Measurable lesion by RECIST 1.1_x000D__x000D_          4. Adequate hematologic function:_x000D__x000D_               -  ANC &gt;1500 cells/mm3_x000D__x000D_               -  Platelet count &gt;100,000 cells/mm3_x000D__x000D_               -  HGB &gt;9.0 g/dL_x000D__x000D_          5. Adequate hepatic and renal function:_x000D__x000D_               -  AST and ALT â‰¤2.5 x ULN for subjects without liver metastases and â‰¤3.5 x ULN for_x000D_                  subjects with liver metastases_x000D__x000D_               -  Bilirubin â‰¤1.5 x ULN (unless bilirubin rise is due to Gilbert's syndrome or of_x000D_                  non-hepatic origin)_x000D__x000D_               -  Creatinine â‰¤2.0 x ULN or Creatinine Clearance â‰¥40 mL/min_x000D__x000D_          6. PT/INR &lt;1.5 x ULN and PTT/ aPTT &lt;1.5 x ULN_x000D__x000D_        Exclusion Criteria:_x000D__x000D_          1. Mixed small cell and NSCLC histology_x000D__x000D_          2. A history of CNS involvement except as follows: Subjects with previously treated CNS_x000D_             metastases that are adequately treated with whole brain radiotherapy, that are_x000D_             neurologically stable, and do not require corticosteroids for symptomatic management_x000D_             for at least 14 days prior to first dose of study drug. There must be no clear_x000D_             evidence of radiographically active disease for at least 90 days prior to enrollment._x000D__x000D_          3. Anti-tumor therapy within 21 days of study Day 1_x000D__x000D_          4. Prior treatment with ibrutinib or other BTK inhibitor anti-CD137 or CTLA-4 antibody._x000D_             The following are exceptions to this criterion: Subjects previously treated with an_x000D_             anti-PD1, anti-PD-L1, or anti-PD-L2 antibody._x000D__x000D_          5. History of allogeneic organ transplant_x000D__x000D_          6. Treatment with a strong cytochrome P450 (CYP) 3A inhibitor_x000D_      
---------------------------------------</v>
      </c>
      <c r="S80">
        <f>IF(OR(Database!K83="include",Database!L83="include"), 1, 0)</f>
        <v>0</v>
      </c>
      <c r="T80">
        <f>IF(OR(Database!M83="include",Database!N83="include",Database!O83="include",Database!P83="include"), 1, 0)</f>
        <v>1</v>
      </c>
      <c r="U80">
        <f>IF(OR(Database!M83="include",Database!N83="include",Database!O83="include"), 1, 0)</f>
        <v>1</v>
      </c>
      <c r="V80">
        <f>IF(Database!P83="include", 1, 0)</f>
        <v>0</v>
      </c>
      <c r="W80">
        <f>IF(OR(Database!Q83="include",Database!R83="include",Database!S83="include",Database!T83="include"), 1, 0)</f>
        <v>0</v>
      </c>
      <c r="X80">
        <f>IF(Database!Q83="include", 1, 0)</f>
        <v>0</v>
      </c>
      <c r="Y80">
        <f>IF(Database!T83="include", 1, 0)</f>
        <v>0</v>
      </c>
      <c r="Z80">
        <f>IF(OR(Database!AC83="include",Database!AE83="include",Database!AH83="include",Database!AI83="include",Database!AJ83="include",Database!AK83="include",Database!AM83="include",Database!AN83="include",Database!AO83="include",Database!AP83="include"), 1, 0)</f>
        <v>0</v>
      </c>
      <c r="AA80">
        <f>IF(OR(Database!AQ83&lt;&gt;"",Database!AR83&lt;&gt;"",Database!AS83&lt;&gt;"",Database!AT83&lt;&gt;""), 1, 0)</f>
        <v>1</v>
      </c>
      <c r="AB80">
        <f>IF(Database!AW83&lt;&gt;"", 1, 0)</f>
        <v>0</v>
      </c>
      <c r="AC80">
        <f>IF(OR(Database!AY83&lt;&gt;"",Database!AX83&lt;&gt;""), 1, 0)</f>
        <v>0</v>
      </c>
    </row>
    <row r="81" spans="1:29">
      <c r="A81" t="str">
        <f>Database!$B$6&amp;": "&amp;Database!B84&amp;CHAR(10)&amp;Database!$C$6&amp;": "&amp;Database!C84&amp;CHAR(10)&amp;Database!$E$6&amp;": "&amp;Database!E84&amp;CHAR(10)&amp;Database!$F$6&amp;": "&amp;Database!F84&amp;CHAR(10)&amp;Database!$G$6&amp;": "&amp;Database!G84&amp;CHAR(10)&amp;Database!$H$6&amp;": "&amp;Database!H84&amp;CHAR(10)&amp;Database!$I$6&amp;": "&amp;Database!I84&amp;CHAR(10)&amp;Database!$J$6&amp;": "&amp;Database!J84&amp;CHAR(10)</f>
        <v xml:space="preserve">nct_id: NCT02514447
phase: Phase 1/Phase 2
sponsor_name: G1 Therapeutics, Inc.
sponsor_type: Industry
study_title: Phase 1b/2a Safety and Pharmacokinetic Study of G1T28 in Patients With Previously Treated Extensive Stage Small Cell Lung Cancer (SCLC) Receiving Topotecan Chemotherapy
cohort: 1
age_min: 18
age_max: 150
</v>
      </c>
      <c r="B81" t="str">
        <f>IF(S81=1, Database!$K$6&amp;": "&amp;Database!K84&amp;CHAR(10)&amp;Database!$L$6&amp;": "&amp;Database!L84, "")</f>
        <v/>
      </c>
      <c r="C81" t="str">
        <f>IF(T81=1, Database!$M$6&amp;": "&amp;Database!M84&amp;CHAR(10)&amp;Database!$N$6&amp;": "&amp;Database!N84&amp;CHAR(10)&amp;Database!$O$6&amp;": "&amp;Database!O84&amp;CHAR(10)&amp;Database!$P$6&amp;": "&amp;Database!P84&amp;CHAR(10), "")</f>
        <v xml:space="preserve">type_lung_nsclc_adeno: 
type_lung_nsclc_large: 
type_lung_nsclc_squamous: 
type_lung_sclc: include
</v>
      </c>
      <c r="D81" t="str">
        <f>IF(W81=1, Database!$Q$6&amp;": "&amp;Database!Q84&amp;CHAR(10)&amp;Database!$R$6&amp;": "&amp;Database!R84&amp;CHAR(10)&amp;Database!$S$6&amp;": "&amp;Database!S84&amp;CHAR(10)&amp;Database!$T$6&amp;": "&amp;Database!T84&amp;CHAR(10)&amp;Database!$U$6&amp;": "&amp;Database!U84&amp;CHAR(10)&amp;Database!$V$6&amp;": "&amp;Database!V84&amp;CHAR(10)&amp;Database!$W$6&amp;": "&amp;Database!W84&amp;CHAR(10)&amp;Database!$X$6&amp;": "&amp;Database!X84&amp;CHAR(10)&amp;Database!$Y$6&amp;": "&amp;Database!Y84&amp;CHAR(10)&amp;Database!$Z$6&amp;": "&amp;Database!Z84&amp;CHAR(10)&amp;Database!$AA$6&amp;": "&amp;Database!AA84&amp;CHAR(10)&amp;Database!$AB$6&amp;": "&amp;Database!AB84&amp;CHAR(10), "")</f>
        <v/>
      </c>
      <c r="E81" t="str">
        <f>IF(Z81=1, Database!$AC$6&amp;": "&amp;Database!AC84&amp;CHAR(10)&amp;Database!$AD$6&amp;": "&amp;Database!AD84&amp;CHAR(10)&amp;Database!$AE$6&amp;": "&amp;Database!AE84&amp;CHAR(10)&amp;Database!$AF$6&amp;": "&amp;Database!AF84&amp;CHAR(10)&amp;Database!$AG$6&amp;": "&amp;Database!AG84&amp;CHAR(10)&amp;Database!$AH$6&amp;": "&amp;Database!AH84&amp;CHAR(10)&amp;Database!$AI$6&amp;": "&amp;Database!AI84&amp;CHAR(10)&amp;Database!$AJ$6&amp;": "&amp;Database!AJ84&amp;CHAR(10)&amp;Database!$AK$6&amp;": "&amp;Database!AK84&amp;CHAR(10)&amp;Database!$AL$6&amp;": "&amp;Database!AL84&amp;CHAR(10)&amp;Database!$AM$6&amp;": "&amp;Database!AM84&amp;CHAR(10)&amp;Database!$AN$6&amp;": "&amp;Database!AN84&amp;CHAR(10)&amp;Database!$AO$6&amp;": "&amp;Database!AO84&amp;CHAR(10)&amp;Database!$AP$6&amp;": "&amp;Database!AP84&amp;CHAR(10), "")</f>
        <v/>
      </c>
      <c r="F81" t="str">
        <f>IF(AA81=1, Database!$AQ$6&amp;": "&amp;Database!AQ84&amp;CHAR(10)&amp;Database!$AR$6&amp;": "&amp;Database!AR84&amp;CHAR(10)&amp;Database!$AS$6&amp;": "&amp;Database!AS84&amp;CHAR(10)&amp;Database!$AT$6&amp;": "&amp;Database!AT84&amp;CHAR(10), "")</f>
        <v/>
      </c>
      <c r="G81" t="str">
        <f>IF(V81=1, Database!$AU$6&amp;": "&amp;Database!AU84&amp;CHAR(10)&amp;Database!$AV$6&amp;": "&amp;Database!AV84&amp;CHAR(10), "")</f>
        <v xml:space="preserve">stage_sclc_ls: include
stage_sclc_es: include
</v>
      </c>
      <c r="H81" t="str">
        <f>IF(AB81=1, Database!$AW$6&amp;": "&amp;Database!AW84&amp;CHAR(10), "")</f>
        <v/>
      </c>
      <c r="I81" t="str">
        <f>IF(AC81=1, Database!$AX$6&amp;": "&amp;Database!AX84&amp;CHAR(10)&amp;Database!$AY$6&amp;": "&amp;Database!AY84&amp;CHAR(10), "")</f>
        <v/>
      </c>
      <c r="J81" t="str">
        <f>IF(Z81=1, Database!$AQ$6&amp;": "&amp;Database!AQ84&amp;CHAR(10)&amp;Database!$AR$6&amp;": "&amp;Database!AR84&amp;CHAR(10)&amp;Database!$AS$6&amp;": "&amp;Database!AS84&amp;CHAR(10)&amp;Database!$AT$6&amp;": "&amp;Database!AT84&amp;CHAR(10), "")</f>
        <v/>
      </c>
      <c r="K81" t="str">
        <f>Database!$AZ$6&amp;": "&amp;Database!AZ84&amp;CHAR(10)&amp;Database!$BA$6&amp;": "&amp;Database!BA84&amp;CHAR(10)&amp;Database!$BB$6&amp;": "&amp;Database!BB84&amp;CHAR(10)</f>
        <v xml:space="preserve">status_newly_diagnosed: 
status_relapse: 
status_refractory: 
</v>
      </c>
      <c r="L81" t="str">
        <f>Database!$BC$6&amp;": "&amp;Database!BC84&amp;CHAR(10)&amp;Database!$BD$6&amp;": "&amp;Database!BD84&amp;CHAR(10)&amp;Database!$BE$6&amp;": "&amp;Database!BE84&amp;CHAR(10)&amp;Database!$BF$6&amp;": "&amp;Database!BF84&amp;CHAR(10)&amp;Database!$BG$6&amp;": "&amp;Database!BG84&amp;CHAR(10)&amp;Database!$BH$6&amp;": "&amp;Database!BH84&amp;CHAR(10)</f>
        <v xml:space="preserve">marker_alk_oncogene: 
marker_egfr_mutation: 
marker_kras_mutation: 
marker_philadelphia_bcrabl_positive: 
marker_flt3_positive: 
marker_cd20pos: 
</v>
      </c>
      <c r="M81" t="str">
        <f>Database!$BI$6&amp;": "&amp;Database!BI84&amp;CHAR(10)&amp;Database!$BJ$6&amp;": "&amp;Database!BJ84&amp;CHAR(10)&amp;Database!$BK$6&amp;": "&amp;Database!BK84&amp;CHAR(10)&amp;Database!$BL$6&amp;": "&amp;Database!BL84&amp;CHAR(10)&amp;Database!$BM$6&amp;": "&amp;Database!BM84&amp;CHAR(10)&amp;Database!$BN$6&amp;": "&amp;Database!BN84&amp;CHAR(10)&amp;Database!$BO$6&amp;": "&amp;Database!BO84&amp;CHAR(10)&amp;Database!$BP$6&amp;": "&amp;Database!BP84&amp;CHAR(10)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81" t="str">
        <f>IF(OR(W81=1, Z81=1), Database!$BQ$6&amp;": "&amp;Database!BQ84&amp;CHAR(10)&amp;Database!$BR$6&amp;": "&amp;Database!BR84&amp;CHAR(10)&amp;Database!$BS$6&amp;": "&amp;Database!BS84&amp;CHAR(10)&amp;Database!$BT$6&amp;": "&amp;Database!BT84&amp;CHAR(10), "")</f>
        <v/>
      </c>
      <c r="O81" t="str">
        <f>"Criteria: "&amp;CHAR(10)&amp;CHAR(10)&amp;Database!BU84</f>
        <v xml:space="preserve">Criteria: 
_x000D_        Inclusion Criteria:_x000D__x000D_          -  Male or female subjects aged â‰¥18 years_x000D__x000D_          -  Unequivocally confirmed diagnosis of SCLC by histology or cytology, preferably_x000D_             including the presence of neuroendocrine features by immunohistochemistry_x000D__x000D_          -  Progression during or after prior first- or second-line chemotherapy and eligible to_x000D_             receive topotecan therapy_x000D__x000D_          -  At least 1 target lesion that is measurable by RECIST, Version 1.1_x000D__x000D_          -  Eastern Cooperative Oncology Group (ECOG) performance status of 0 - 2_x000D__x000D_          -  Adequate organ function_x000D__x000D_        Exclusion Criteria:_x000D__x000D_          -  Presence of symptomatic brain metastases requiring immediate treatment with radiation_x000D_             therapy or steroids._x000D__x000D_          -  Uncontrolled ischemic heart disease or uncontrolled symptomatic congestive heart_x000D_             failure_x000D__x000D_          -  Known history of stroke or cerebrovascular accident within 6 months prior to_x000D_             enrollment_x000D__x000D_          -  Other uncontrolled serious chronic disease or conditions that in the investigator's_x000D_             opinion could affect compliance or follow-up in the protocol_x000D__x000D_          -  Concurrent radiotherapy to any site or radiotherapy within 2 weeks prior to_x000D_             enrollment or previous radiotherapy to the target lesion sites (the sites that are to_x000D_             be followed for determination of a response)_x000D__x000D_          -  Receipt of any investigational medication within 2 weeks prior to enrollment_x000D__x000D_          -  History of topotecan treatment for SCLC_x000D_      </v>
      </c>
      <c r="P81" t="str">
        <f t="shared" si="2"/>
        <v xml:space="preserve">
---------------------------------------</v>
      </c>
      <c r="Q81" t="str">
        <f t="shared" si="3"/>
        <v>nct_id: NCT02514447
phase: Phase 1/Phase 2
sponsor_name: G1 Therapeutics, Inc.
sponsor_type: Industry
study_title: Phase 1b/2a Safety and Pharmacokinetic Study of G1T28 in Patients With Previously Treated Extensive Stage Small Cell Lung Cancer (SCLC) Receiving Topotecan Chemotherapy
cohort: 1
age_min: 18
age_max: 150
type_lung_nsclc_adeno: 
type_lung_nsclc_large: 
type_lung_nsclc_squamous: 
type_lung_sclc: include
stage_sclc_ls: include
stage_sclc_es: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Male or female subjects aged â‰¥18 years_x000D__x000D_          -  Unequivocally confirmed diagnosis of SCLC by histology or cytology, preferably_x000D_             including the presence of neuroendocrine features by immunohistochemistry_x000D__x000D_          -  Progression during or after prior first- or second-line chemotherapy and eligible to_x000D_             receive topotecan therapy_x000D__x000D_          -  At least 1 target lesion that is measurable by RECIST, Version 1.1_x000D__x000D_          -  Eastern Cooperative Oncology Group (ECOG) performance status of 0 - 2_x000D__x000D_          -  Adequate organ function_x000D__x000D_        Exclusion Criteria:_x000D__x000D_          -  Presence of symptomatic brain metastases requiring immediate treatment with radiation_x000D_             therapy or steroids._x000D__x000D_          -  Uncontrolled ischemic heart disease or uncontrolled symptomatic congestive heart_x000D_             failure_x000D__x000D_          -  Known history of stroke or cerebrovascular accident within 6 months prior to_x000D_             enrollment_x000D__x000D_          -  Other uncontrolled serious chronic disease or conditions that in the investigator's_x000D_             opinion could affect compliance or follow-up in the protocol_x000D__x000D_          -  Concurrent radiotherapy to any site or radiotherapy within 2 weeks prior to_x000D_             enrollment or previous radiotherapy to the target lesion sites (the sites that are to_x000D_             be followed for determination of a response)_x000D__x000D_          -  Receipt of any investigational medication within 2 weeks prior to enrollment_x000D__x000D_          -  History of topotecan treatment for SCLC_x000D_      
---------------------------------------</v>
      </c>
      <c r="S81">
        <f>IF(OR(Database!K84="include",Database!L84="include"), 1, 0)</f>
        <v>0</v>
      </c>
      <c r="T81">
        <f>IF(OR(Database!M84="include",Database!N84="include",Database!O84="include",Database!P84="include"), 1, 0)</f>
        <v>1</v>
      </c>
      <c r="U81">
        <f>IF(OR(Database!M84="include",Database!N84="include",Database!O84="include"), 1, 0)</f>
        <v>0</v>
      </c>
      <c r="V81">
        <f>IF(Database!P84="include", 1, 0)</f>
        <v>1</v>
      </c>
      <c r="W81">
        <f>IF(OR(Database!Q84="include",Database!R84="include",Database!S84="include",Database!T84="include"), 1, 0)</f>
        <v>0</v>
      </c>
      <c r="X81">
        <f>IF(Database!Q84="include", 1, 0)</f>
        <v>0</v>
      </c>
      <c r="Y81">
        <f>IF(Database!T84="include", 1, 0)</f>
        <v>0</v>
      </c>
      <c r="Z81">
        <f>IF(OR(Database!AC84="include",Database!AE84="include",Database!AH84="include",Database!AI84="include",Database!AJ84="include",Database!AK84="include",Database!AM84="include",Database!AN84="include",Database!AO84="include",Database!AP84="include"), 1, 0)</f>
        <v>0</v>
      </c>
      <c r="AA81">
        <f>IF(OR(Database!AQ84&lt;&gt;"",Database!AR84&lt;&gt;"",Database!AS84&lt;&gt;"",Database!AT84&lt;&gt;""), 1, 0)</f>
        <v>0</v>
      </c>
      <c r="AB81">
        <f>IF(Database!AW84&lt;&gt;"", 1, 0)</f>
        <v>0</v>
      </c>
      <c r="AC81">
        <f>IF(OR(Database!AY84&lt;&gt;"",Database!AX84&lt;&gt;""), 1, 0)</f>
        <v>0</v>
      </c>
    </row>
    <row r="82" spans="1:29">
      <c r="A82" t="str">
        <f>Database!$B$6&amp;": "&amp;Database!B85&amp;CHAR(10)&amp;Database!$C$6&amp;": "&amp;Database!C85&amp;CHAR(10)&amp;Database!$E$6&amp;": "&amp;Database!E85&amp;CHAR(10)&amp;Database!$F$6&amp;": "&amp;Database!F85&amp;CHAR(10)&amp;Database!$G$6&amp;": "&amp;Database!G85&amp;CHAR(10)&amp;Database!$H$6&amp;": "&amp;Database!H85&amp;CHAR(10)&amp;Database!$I$6&amp;": "&amp;Database!I85&amp;CHAR(10)&amp;Database!$J$6&amp;": "&amp;Database!J85&amp;CHAR(10)</f>
        <v xml:space="preserve">nct_id: NCT02247349
phase: Phase 1/Phase 2
sponsor_name: Bristol-Myers Squibb
sponsor_type: Industry
study_title: A Phase 1/2 Multicenter Study of BMS-986012 in Subjects With Relapsed/Refractory Small Cell Lung Cancer
cohort: 1
age_min: 18
age_max: 150
</v>
      </c>
      <c r="B82" t="str">
        <f>IF(S82=1, Database!$K$6&amp;": "&amp;Database!K85&amp;CHAR(10)&amp;Database!$L$6&amp;": "&amp;Database!L85, "")</f>
        <v/>
      </c>
      <c r="C82" t="str">
        <f>IF(T82=1, Database!$M$6&amp;": "&amp;Database!M85&amp;CHAR(10)&amp;Database!$N$6&amp;": "&amp;Database!N85&amp;CHAR(10)&amp;Database!$O$6&amp;": "&amp;Database!O85&amp;CHAR(10)&amp;Database!$P$6&amp;": "&amp;Database!P85&amp;CHAR(10), "")</f>
        <v xml:space="preserve">type_lung_nsclc_adeno: 
type_lung_nsclc_large: 
type_lung_nsclc_squamous: 
type_lung_sclc: include
</v>
      </c>
      <c r="D82" t="str">
        <f>IF(W82=1, Database!$Q$6&amp;": "&amp;Database!Q85&amp;CHAR(10)&amp;Database!$R$6&amp;": "&amp;Database!R85&amp;CHAR(10)&amp;Database!$S$6&amp;": "&amp;Database!S85&amp;CHAR(10)&amp;Database!$T$6&amp;": "&amp;Database!T85&amp;CHAR(10)&amp;Database!$U$6&amp;": "&amp;Database!U85&amp;CHAR(10)&amp;Database!$V$6&amp;": "&amp;Database!V85&amp;CHAR(10)&amp;Database!$W$6&amp;": "&amp;Database!W85&amp;CHAR(10)&amp;Database!$X$6&amp;": "&amp;Database!X85&amp;CHAR(10)&amp;Database!$Y$6&amp;": "&amp;Database!Y85&amp;CHAR(10)&amp;Database!$Z$6&amp;": "&amp;Database!Z85&amp;CHAR(10)&amp;Database!$AA$6&amp;": "&amp;Database!AA85&amp;CHAR(10)&amp;Database!$AB$6&amp;": "&amp;Database!AB85&amp;CHAR(10), "")</f>
        <v/>
      </c>
      <c r="E82" t="str">
        <f>IF(Z82=1, Database!$AC$6&amp;": "&amp;Database!AC85&amp;CHAR(10)&amp;Database!$AD$6&amp;": "&amp;Database!AD85&amp;CHAR(10)&amp;Database!$AE$6&amp;": "&amp;Database!AE85&amp;CHAR(10)&amp;Database!$AF$6&amp;": "&amp;Database!AF85&amp;CHAR(10)&amp;Database!$AG$6&amp;": "&amp;Database!AG85&amp;CHAR(10)&amp;Database!$AH$6&amp;": "&amp;Database!AH85&amp;CHAR(10)&amp;Database!$AI$6&amp;": "&amp;Database!AI85&amp;CHAR(10)&amp;Database!$AJ$6&amp;": "&amp;Database!AJ85&amp;CHAR(10)&amp;Database!$AK$6&amp;": "&amp;Database!AK85&amp;CHAR(10)&amp;Database!$AL$6&amp;": "&amp;Database!AL85&amp;CHAR(10)&amp;Database!$AM$6&amp;": "&amp;Database!AM85&amp;CHAR(10)&amp;Database!$AN$6&amp;": "&amp;Database!AN85&amp;CHAR(10)&amp;Database!$AO$6&amp;": "&amp;Database!AO85&amp;CHAR(10)&amp;Database!$AP$6&amp;": "&amp;Database!AP85&amp;CHAR(10), "")</f>
        <v/>
      </c>
      <c r="F82" t="str">
        <f>IF(AA82=1, Database!$AQ$6&amp;": "&amp;Database!AQ85&amp;CHAR(10)&amp;Database!$AR$6&amp;": "&amp;Database!AR85&amp;CHAR(10)&amp;Database!$AS$6&amp;": "&amp;Database!AS85&amp;CHAR(10)&amp;Database!$AT$6&amp;": "&amp;Database!AT85&amp;CHAR(10), "")</f>
        <v/>
      </c>
      <c r="G82" t="str">
        <f>IF(V82=1, Database!$AU$6&amp;": "&amp;Database!AU85&amp;CHAR(10)&amp;Database!$AV$6&amp;": "&amp;Database!AV85&amp;CHAR(10), "")</f>
        <v xml:space="preserve">stage_sclc_ls: include
stage_sclc_es: include
</v>
      </c>
      <c r="H82" t="str">
        <f>IF(AB82=1, Database!$AW$6&amp;": "&amp;Database!AW85&amp;CHAR(10), "")</f>
        <v/>
      </c>
      <c r="I82" t="str">
        <f>IF(AC82=1, Database!$AX$6&amp;": "&amp;Database!AX85&amp;CHAR(10)&amp;Database!$AY$6&amp;": "&amp;Database!AY85&amp;CHAR(10), "")</f>
        <v/>
      </c>
      <c r="J82" t="str">
        <f>IF(Z82=1, Database!$AQ$6&amp;": "&amp;Database!AQ85&amp;CHAR(10)&amp;Database!$AR$6&amp;": "&amp;Database!AR85&amp;CHAR(10)&amp;Database!$AS$6&amp;": "&amp;Database!AS85&amp;CHAR(10)&amp;Database!$AT$6&amp;": "&amp;Database!AT85&amp;CHAR(10), "")</f>
        <v/>
      </c>
      <c r="K82" t="str">
        <f>Database!$AZ$6&amp;": "&amp;Database!AZ85&amp;CHAR(10)&amp;Database!$BA$6&amp;": "&amp;Database!BA85&amp;CHAR(10)&amp;Database!$BB$6&amp;": "&amp;Database!BB85&amp;CHAR(10)</f>
        <v xml:space="preserve">status_newly_diagnosed: 
status_relapse: 
status_refractory: 
</v>
      </c>
      <c r="L82" t="str">
        <f>Database!$BC$6&amp;": "&amp;Database!BC85&amp;CHAR(10)&amp;Database!$BD$6&amp;": "&amp;Database!BD85&amp;CHAR(10)&amp;Database!$BE$6&amp;": "&amp;Database!BE85&amp;CHAR(10)&amp;Database!$BF$6&amp;": "&amp;Database!BF85&amp;CHAR(10)&amp;Database!$BG$6&amp;": "&amp;Database!BG85&amp;CHAR(10)&amp;Database!$BH$6&amp;": "&amp;Database!BH85&amp;CHAR(10)</f>
        <v xml:space="preserve">marker_alk_oncogene: 
marker_egfr_mutation: 
marker_kras_mutation: 
marker_philadelphia_bcrabl_positive: 
marker_flt3_positive: 
marker_cd20pos: 
</v>
      </c>
      <c r="M82" t="str">
        <f>Database!$BI$6&amp;": "&amp;Database!BI85&amp;CHAR(10)&amp;Database!$BJ$6&amp;": "&amp;Database!BJ85&amp;CHAR(10)&amp;Database!$BK$6&amp;": "&amp;Database!BK85&amp;CHAR(10)&amp;Database!$BL$6&amp;": "&amp;Database!BL85&amp;CHAR(10)&amp;Database!$BM$6&amp;": "&amp;Database!BM85&amp;CHAR(10)&amp;Database!$BN$6&amp;": "&amp;Database!BN85&amp;CHAR(10)&amp;Database!$BO$6&amp;": "&amp;Database!BO85&amp;CHAR(10)&amp;Database!$BP$6&amp;": "&amp;Database!BP85&amp;CHAR(10)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82" t="str">
        <f>IF(OR(W82=1, Z82=1), Database!$BQ$6&amp;": "&amp;Database!BQ85&amp;CHAR(10)&amp;Database!$BR$6&amp;": "&amp;Database!BR85&amp;CHAR(10)&amp;Database!$BS$6&amp;": "&amp;Database!BS85&amp;CHAR(10)&amp;Database!$BT$6&amp;": "&amp;Database!BT85&amp;CHAR(10), "")</f>
        <v/>
      </c>
      <c r="O82" t="str">
        <f>"Criteria: "&amp;CHAR(10)&amp;CHAR(10)&amp;Database!BU85</f>
        <v xml:space="preserve">Criteria: 
_x000D_        For more information regarding BMS clinical trial participation, please visit_x000D_        www.BMSStudyConnect.com_x000D__x000D_        Inclusion Criteria:_x000D__x000D_          -  Histological or cytological confirmed small cell lung cancer (SCLC)_x000D__x000D_          -  Performance Status 0-1_x000D__x000D_          -  Adequate organ function_x000D__x000D_          -  Measurable disease_x000D__x000D_        Exclusion Criteria:_x000D__x000D_          -  Known or suspected brain metastasis_x000D__x000D_          -  Small cell cancer not lung in origin_x000D__x000D_          -  Significant or acute medical illness_x000D__x000D_          -  Uncontrolled or significant cardiac disease_x000D__x000D_          -  Infection_x000D__x000D_          -  â‰¥ Grade 2 peripheral neuropathy_x000D__x000D_          -  Concomitant malignancies_x000D__x000D_          -  HIV related disease or known or suspected HIV+_x000D__x000D_          -  Hepatitis B or C infection_x000D__x000D_          -  ECG abnormalities as defined by the protocol_x000D__x000D_          -  Allergies or hypersensitivities to monoclonal antibodies, BMS-986012 or related_x000D_             compounds, including fucosyl-GM1 vaccine and Nivolumab_x000D__x000D_        Other protocol defined inclusion/exclusion criteria could apply_x000D_      </v>
      </c>
      <c r="P82" t="str">
        <f t="shared" si="2"/>
        <v xml:space="preserve">
---------------------------------------</v>
      </c>
      <c r="Q82" t="str">
        <f t="shared" si="3"/>
        <v>nct_id: NCT02247349
phase: Phase 1/Phase 2
sponsor_name: Bristol-Myers Squibb
sponsor_type: Industry
study_title: A Phase 1/2 Multicenter Study of BMS-986012 in Subjects With Relapsed/Refractory Small Cell Lung Cancer
cohort: 1
age_min: 18
age_max: 150
type_lung_nsclc_adeno: 
type_lung_nsclc_large: 
type_lung_nsclc_squamous: 
type_lung_sclc: include
stage_sclc_ls: include
stage_sclc_es: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For more information regarding BMS clinical trial participation, please visit_x000D_        www.BMSStudyConnect.com_x000D__x000D_        Inclusion Criteria:_x000D__x000D_          -  Histological or cytological confirmed small cell lung cancer (SCLC)_x000D__x000D_          -  Performance Status 0-1_x000D__x000D_          -  Adequate organ function_x000D__x000D_          -  Measurable disease_x000D__x000D_        Exclusion Criteria:_x000D__x000D_          -  Known or suspected brain metastasis_x000D__x000D_          -  Small cell cancer not lung in origin_x000D__x000D_          -  Significant or acute medical illness_x000D__x000D_          -  Uncontrolled or significant cardiac disease_x000D__x000D_          -  Infection_x000D__x000D_          -  â‰¥ Grade 2 peripheral neuropathy_x000D__x000D_          -  Concomitant malignancies_x000D__x000D_          -  HIV related disease or known or suspected HIV+_x000D__x000D_          -  Hepatitis B or C infection_x000D__x000D_          -  ECG abnormalities as defined by the protocol_x000D__x000D_          -  Allergies or hypersensitivities to monoclonal antibodies, BMS-986012 or related_x000D_             compounds, including fucosyl-GM1 vaccine and Nivolumab_x000D__x000D_        Other protocol defined inclusion/exclusion criteria could apply_x000D_      
---------------------------------------</v>
      </c>
      <c r="S82">
        <f>IF(OR(Database!K85="include",Database!L85="include"), 1, 0)</f>
        <v>0</v>
      </c>
      <c r="T82">
        <f>IF(OR(Database!M85="include",Database!N85="include",Database!O85="include",Database!P85="include"), 1, 0)</f>
        <v>1</v>
      </c>
      <c r="U82">
        <f>IF(OR(Database!M85="include",Database!N85="include",Database!O85="include"), 1, 0)</f>
        <v>0</v>
      </c>
      <c r="V82">
        <f>IF(Database!P85="include", 1, 0)</f>
        <v>1</v>
      </c>
      <c r="W82">
        <f>IF(OR(Database!Q85="include",Database!R85="include",Database!S85="include",Database!T85="include"), 1, 0)</f>
        <v>0</v>
      </c>
      <c r="X82">
        <f>IF(Database!Q85="include", 1, 0)</f>
        <v>0</v>
      </c>
      <c r="Y82">
        <f>IF(Database!T85="include", 1, 0)</f>
        <v>0</v>
      </c>
      <c r="Z82">
        <f>IF(OR(Database!AC85="include",Database!AE85="include",Database!AH85="include",Database!AI85="include",Database!AJ85="include",Database!AK85="include",Database!AM85="include",Database!AN85="include",Database!AO85="include",Database!AP85="include"), 1, 0)</f>
        <v>0</v>
      </c>
      <c r="AA82">
        <f>IF(OR(Database!AQ85&lt;&gt;"",Database!AR85&lt;&gt;"",Database!AS85&lt;&gt;"",Database!AT85&lt;&gt;""), 1, 0)</f>
        <v>0</v>
      </c>
      <c r="AB82">
        <f>IF(Database!AW85&lt;&gt;"", 1, 0)</f>
        <v>0</v>
      </c>
      <c r="AC82">
        <f>IF(OR(Database!AY85&lt;&gt;"",Database!AX85&lt;&gt;""), 1, 0)</f>
        <v>0</v>
      </c>
    </row>
    <row r="83" spans="1:29">
      <c r="A83" t="str">
        <f>Database!$B$6&amp;": "&amp;Database!B86&amp;CHAR(10)&amp;Database!$C$6&amp;": "&amp;Database!C86&amp;CHAR(10)&amp;Database!$E$6&amp;": "&amp;Database!E86&amp;CHAR(10)&amp;Database!$F$6&amp;": "&amp;Database!F86&amp;CHAR(10)&amp;Database!$G$6&amp;": "&amp;Database!G86&amp;CHAR(10)&amp;Database!$H$6&amp;": "&amp;Database!H86&amp;CHAR(10)&amp;Database!$I$6&amp;": "&amp;Database!I86&amp;CHAR(10)&amp;Database!$J$6&amp;": "&amp;Database!J86&amp;CHAR(10)</f>
        <v xml:space="preserve">nct_id: NCT02346370
phase: Phase 1/Phase 2
sponsor_name: Halozyme Therapeutics
sponsor_type: Industry
study_title: PRIMAL STUDY: A Phase 1b/2, Randomized, Multicenter, Multinational Study of Pegylated Recombinant Human Hyaluronidase (PEGPH20) Combined With Docetaxel (PDoc) Compared With Docetaxel (Doc) Alone in Subjects With Recurrent Previously Treated Locally Advanced or Metastatic Non-small Cell Lung Cancer (NSCLC)
cohort: 1
age_min: 18
age_max: 150
</v>
      </c>
      <c r="B83" t="str">
        <f>IF(S83=1, Database!$K$6&amp;": "&amp;Database!K86&amp;CHAR(10)&amp;Database!$L$6&amp;": "&amp;Database!L86, "")</f>
        <v/>
      </c>
      <c r="C83" t="str">
        <f>IF(T83=1, Database!$M$6&amp;": "&amp;Database!M86&amp;CHAR(10)&amp;Database!$N$6&amp;": "&amp;Database!N86&amp;CHAR(10)&amp;Database!$O$6&amp;": "&amp;Database!O86&amp;CHAR(10)&amp;Database!$P$6&amp;": "&amp;Database!P86&amp;CHAR(10), "")</f>
        <v xml:space="preserve">type_lung_nsclc_adeno: include
type_lung_nsclc_large: include
type_lung_nsclc_squamous: include
type_lung_sclc: 
</v>
      </c>
      <c r="D83" t="str">
        <f>IF(W83=1, Database!$Q$6&amp;": "&amp;Database!Q86&amp;CHAR(10)&amp;Database!$R$6&amp;": "&amp;Database!R86&amp;CHAR(10)&amp;Database!$S$6&amp;": "&amp;Database!S86&amp;CHAR(10)&amp;Database!$T$6&amp;": "&amp;Database!T86&amp;CHAR(10)&amp;Database!$U$6&amp;": "&amp;Database!U86&amp;CHAR(10)&amp;Database!$V$6&amp;": "&amp;Database!V86&amp;CHAR(10)&amp;Database!$W$6&amp;": "&amp;Database!W86&amp;CHAR(10)&amp;Database!$X$6&amp;": "&amp;Database!X86&amp;CHAR(10)&amp;Database!$Y$6&amp;": "&amp;Database!Y86&amp;CHAR(10)&amp;Database!$Z$6&amp;": "&amp;Database!Z86&amp;CHAR(10)&amp;Database!$AA$6&amp;": "&amp;Database!AA86&amp;CHAR(10)&amp;Database!$AB$6&amp;": "&amp;Database!AB86&amp;CHAR(10), "")</f>
        <v/>
      </c>
      <c r="E83" t="str">
        <f>IF(Z83=1, Database!$AC$6&amp;": "&amp;Database!AC86&amp;CHAR(10)&amp;Database!$AD$6&amp;": "&amp;Database!AD86&amp;CHAR(10)&amp;Database!$AE$6&amp;": "&amp;Database!AE86&amp;CHAR(10)&amp;Database!$AF$6&amp;": "&amp;Database!AF86&amp;CHAR(10)&amp;Database!$AG$6&amp;": "&amp;Database!AG86&amp;CHAR(10)&amp;Database!$AH$6&amp;": "&amp;Database!AH86&amp;CHAR(10)&amp;Database!$AI$6&amp;": "&amp;Database!AI86&amp;CHAR(10)&amp;Database!$AJ$6&amp;": "&amp;Database!AJ86&amp;CHAR(10)&amp;Database!$AK$6&amp;": "&amp;Database!AK86&amp;CHAR(10)&amp;Database!$AL$6&amp;": "&amp;Database!AL86&amp;CHAR(10)&amp;Database!$AM$6&amp;": "&amp;Database!AM86&amp;CHAR(10)&amp;Database!$AN$6&amp;": "&amp;Database!AN86&amp;CHAR(10)&amp;Database!$AO$6&amp;": "&amp;Database!AO86&amp;CHAR(10)&amp;Database!$AP$6&amp;": "&amp;Database!AP86&amp;CHAR(10), "")</f>
        <v/>
      </c>
      <c r="F83" t="str">
        <f>IF(AA83=1, Database!$AQ$6&amp;": "&amp;Database!AQ86&amp;CHAR(10)&amp;Database!$AR$6&amp;": "&amp;Database!AR86&amp;CHAR(10)&amp;Database!$AS$6&amp;": "&amp;Database!AS86&amp;CHAR(10)&amp;Database!$AT$6&amp;": "&amp;Database!AT86&amp;CHAR(10), "")</f>
        <v xml:space="preserve">stage_i: 
stage_ii: 
stage_iii: include
stage_iv: include
</v>
      </c>
      <c r="G83" t="str">
        <f>IF(V83=1, Database!$AU$6&amp;": "&amp;Database!AU86&amp;CHAR(10)&amp;Database!$AV$6&amp;": "&amp;Database!AV86&amp;CHAR(10), "")</f>
        <v/>
      </c>
      <c r="H83" t="str">
        <f>IF(AB83=1, Database!$AW$6&amp;": "&amp;Database!AW86&amp;CHAR(10), "")</f>
        <v/>
      </c>
      <c r="I83" t="str">
        <f>IF(AC83=1, Database!$AX$6&amp;": "&amp;Database!AX86&amp;CHAR(10)&amp;Database!$AY$6&amp;": "&amp;Database!AY86&amp;CHAR(10), "")</f>
        <v/>
      </c>
      <c r="J83" t="str">
        <f>IF(Z83=1, Database!$AQ$6&amp;": "&amp;Database!AQ86&amp;CHAR(10)&amp;Database!$AR$6&amp;": "&amp;Database!AR86&amp;CHAR(10)&amp;Database!$AS$6&amp;": "&amp;Database!AS86&amp;CHAR(10)&amp;Database!$AT$6&amp;": "&amp;Database!AT86&amp;CHAR(10), "")</f>
        <v/>
      </c>
      <c r="K83" t="str">
        <f>Database!$AZ$6&amp;": "&amp;Database!AZ86&amp;CHAR(10)&amp;Database!$BA$6&amp;": "&amp;Database!BA86&amp;CHAR(10)&amp;Database!$BB$6&amp;": "&amp;Database!BB86&amp;CHAR(10)</f>
        <v xml:space="preserve">status_newly_diagnosed: 
status_relapse: require
status_refractory: 
</v>
      </c>
      <c r="L83" t="str">
        <f>Database!$BC$6&amp;": "&amp;Database!BC86&amp;CHAR(10)&amp;Database!$BD$6&amp;": "&amp;Database!BD86&amp;CHAR(10)&amp;Database!$BE$6&amp;": "&amp;Database!BE86&amp;CHAR(10)&amp;Database!$BF$6&amp;": "&amp;Database!BF86&amp;CHAR(10)&amp;Database!$BG$6&amp;": "&amp;Database!BG86&amp;CHAR(10)&amp;Database!$BH$6&amp;": "&amp;Database!BH86&amp;CHAR(10)</f>
        <v xml:space="preserve">marker_alk_oncogene: 
marker_egfr_mutation: 
marker_kras_mutation: 
marker_philadelphia_bcrabl_positive: 
marker_flt3_positive: 
marker_cd20pos: 
</v>
      </c>
      <c r="M83" t="str">
        <f>Database!$BI$6&amp;": "&amp;Database!BI86&amp;CHAR(10)&amp;Database!$BJ$6&amp;": "&amp;Database!BJ86&amp;CHAR(10)&amp;Database!$BK$6&amp;": "&amp;Database!BK86&amp;CHAR(10)&amp;Database!$BL$6&amp;": "&amp;Database!BL86&amp;CHAR(10)&amp;Database!$BM$6&amp;": "&amp;Database!BM86&amp;CHAR(10)&amp;Database!$BN$6&amp;": "&amp;Database!BN86&amp;CHAR(10)&amp;Database!$BO$6&amp;": "&amp;Database!BO86&amp;CHAR(10)&amp;Database!$BP$6&amp;": "&amp;Database!BP86&amp;CHAR(10)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83" t="str">
        <f>IF(OR(W83=1, Z83=1), Database!$BQ$6&amp;": "&amp;Database!BQ86&amp;CHAR(10)&amp;Database!$BR$6&amp;": "&amp;Database!BR86&amp;CHAR(10)&amp;Database!$BS$6&amp;": "&amp;Database!BS86&amp;CHAR(10)&amp;Database!$BT$6&amp;": "&amp;Database!BT86&amp;CHAR(10), "")</f>
        <v/>
      </c>
      <c r="O83" t="str">
        <f>"Criteria: "&amp;CHAR(10)&amp;CHAR(10)&amp;Database!BU86</f>
        <v xml:space="preserve">Criteria: 
_x000D_        Inclusion Criteria:_x000D__x000D_          -  Signed, approved Informed Consent_x000D__x000D_          -  Histologically confirmed and previously treated Stage IIIB/IV NSCLC, having failed no_x000D_             more than 1 platinum chemo regimen_x000D__x000D_          -  Available archival tumor tissue block - 10 unstained, core biopsy slides that meet_x000D_             specific tissue requirements_x000D__x000D_          -  Phase 1b Schedule finding/Phase 2 - one or more tumors measureable on CT scan (RECIST_x000D_             1.1)_x000D__x000D_          -  Life expectancy - =/&gt; 3 months, ECOG (Eastern Cooperative Oncology Group) status = 0_x000D_             or 1_x000D__x000D_          -  Negative pregnancy test_x000D__x000D_          -  Men and women agreement to use effective contraceptive method_x000D__x000D_          -  Specific ranges/levels of Screening labs that are acceptable_x000D__x000D_        Exclusion Criteria:_x000D__x000D_          -  Previous treatment with docetaxel_x000D__x000D_          -  New York Heart Assoc Class III or IV cardiac disease, myocardial infarction within_x000D_             the past 12 - months_x000D__x000D_          -  Prior history of cerebrovascular accident or transient ischemic attack or preexisting_x000D_             - carotid artery disease_x000D__x000D_          -  History of pulmonary embolism or pulmonary embolism found on screening exam_x000D__x000D_          -  Active, uncontrolled bacterial, viral or fungal infection at time of screening_x000D__x000D_          -  Known infection with HIV, Hepatitis B or C_x000D__x000D_          -  Known allergy to hyaluronidase or any constituents of docetaxel formulation_x000D__x000D_          -  Current use (within 10 days of day 1) of megestrol acetate_x000D__x000D_          -  Women currently pregnant or breast feeding_x000D__x000D_          -  Intolerance to dexamethasone as determined by Investigator_x000D__x000D_          -  History of another primary cancer within the last 3 years_x000D__x000D_          -  Any other disease, metabolic dysfunction, physical exam finding or clinical lab_x000D_             finding that leads to reasonable suspicion of disease that contraindicates the use of_x000D_             an investigational drug that might affect interpretation of results or render subject_x000D_             at high risk for treatment complications_x000D__x000D_          -  In opinion of Investigator, make subject unsuitable for study. Subject's inability to_x000D_             comply with study and follow-up procedures, as judged by the Investigator_x000D_      </v>
      </c>
      <c r="P83" t="str">
        <f t="shared" si="2"/>
        <v xml:space="preserve">
---------------------------------------</v>
      </c>
      <c r="Q83" t="str">
        <f t="shared" si="3"/>
        <v>nct_id: NCT02346370
phase: Phase 1/Phase 2
sponsor_name: Halozyme Therapeutics
sponsor_type: Industry
study_title: PRIMAL STUDY: A Phase 1b/2, Randomized, Multicenter, Multinational Study of Pegylated Recombinant Human Hyaluronidase (PEGPH20) Combined With Docetaxel (PDoc) Compared With Docetaxel (Doc) Alone in Subjects With Recurrent Previously Treated Locally Advanced or Metastatic Non-small Cell Lung Cancer (NSCLC)
cohort: 1
age_min: 18
age_max: 150
type_lung_nsclc_adeno: include
type_lung_nsclc_large: include
type_lung_nsclc_squamous: include
type_lung_sclc: 
stage_i: 
stage_ii: 
stage_iii: include
stage_iv: include
status_newly_diagnosed: 
status_relapse: require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Signed, approved Informed Consent_x000D__x000D_          -  Histologically confirmed and previously treated Stage IIIB/IV NSCLC, having failed no_x000D_             more than 1 platinum chemo regimen_x000D__x000D_          -  Available archival tumor tissue block - 10 unstained, core biopsy slides that meet_x000D_             specific tissue requirements_x000D__x000D_          -  Phase 1b Schedule finding/Phase 2 - one or more tumors measureable on CT scan (RECIST_x000D_             1.1)_x000D__x000D_          -  Life expectancy - =/&gt; 3 months, ECOG (Eastern Cooperative Oncology Group) status = 0_x000D_             or 1_x000D__x000D_          -  Negative pregnancy test_x000D__x000D_          -  Men and women agreement to use effective contraceptive method_x000D__x000D_          -  Specific ranges/levels of Screening labs that are acceptable_x000D__x000D_        Exclusion Criteria:_x000D__x000D_          -  Previous treatment with docetaxel_x000D__x000D_          -  New York Heart Assoc Class III or IV cardiac disease, myocardial infarction within_x000D_             the past 12 - months_x000D__x000D_          -  Prior history of cerebrovascular accident or transient ischemic attack or preexisting_x000D_             - carotid artery disease_x000D__x000D_          -  History of pulmonary embolism or pulmonary embolism found on screening exam_x000D__x000D_          -  Active, uncontrolled bacterial, viral or fungal infection at time of screening_x000D__x000D_          -  Known infection with HIV, Hepatitis B or C_x000D__x000D_          -  Known allergy to hyaluronidase or any constituents of docetaxel formulation_x000D__x000D_          -  Current use (within 10 days of day 1) of megestrol acetate_x000D__x000D_          -  Women currently pregnant or breast feeding_x000D__x000D_          -  Intolerance to dexamethasone as determined by Investigator_x000D__x000D_          -  History of another primary cancer within the last 3 years_x000D__x000D_          -  Any other disease, metabolic dysfunction, physical exam finding or clinical lab_x000D_             finding that leads to reasonable suspicion of disease that contraindicates the use of_x000D_             an investigational drug that might affect interpretation of results or render subject_x000D_             at high risk for treatment complications_x000D__x000D_          -  In opinion of Investigator, make subject unsuitable for study. Subject's inability to_x000D_             comply with study and follow-up procedures, as judged by the Investigator_x000D_      
---------------------------------------</v>
      </c>
      <c r="S83">
        <f>IF(OR(Database!K86="include",Database!L86="include"), 1, 0)</f>
        <v>0</v>
      </c>
      <c r="T83">
        <f>IF(OR(Database!M86="include",Database!N86="include",Database!O86="include",Database!P86="include"), 1, 0)</f>
        <v>1</v>
      </c>
      <c r="U83">
        <f>IF(OR(Database!M86="include",Database!N86="include",Database!O86="include"), 1, 0)</f>
        <v>1</v>
      </c>
      <c r="V83">
        <f>IF(Database!P86="include", 1, 0)</f>
        <v>0</v>
      </c>
      <c r="W83">
        <f>IF(OR(Database!Q86="include",Database!R86="include",Database!S86="include",Database!T86="include"), 1, 0)</f>
        <v>0</v>
      </c>
      <c r="X83">
        <f>IF(Database!Q86="include", 1, 0)</f>
        <v>0</v>
      </c>
      <c r="Y83">
        <f>IF(Database!T86="include", 1, 0)</f>
        <v>0</v>
      </c>
      <c r="Z83">
        <f>IF(OR(Database!AC86="include",Database!AE86="include",Database!AH86="include",Database!AI86="include",Database!AJ86="include",Database!AK86="include",Database!AM86="include",Database!AN86="include",Database!AO86="include",Database!AP86="include"), 1, 0)</f>
        <v>0</v>
      </c>
      <c r="AA83">
        <f>IF(OR(Database!AQ86&lt;&gt;"",Database!AR86&lt;&gt;"",Database!AS86&lt;&gt;"",Database!AT86&lt;&gt;""), 1, 0)</f>
        <v>1</v>
      </c>
      <c r="AB83">
        <f>IF(Database!AW86&lt;&gt;"", 1, 0)</f>
        <v>0</v>
      </c>
      <c r="AC83">
        <f>IF(OR(Database!AY86&lt;&gt;"",Database!AX86&lt;&gt;""), 1, 0)</f>
        <v>0</v>
      </c>
    </row>
    <row r="84" spans="1:29">
      <c r="A84" t="str">
        <f>Database!$B$6&amp;": "&amp;Database!B87&amp;CHAR(10)&amp;Database!$C$6&amp;": "&amp;Database!C87&amp;CHAR(10)&amp;Database!$E$6&amp;": "&amp;Database!E87&amp;CHAR(10)&amp;Database!$F$6&amp;": "&amp;Database!F87&amp;CHAR(10)&amp;Database!$G$6&amp;": "&amp;Database!G87&amp;CHAR(10)&amp;Database!$H$6&amp;": "&amp;Database!H87&amp;CHAR(10)&amp;Database!$I$6&amp;": "&amp;Database!I87&amp;CHAR(10)&amp;Database!$J$6&amp;": "&amp;Database!J87&amp;CHAR(10)</f>
        <v xml:space="preserve">nct_id: NCT02349633
phase: Phase 1/Phase 2
sponsor_name: Pfizer
sponsor_type: Industry
study_title: Phase 1/2 Openâ€‘Label Study Of PF-06747775 (Epidermal Growth Factor Receptor T790M Inhibitor) In Patients With Advanced Epidermal Growth Factor Receptor Mutant (Ddel 19 or L858R Â± t790M) Nonâ€‘Small Cell Lung Cancer
cohort: 1
age_min: 18
age_max: 150
</v>
      </c>
      <c r="B84" t="str">
        <f>IF(S84=1, Database!$K$6&amp;": "&amp;Database!K87&amp;CHAR(10)&amp;Database!$L$6&amp;": "&amp;Database!L87, "")</f>
        <v/>
      </c>
      <c r="C84" t="str">
        <f>IF(T84=1, Database!$M$6&amp;": "&amp;Database!M87&amp;CHAR(10)&amp;Database!$N$6&amp;": "&amp;Database!N87&amp;CHAR(10)&amp;Database!$O$6&amp;": "&amp;Database!O87&amp;CHAR(10)&amp;Database!$P$6&amp;": "&amp;Database!P87&amp;CHAR(10), "")</f>
        <v xml:space="preserve">type_lung_nsclc_adeno: include
type_lung_nsclc_large: include
type_lung_nsclc_squamous: include
type_lung_sclc: 
</v>
      </c>
      <c r="D84" t="str">
        <f>IF(W84=1, Database!$Q$6&amp;": "&amp;Database!Q87&amp;CHAR(10)&amp;Database!$R$6&amp;": "&amp;Database!R87&amp;CHAR(10)&amp;Database!$S$6&amp;": "&amp;Database!S87&amp;CHAR(10)&amp;Database!$T$6&amp;": "&amp;Database!T87&amp;CHAR(10)&amp;Database!$U$6&amp;": "&amp;Database!U87&amp;CHAR(10)&amp;Database!$V$6&amp;": "&amp;Database!V87&amp;CHAR(10)&amp;Database!$W$6&amp;": "&amp;Database!W87&amp;CHAR(10)&amp;Database!$X$6&amp;": "&amp;Database!X87&amp;CHAR(10)&amp;Database!$Y$6&amp;": "&amp;Database!Y87&amp;CHAR(10)&amp;Database!$Z$6&amp;": "&amp;Database!Z87&amp;CHAR(10)&amp;Database!$AA$6&amp;": "&amp;Database!AA87&amp;CHAR(10)&amp;Database!$AB$6&amp;": "&amp;Database!AB87&amp;CHAR(10), "")</f>
        <v/>
      </c>
      <c r="E84" t="str">
        <f>IF(Z84=1, Database!$AC$6&amp;": "&amp;Database!AC87&amp;CHAR(10)&amp;Database!$AD$6&amp;": "&amp;Database!AD87&amp;CHAR(10)&amp;Database!$AE$6&amp;": "&amp;Database!AE87&amp;CHAR(10)&amp;Database!$AF$6&amp;": "&amp;Database!AF87&amp;CHAR(10)&amp;Database!$AG$6&amp;": "&amp;Database!AG87&amp;CHAR(10)&amp;Database!$AH$6&amp;": "&amp;Database!AH87&amp;CHAR(10)&amp;Database!$AI$6&amp;": "&amp;Database!AI87&amp;CHAR(10)&amp;Database!$AJ$6&amp;": "&amp;Database!AJ87&amp;CHAR(10)&amp;Database!$AK$6&amp;": "&amp;Database!AK87&amp;CHAR(10)&amp;Database!$AL$6&amp;": "&amp;Database!AL87&amp;CHAR(10)&amp;Database!$AM$6&amp;": "&amp;Database!AM87&amp;CHAR(10)&amp;Database!$AN$6&amp;": "&amp;Database!AN87&amp;CHAR(10)&amp;Database!$AO$6&amp;": "&amp;Database!AO87&amp;CHAR(10)&amp;Database!$AP$6&amp;": "&amp;Database!AP87&amp;CHAR(10), "")</f>
        <v/>
      </c>
      <c r="F84" t="str">
        <f>IF(AA84=1, Database!$AQ$6&amp;": "&amp;Database!AQ87&amp;CHAR(10)&amp;Database!$AR$6&amp;": "&amp;Database!AR87&amp;CHAR(10)&amp;Database!$AS$6&amp;": "&amp;Database!AS87&amp;CHAR(10)&amp;Database!$AT$6&amp;": "&amp;Database!AT87&amp;CHAR(10), "")</f>
        <v xml:space="preserve">stage_i: 
stage_ii: 
stage_iii: include
stage_iv: include
</v>
      </c>
      <c r="G84" t="str">
        <f>IF(V84=1, Database!$AU$6&amp;": "&amp;Database!AU87&amp;CHAR(10)&amp;Database!$AV$6&amp;": "&amp;Database!AV87&amp;CHAR(10), "")</f>
        <v/>
      </c>
      <c r="H84" t="str">
        <f>IF(AB84=1, Database!$AW$6&amp;": "&amp;Database!AW87&amp;CHAR(10), "")</f>
        <v/>
      </c>
      <c r="I84" t="str">
        <f>IF(AC84=1, Database!$AX$6&amp;": "&amp;Database!AX87&amp;CHAR(10)&amp;Database!$AY$6&amp;": "&amp;Database!AY87&amp;CHAR(10), "")</f>
        <v/>
      </c>
      <c r="J84" t="str">
        <f>IF(Z84=1, Database!$AQ$6&amp;": "&amp;Database!AQ87&amp;CHAR(10)&amp;Database!$AR$6&amp;": "&amp;Database!AR87&amp;CHAR(10)&amp;Database!$AS$6&amp;": "&amp;Database!AS87&amp;CHAR(10)&amp;Database!$AT$6&amp;": "&amp;Database!AT87&amp;CHAR(10), "")</f>
        <v/>
      </c>
      <c r="K84" t="str">
        <f>Database!$AZ$6&amp;": "&amp;Database!AZ87&amp;CHAR(10)&amp;Database!$BA$6&amp;": "&amp;Database!BA87&amp;CHAR(10)&amp;Database!$BB$6&amp;": "&amp;Database!BB87&amp;CHAR(10)</f>
        <v xml:space="preserve">status_newly_diagnosed: 
status_relapse: 
status_refractory: 
</v>
      </c>
      <c r="L84" t="str">
        <f>Database!$BC$6&amp;": "&amp;Database!BC87&amp;CHAR(10)&amp;Database!$BD$6&amp;": "&amp;Database!BD87&amp;CHAR(10)&amp;Database!$BE$6&amp;": "&amp;Database!BE87&amp;CHAR(10)&amp;Database!$BF$6&amp;": "&amp;Database!BF87&amp;CHAR(10)&amp;Database!$BG$6&amp;": "&amp;Database!BG87&amp;CHAR(10)&amp;Database!$BH$6&amp;": "&amp;Database!BH87&amp;CHAR(10)</f>
        <v xml:space="preserve">marker_alk_oncogene: 
marker_egfr_mutation: require
marker_kras_mutation: 
marker_philadelphia_bcrabl_positive: 
marker_flt3_positive: 
marker_cd20pos: 
</v>
      </c>
      <c r="M84" t="str">
        <f>Database!$BI$6&amp;": "&amp;Database!BI87&amp;CHAR(10)&amp;Database!$BJ$6&amp;": "&amp;Database!BJ87&amp;CHAR(10)&amp;Database!$BK$6&amp;": "&amp;Database!BK87&amp;CHAR(10)&amp;Database!$BL$6&amp;": "&amp;Database!BL87&amp;CHAR(10)&amp;Database!$BM$6&amp;": "&amp;Database!BM87&amp;CHAR(10)&amp;Database!$BN$6&amp;": "&amp;Database!BN87&amp;CHAR(10)&amp;Database!$BO$6&amp;": "&amp;Database!BO87&amp;CHAR(10)&amp;Database!$BP$6&amp;": "&amp;Database!BP87&amp;CHAR(10)</f>
        <v xml:space="preserve">treatment_radiation: 
treatment_radiation_exclusion_period_mo: 
treatment_chemo_systemic: 
treatment_chemo_systemic_exclusion_period_mo: 
treatment_chemo_adjuvant: 
treatment_chemo_adjuvant_exclusion_period_mo: 
treatment_tki: require
treatment_tki_exclusion_period_mo: 
</v>
      </c>
      <c r="N84" t="str">
        <f>IF(OR(W84=1, Z84=1), Database!$BQ$6&amp;": "&amp;Database!BQ87&amp;CHAR(10)&amp;Database!$BR$6&amp;": "&amp;Database!BR87&amp;CHAR(10)&amp;Database!$BS$6&amp;": "&amp;Database!BS87&amp;CHAR(10)&amp;Database!$BT$6&amp;": "&amp;Database!BT87&amp;CHAR(10), "")</f>
        <v/>
      </c>
      <c r="O84" t="str">
        <f>"Criteria: "&amp;CHAR(10)&amp;CHAR(10)&amp;Database!BU87</f>
        <v xml:space="preserve">Criteria: 
_x000D_        Inclusion criteria (partial list):_x000D__x000D_          -  Evidence of histologically or cytologically confirmed diagnosis of locally advanced_x000D_             or metastatic EGFRm (del19 or L858R) NSCLC that has progressed after at least 1 prior_x000D_             line of therapy._x000D__x000D_        Patients must have at least on measurable lesion as defined by RECIST V1.1 that has not_x000D_        been previously irradiated_x000D__x000D_          -  Patients must have had disease progression on treatment with an approved EGFR TKI._x000D__x000D_               -  In Phase 1, patients may have also received other lines of therapy before or_x000D_                  after the EGFR TKI._x000D__x000D_               -  In Phase 2, while patients may have had multiple lines of therapy, the last_x000D_                  therapy prior to study treatment must have been an approved EGFR TKI and_x000D_                  received within 6 weeks prior to study registration._x000D__x000D_          -  In the Phase 1 portion:_x000D__x000D_               -  In the dose escalation and MTD expansion portions patients must be T790M_x000D_                  positive or unknown status._x000D__x000D_               -  In the PK sub-studies, patients with EGFRm (del 19 or L858R) with any T790M_x000D_                  status are eligible to enroll._x000D__x000D_          -  In the Phase 2 portion:_x000D__x000D_             â€¢ Patients must have EGFRm (del 19 and T790M or L858R and T790M) NSCLC tumors_x000D__x000D_          -  Patients must have at least one measurable lesion as defined by RECIST version 1.1_x000D__x000D_          -  Tumor tissue available (ie, formalin fixed paraffin embedded (FFPE) block or 15_x000D_             unstained sections (5 micron). If lesser amount of tissue is available, contact the_x000D_             sponsor. An archival specimen is acceptable for Phase 1; a de novo specimen is_x000D_             required for Phase 2._x000D__x000D_          -  Patients must have adequate bone marrow, hepatic and renal functions_x000D__x000D_          -  Negative serum pregnancy test_x000D__x000D_        Exclusion Criteria (partial list)_x000D__x000D_          -  Previously diagnosed brain metastases, unless the patient has completed their_x000D_             treatment that is clinically indicated, if any, and has recovered from the acute_x000D_             effects of radiation therapy or surgery prior to study registration, have_x000D_             discontinued corticosteroid treatment for these metastases for at least 2 weeks, and_x000D_             are neurologically stable._x000D__x000D_          -  Major surgery within 2 weeks prior to registration_x000D__x000D_          -  Radiation therapy, excluding steriotactic radiosurgery, within 1 week prior to_x000D_             registration._x000D__x000D_          -  Systemic anti cancer therapy within 2 weeks or 5 half-lives (whichever is longer) of_x000D_             registration excluding EGFR TKIs. Patients on EGFR TKIs must discontinue the agent_x000D_             for a minimum of :_x000D__x000D_               -  2 days prior to registration for erlotinib or afatinib, or 3 days for gefitinib_x000D_                  if they will be part of the lead-in single dose PF-06747775 PK study (Phase 1_x000D_                  Dose Escalation Single and Multiple dose PK and ECG Assessments; Phase 1_x000D_                  Sildenafil at MTD and Japan PK sub-studies). Please contact the Sponsor for_x000D_                  direction for any other EGFR TKI._x000D__x000D_               -  5 half-lives or 5 days (whichever is longer) prior to registration if they will_x000D_                  be starting on continuous PF-06747775 dosing directly (Phase 1 PK sub-studies at_x000D_                  RP2D except Japan)._x000D__x000D_          -  Concurrent use of drugs that are strong P-glycoprotein (P-gp) inhibitors (such as but_x000D_             not limited to: dronedarone, erythromycin, indinavir, indinavir/ritonavir,_x000D_             itraconazole, ketoconazole, lapatinib, lopinavir/ritonavir, quinidine, rifampin,_x000D_             ritonavir, valspodar, verapamil, vorapaxar). Patients must avoid the use of drugs_x000D_             that are known strong P-gp inhibitors for the duration of the study. therapy with a_x000D_             T790M directed agent_x000D_      </v>
      </c>
      <c r="P84" t="str">
        <f t="shared" si="2"/>
        <v xml:space="preserve">
---------------------------------------</v>
      </c>
      <c r="Q84" t="str">
        <f t="shared" si="3"/>
        <v>nct_id: NCT02349633
phase: Phase 1/Phase 2
sponsor_name: Pfizer
sponsor_type: Industry
study_title: Phase 1/2 Openâ€‘Label Study Of PF-06747775 (Epidermal Growth Factor Receptor T790M Inhibitor) In Patients With Advanced Epidermal Growth Factor Receptor Mutant (Ddel 19 or L858R Â± t790M) Nonâ€‘Small Cell Lung Cancer
cohort: 1
age_min: 18
age_max: 150
type_lung_nsclc_adeno: include
type_lung_nsclc_large: include
type_lung_nsclc_squamous: include
type_lung_sclc: 
stage_i: 
stage_ii: 
stage_iii: include
stage_iv: include
status_newly_diagnosed: 
status_relapse: 
status_refractory: 
marker_alk_oncogene: 
marker_egfr_mutation: require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require
treatment_tki_exclusion_period_mo: 
Criteria: 
_x000D_        Inclusion criteria (partial list):_x000D__x000D_          -  Evidence of histologically or cytologically confirmed diagnosis of locally advanced_x000D_             or metastatic EGFRm (del19 or L858R) NSCLC that has progressed after at least 1 prior_x000D_             line of therapy._x000D__x000D_        Patients must have at least on measurable lesion as defined by RECIST V1.1 that has not_x000D_        been previously irradiated_x000D__x000D_          -  Patients must have had disease progression on treatment with an approved EGFR TKI._x000D__x000D_               -  In Phase 1, patients may have also received other lines of therapy before or_x000D_                  after the EGFR TKI._x000D__x000D_               -  In Phase 2, while patients may have had multiple lines of therapy, the last_x000D_                  therapy prior to study treatment must have been an approved EGFR TKI and_x000D_                  received within 6 weeks prior to study registration._x000D__x000D_          -  In the Phase 1 portion:_x000D__x000D_               -  In the dose escalation and MTD expansion portions patients must be T790M_x000D_                  positive or unknown status._x000D__x000D_               -  In the PK sub-studies, patients with EGFRm (del 19 or L858R) with any T790M_x000D_                  status are eligible to enroll._x000D__x000D_          -  In the Phase 2 portion:_x000D__x000D_             â€¢ Patients must have EGFRm (del 19 and T790M or L858R and T790M) NSCLC tumors_x000D__x000D_          -  Patients must have at least one measurable lesion as defined by RECIST version 1.1_x000D__x000D_          -  Tumor tissue available (ie, formalin fixed paraffin embedded (FFPE) block or 15_x000D_             unstained sections (5 micron). If lesser amount of tissue is available, contact the_x000D_             sponsor. An archival specimen is acceptable for Phase 1; a de novo specimen is_x000D_             required for Phase 2._x000D__x000D_          -  Patients must have adequate bone marrow, hepatic and renal functions_x000D__x000D_          -  Negative serum pregnancy test_x000D__x000D_        Exclusion Criteria (partial list)_x000D__x000D_          -  Previously diagnosed brain metastases, unless the patient has completed their_x000D_             treatment that is clinically indicated, if any, and has recovered from the acute_x000D_             effects of radiation therapy or surgery prior to study registration, have_x000D_             discontinued corticosteroid treatment for these metastases for at least 2 weeks, and_x000D_             are neurologically stable._x000D__x000D_          -  Major surgery within 2 weeks prior to registration_x000D__x000D_          -  Radiation therapy, excluding steriotactic radiosurgery, within 1 week prior to_x000D_             registration._x000D__x000D_          -  Systemic anti cancer therapy within 2 weeks or 5 half-lives (whichever is longer) of_x000D_             registration excluding EGFR TKIs. Patients on EGFR TKIs must discontinue the agent_x000D_             for a minimum of :_x000D__x000D_               -  2 days prior to registration for erlotinib or afatinib, or 3 days for gefitinib_x000D_                  if they will be part of the lead-in single dose PF-06747775 PK study (Phase 1_x000D_                  Dose Escalation Single and Multiple dose PK and ECG Assessments; Phase 1_x000D_                  Sildenafil at MTD and Japan PK sub-studies). Please contact the Sponsor for_x000D_                  direction for any other EGFR TKI._x000D__x000D_               -  5 half-lives or 5 days (whichever is longer) prior to registration if they will_x000D_                  be starting on continuous PF-06747775 dosing directly (Phase 1 PK sub-studies at_x000D_                  RP2D except Japan)._x000D__x000D_          -  Concurrent use of drugs that are strong P-glycoprotein (P-gp) inhibitors (such as but_x000D_             not limited to: dronedarone, erythromycin, indinavir, indinavir/ritonavir,_x000D_             itraconazole, ketoconazole, lapatinib, lopinavir/ritonavir, quinidine, rifampin,_x000D_             ritonavir, valspodar, verapamil, vorapaxar). Patients must avoid the use of drugs_x000D_             that are known strong P-gp inhibitors for the duration of the study. therapy with a_x000D_             T790M directed agent_x000D_      
---------------------------------------</v>
      </c>
      <c r="S84">
        <f>IF(OR(Database!K87="include",Database!L87="include"), 1, 0)</f>
        <v>0</v>
      </c>
      <c r="T84">
        <f>IF(OR(Database!M87="include",Database!N87="include",Database!O87="include",Database!P87="include"), 1, 0)</f>
        <v>1</v>
      </c>
      <c r="U84">
        <f>IF(OR(Database!M87="include",Database!N87="include",Database!O87="include"), 1, 0)</f>
        <v>1</v>
      </c>
      <c r="V84">
        <f>IF(Database!P87="include", 1, 0)</f>
        <v>0</v>
      </c>
      <c r="W84">
        <f>IF(OR(Database!Q87="include",Database!R87="include",Database!S87="include",Database!T87="include"), 1, 0)</f>
        <v>0</v>
      </c>
      <c r="X84">
        <f>IF(Database!Q87="include", 1, 0)</f>
        <v>0</v>
      </c>
      <c r="Y84">
        <f>IF(Database!T87="include", 1, 0)</f>
        <v>0</v>
      </c>
      <c r="Z84">
        <f>IF(OR(Database!AC87="include",Database!AE87="include",Database!AH87="include",Database!AI87="include",Database!AJ87="include",Database!AK87="include",Database!AM87="include",Database!AN87="include",Database!AO87="include",Database!AP87="include"), 1, 0)</f>
        <v>0</v>
      </c>
      <c r="AA84">
        <f>IF(OR(Database!AQ87&lt;&gt;"",Database!AR87&lt;&gt;"",Database!AS87&lt;&gt;"",Database!AT87&lt;&gt;""), 1, 0)</f>
        <v>1</v>
      </c>
      <c r="AB84">
        <f>IF(Database!AW87&lt;&gt;"", 1, 0)</f>
        <v>0</v>
      </c>
      <c r="AC84">
        <f>IF(OR(Database!AY87&lt;&gt;"",Database!AX87&lt;&gt;""), 1, 0)</f>
        <v>0</v>
      </c>
    </row>
    <row r="85" spans="1:29">
      <c r="A85" t="str">
        <f>Database!$B$6&amp;": "&amp;Database!B88&amp;CHAR(10)&amp;Database!$C$6&amp;": "&amp;Database!C88&amp;CHAR(10)&amp;Database!$E$6&amp;": "&amp;Database!E88&amp;CHAR(10)&amp;Database!$F$6&amp;": "&amp;Database!F88&amp;CHAR(10)&amp;Database!$G$6&amp;": "&amp;Database!G88&amp;CHAR(10)&amp;Database!$H$6&amp;": "&amp;Database!H88&amp;CHAR(10)&amp;Database!$I$6&amp;": "&amp;Database!I88&amp;CHAR(10)&amp;Database!$J$6&amp;": "&amp;Database!J88&amp;CHAR(10)</f>
        <v xml:space="preserve">nct_id: NCT02108964
phase: Phase 1/Phase 2
sponsor_name: Novartis Pharmaceuticals
sponsor_type: Industry
study_title: A Phase I/II, Multicenter, Open-label Study of EGFRmut-TKI EGF816, Administered Orally in Adult Patients With EGFRmut Solid Malignancies
cohort: 1
age_min: 18
age_max: 150
</v>
      </c>
      <c r="B85" t="str">
        <f>IF(S85=1, Database!$K$6&amp;": "&amp;Database!K88&amp;CHAR(10)&amp;Database!$L$6&amp;": "&amp;Database!L88, "")</f>
        <v/>
      </c>
      <c r="C85" t="str">
        <f>IF(T85=1, Database!$M$6&amp;": "&amp;Database!M88&amp;CHAR(10)&amp;Database!$N$6&amp;": "&amp;Database!N88&amp;CHAR(10)&amp;Database!$O$6&amp;": "&amp;Database!O88&amp;CHAR(10)&amp;Database!$P$6&amp;": "&amp;Database!P88&amp;CHAR(10), "")</f>
        <v xml:space="preserve">type_lung_nsclc_adeno: include
type_lung_nsclc_large: include
type_lung_nsclc_squamous: include
type_lung_sclc: 
</v>
      </c>
      <c r="D85" t="str">
        <f>IF(W85=1, Database!$Q$6&amp;": "&amp;Database!Q88&amp;CHAR(10)&amp;Database!$R$6&amp;": "&amp;Database!R88&amp;CHAR(10)&amp;Database!$S$6&amp;": "&amp;Database!S88&amp;CHAR(10)&amp;Database!$T$6&amp;": "&amp;Database!T88&amp;CHAR(10)&amp;Database!$U$6&amp;": "&amp;Database!U88&amp;CHAR(10)&amp;Database!$V$6&amp;": "&amp;Database!V88&amp;CHAR(10)&amp;Database!$W$6&amp;": "&amp;Database!W88&amp;CHAR(10)&amp;Database!$X$6&amp;": "&amp;Database!X88&amp;CHAR(10)&amp;Database!$Y$6&amp;": "&amp;Database!Y88&amp;CHAR(10)&amp;Database!$Z$6&amp;": "&amp;Database!Z88&amp;CHAR(10)&amp;Database!$AA$6&amp;": "&amp;Database!AA88&amp;CHAR(10)&amp;Database!$AB$6&amp;": "&amp;Database!AB88&amp;CHAR(10), "")</f>
        <v/>
      </c>
      <c r="E85" t="str">
        <f>IF(Z85=1, Database!$AC$6&amp;": "&amp;Database!AC88&amp;CHAR(10)&amp;Database!$AD$6&amp;": "&amp;Database!AD88&amp;CHAR(10)&amp;Database!$AE$6&amp;": "&amp;Database!AE88&amp;CHAR(10)&amp;Database!$AF$6&amp;": "&amp;Database!AF88&amp;CHAR(10)&amp;Database!$AG$6&amp;": "&amp;Database!AG88&amp;CHAR(10)&amp;Database!$AH$6&amp;": "&amp;Database!AH88&amp;CHAR(10)&amp;Database!$AI$6&amp;": "&amp;Database!AI88&amp;CHAR(10)&amp;Database!$AJ$6&amp;": "&amp;Database!AJ88&amp;CHAR(10)&amp;Database!$AK$6&amp;": "&amp;Database!AK88&amp;CHAR(10)&amp;Database!$AL$6&amp;": "&amp;Database!AL88&amp;CHAR(10)&amp;Database!$AM$6&amp;": "&amp;Database!AM88&amp;CHAR(10)&amp;Database!$AN$6&amp;": "&amp;Database!AN88&amp;CHAR(10)&amp;Database!$AO$6&amp;": "&amp;Database!AO88&amp;CHAR(10)&amp;Database!$AP$6&amp;": "&amp;Database!AP88&amp;CHAR(10), "")</f>
        <v/>
      </c>
      <c r="F85" t="str">
        <f>IF(AA85=1, Database!$AQ$6&amp;": "&amp;Database!AQ88&amp;CHAR(10)&amp;Database!$AR$6&amp;": "&amp;Database!AR88&amp;CHAR(10)&amp;Database!$AS$6&amp;": "&amp;Database!AS88&amp;CHAR(10)&amp;Database!$AT$6&amp;": "&amp;Database!AT88&amp;CHAR(10), "")</f>
        <v xml:space="preserve">stage_i: 
stage_ii: 
stage_iii: 
stage_iv: include
</v>
      </c>
      <c r="G85" t="str">
        <f>IF(V85=1, Database!$AU$6&amp;": "&amp;Database!AU88&amp;CHAR(10)&amp;Database!$AV$6&amp;": "&amp;Database!AV88&amp;CHAR(10), "")</f>
        <v/>
      </c>
      <c r="H85" t="str">
        <f>IF(AB85=1, Database!$AW$6&amp;": "&amp;Database!AW88&amp;CHAR(10), "")</f>
        <v/>
      </c>
      <c r="I85" t="str">
        <f>IF(AC85=1, Database!$AX$6&amp;": "&amp;Database!AX88&amp;CHAR(10)&amp;Database!$AY$6&amp;": "&amp;Database!AY88&amp;CHAR(10), "")</f>
        <v/>
      </c>
      <c r="J85" t="str">
        <f>IF(Z85=1, Database!$AQ$6&amp;": "&amp;Database!AQ88&amp;CHAR(10)&amp;Database!$AR$6&amp;": "&amp;Database!AR88&amp;CHAR(10)&amp;Database!$AS$6&amp;": "&amp;Database!AS88&amp;CHAR(10)&amp;Database!$AT$6&amp;": "&amp;Database!AT88&amp;CHAR(10), "")</f>
        <v/>
      </c>
      <c r="K85" t="str">
        <f>Database!$AZ$6&amp;": "&amp;Database!AZ88&amp;CHAR(10)&amp;Database!$BA$6&amp;": "&amp;Database!BA88&amp;CHAR(10)&amp;Database!$BB$6&amp;": "&amp;Database!BB88&amp;CHAR(10)</f>
        <v xml:space="preserve">status_newly_diagnosed: 
status_relapse: 
status_refractory: 
</v>
      </c>
      <c r="L85" t="str">
        <f>Database!$BC$6&amp;": "&amp;Database!BC88&amp;CHAR(10)&amp;Database!$BD$6&amp;": "&amp;Database!BD88&amp;CHAR(10)&amp;Database!$BE$6&amp;": "&amp;Database!BE88&amp;CHAR(10)&amp;Database!$BF$6&amp;": "&amp;Database!BF88&amp;CHAR(10)&amp;Database!$BG$6&amp;": "&amp;Database!BG88&amp;CHAR(10)&amp;Database!$BH$6&amp;": "&amp;Database!BH88&amp;CHAR(10)</f>
        <v xml:space="preserve">marker_alk_oncogene: require
marker_egfr_mutation: 
marker_kras_mutation: 
marker_philadelphia_bcrabl_positive: 
marker_flt3_positive: 
marker_cd20pos: 
</v>
      </c>
      <c r="M85" t="str">
        <f>Database!$BI$6&amp;": "&amp;Database!BI88&amp;CHAR(10)&amp;Database!$BJ$6&amp;": "&amp;Database!BJ88&amp;CHAR(10)&amp;Database!$BK$6&amp;": "&amp;Database!BK88&amp;CHAR(10)&amp;Database!$BL$6&amp;": "&amp;Database!BL88&amp;CHAR(10)&amp;Database!$BM$6&amp;": "&amp;Database!BM88&amp;CHAR(10)&amp;Database!$BN$6&amp;": "&amp;Database!BN88&amp;CHAR(10)&amp;Database!$BO$6&amp;": "&amp;Database!BO88&amp;CHAR(10)&amp;Database!$BP$6&amp;": "&amp;Database!BP88&amp;CHAR(10)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85" t="str">
        <f>IF(OR(W85=1, Z85=1), Database!$BQ$6&amp;": "&amp;Database!BQ88&amp;CHAR(10)&amp;Database!$BR$6&amp;": "&amp;Database!BR88&amp;CHAR(10)&amp;Database!$BS$6&amp;": "&amp;Database!BS88&amp;CHAR(10)&amp;Database!$BT$6&amp;": "&amp;Database!BT88&amp;CHAR(10), "")</f>
        <v/>
      </c>
      <c r="O85" t="str">
        <f>"Criteria: "&amp;CHAR(10)&amp;CHAR(10)&amp;Database!BU88</f>
        <v xml:space="preserve">Criteria: 
_x000D_        Inclusion Criteria: (For all patients unless otherwise specified)_x000D__x000D_          1. Written informed consent must be obtained prior to any screening procedures_x000D__x000D_          2. Patient (male or female) â‰¥ 18 years of age [For Japan only: written consent is_x000D_             necessary both from the patient and his/her legal representative if he/she is under_x000D_             the age of 20 years.]_x000D__x000D_          3. Patients must have histologically or cytologically confirmed locally advanced (stage_x000D_             IIIB not amenable to definitive multi-modality therapy including surgery) or_x000D_             metastatic (stage IV) EGFR mutant NSCLC._x000D__x000D_          4. Patients with controlled brain metastases may participate in the trial. They must_x000D_             complete any planned radiation therapy and/or surgery &gt;2 weeks prior to the first_x000D_             dose of study treatment and remain asymptomatic. Patients on steroids must have been_x000D_             on a stable low dose for 2 weeks prior to initiating study treatment._x000D__x000D_          5. ECOG performance status: Phase I part: 0, 1, or 2; Phase II part: 0 or 1_x000D__x000D_          6. Presence of at least one measurable lesion according to RECIST 1.1 per Investigator_x000D_             assessment. A previously irradiated site lesion may be counted as a target lesion_x000D_             only if there is clear sign of progression since the irradiation. (see Section 14.1_x000D_             Appendix 1)_x000D__x000D_          7. Patients must be screened for HBV. Patients who are either HBsAg positive or HBV-DNA_x000D_             positive must be willing and able to take antiviral therapy 1-2 weeks prior to 1st_x000D_             dose of EGF816 treatment and continue on antiviral therapy for at least 4 weeks after_x000D_             the last dose of EGF816. Additional management of the patients would be provided by a_x000D_             physician with expertise in management of HBV, if needed._x000D__x000D_          8. Patients must be screened for HCV. Patients must have negative hepatitis C antibody_x000D_             (HCV-Ab) or positive HCV-Ab but undetectable level of HCV-RNA. Note: patients with_x000D_             detectable HCV-RNA are not eligible for the study._x000D__x000D_          9. Willingness and ability to comply with scheduled visits, treatment plans, laboratory_x000D_             tests and other study procedures_x000D__x000D_        Exclusion criteria: (Applies to all patients unless otherwise specified)_x000D__x000D_          1. Patients with a history or presence of interstitial lung disease or interstitial_x000D_             pneumonitis, including clinically significant radiation pneumonitis (i.e. affecting_x000D_             activities of daily living or requiring therapeutic intervention)_x000D__x000D_          2. Patients with unstable brain metastases_x000D__x000D_          3. History of another malignancy Exception: Patients who have been disease-free for 3_x000D_             years, or patients with a history of adequately treated in-situ carcinoma of the_x000D_             uterine cervix, basal or squamous cell carcinoma, non-melanomatous cancer of skin,_x000D_             history of stage IA melanoma that has been cured, are eligible._x000D__x000D_          4. Undergone a bone marrow or solid organ transplant_x000D__x000D_          5. Known history of human immunodeficiency virus (HIV) seropositivity (HIV testing is_x000D_             not mandatory)_x000D__x000D_          6. Patients receiving concomitant immunosuppressive agents or chronic corticosteroids_x000D_             use at the time of study entry except for control of brain metastases, topical_x000D_             applications, inhaled sprays, eye drops or local injections_x000D__x000D_          7. Patients with clinically significant, uncontrolled heart disease, such as:_x000D__x000D_               -  Unstable angina within 6 months prior to screening_x000D__x000D_               -  Myocardial infarction within 6 months prior to screening_x000D__x000D_               -  Patients with a history of documented congestive heart failure (New York Heart_x000D_                  Association functional classification III-IV)_x000D__x000D_               -  Patients with uncontrolled hypertension defined as a Systolic Blood Pressure_x000D_                  (SBP) â‰¥ 160 mm Hg and/or Diastolic Blood Pressure (DBP) â‰¥ 100 mm Hg, with or_x000D_                  without anti-hypertensive medication. Initiation or adjustment of_x000D_                  antihypertensive medication(s) is allowed prior to screening_x000D__x000D_               -  Ventricular arrhythmias_x000D__x000D_               -  Supraventricular and nodal arrhythmias not controlled with medication_x000D__x000D_               -  Other cardiac arrhythmia not controlled with medication_x000D__x000D_               -  Patients with a history of congenital long QT syndrome, history of Torsade de_x000D_                  Pointes or patients with corrected QT (QTc) &gt;480 msec using Fridericia_x000D_                  correction (QTcF) on the screening ECG (using triplicate ECGs)_x000D__x000D_          8. Patients who have received thoracic radiotherapy to lung fields â‰¤ 4 weeks prior to_x000D_             starting the study treatment or patients who have not recovered from_x000D_             radiotherapy-related toxicities. For all other anatomic sites (including radiotherapy_x000D_             to thoracic vertebrae and ribs), radiotherapy â‰¤ 2 weeks prior to starting the study_x000D_             treatment or patients who have not recovered from radiotherapy-related toxicities._x000D_             Palliative radiotherapy for bone lesions â‰¤ 2 weeks prior to starting study treatment_x000D__x000D_          9. Patients who have had major surgery (e.g., intra-thoracic, intra-abdominal or_x000D_             intra-pelvic) within 4 weeks prior (2 weeks for resection of brain metastases) to_x000D_             starting study drug or who have not recovered from side effects of such procedure._x000D_             Video-assisted thoracic surgery (VATS) and mediastinoscopy will not be counted as_x000D_             major surgery and patients can be enrolled in the study â‰¥1 week after the procedure._x000D__x000D_         10. Any medical condition that would, in the investigator's judgment, prevent the_x000D_             patient's participation in the clinical study due to safety concerns or compliance_x000D_             with clinical study procedures. Any severe, acute, or chronic medical or psychiatric_x000D_             condition or laboratory abnormality that may increase the risk associated with study_x000D_             participation or study treatment administration or that may interfere with the_x000D_             interpretation of study results and, in the judgment of the investigator, would make_x000D_             the patient inappropriate for the study_x000D__x000D_         11. Prior therapies_x000D__x000D_               -  Patients who have been treated with chemotherapy or biologic therapy or other_x000D_                  investigational agent â‰¤ 1 week prior to the first dose of study treatment_x000D__x000D_               -  Unresolved toxicity greater than CTCAE grade 1 from prior anticancer therapy or_x000D_                  radiotherapy (excluding neurotoxicity, alopecia, lymphopenia)_x000D__x000D_               -  Note: exceptions to the above are possible, on a case by case basis, following_x000D_                  discussion and mutual agreement between investigator and Novartis (applicable to_x000D_                  the Phase I part only)._x000D__x000D_         12. Patients who have out of range laboratory values defined as_x000D__x000D_               -  Absolute Neutrophil Count (ANC) &lt;1.5 x 109/L_x000D__x000D_               -  Hemoglobin (Hgb) &lt;9 g/dL_x000D__x000D_               -  Platelets &lt;75 x 109/L_x000D__x000D_               -  Total bilirubin &gt;1.5 x upper limit of normal (ULN). For patients with Gilbert's_x000D_                  syndrome total bilirubin &gt;3.0 x ULN_x000D__x000D_               -  Aspartate aminotransferase (AST) and/or alanine aminotransferase (ALT) &gt;3 x ULN_x000D_                  for patients without hepatic metastasis_x000D__x000D_               -  AST and/or ALT &gt;5 x ULN for patients with hepatic metastasis_x000D__x000D_               -  Alkaline phosphatase (ALP) &gt;5 x ULN_x000D__x000D_               -  Fasting plasma glucose &gt;175 mg/dL (&gt;9.8 mmol/L)_x000D__x000D_               -  Measured or calculated creatinine clearance &lt;45 ml/min using Cockcroft-Gault_x000D_                  formula_x000D__x000D_         13. Patients who have the following laboratory values outside of the laboratory normal_x000D_             limits or cannot be corrected to within normal limits with supplements during_x000D_             screening:_x000D__x000D_               -  Potassium_x000D__x000D_               -  Magnesium_x000D__x000D_               -  Phosphorus_x000D__x000D_               -  Total calcium (corrected for serum albumin)_x000D__x000D_         14. Patients who are receiving treatment with medications that are known to be strong_x000D_             inhibitors or inducers of CYP3A4/5 and cannot be discontinued 1 week prior to the_x000D_             start of EGF816 treatment and for the duration of the study._x000D__x000D_         15. Participation in a prior investigational study within 1 week or within 5 half-lives_x000D_             of the investigational product, whichever is longer, prior to first dose of study_x000D_             treatment Note: exceptions to the above are possible, on a case by case basis,_x000D_             following discussion and mutual agreement between investigator and Novartis_x000D_             (applicable to the Phase I part only)._x000D__x000D_         16. Patients who have impairment of GI function or GI disease that may significantly_x000D_             alter the absorption of EGF816 (e.g., ulcerative diseases, uncontrolled nausea,_x000D_             vomiting, diarrhea, or malabsorption syndrome)_x000D__x000D_         17. Patients who are receiving treatment with any enzyme-inducing anticonvulsant that_x000D_             cannot be discontinued at least 1 week before first dose of study treatment, and for_x000D_             the duration of the study. Patients on non-enzyme-inducing anticonvulsants are_x000D_             eligible_x000D__x000D_         18. Pregnant or nursing (lactating) women_x000D__x000D_         19. Women of child-bearing potential, defined as all women physiologically capable of_x000D_             becoming pregnant, unless they are using highly effective methods of contraception_x000D_             during the study and for 3 months after stopping the study treatment. Highly_x000D_             effective contraception methods include:_x000D__x000D_               -  Total abstinence (when this is in line with the preferred and usual lifestyle of_x000D_                  the subject. Periodic abstinence (e.g., calendar, ovulation, symptomthermal,_x000D_                  post-ovulation methods) and withdrawal are not acceptable methods of_x000D_                  contraception_x000D__x000D_               -  Female sterilization (have had surgical bilateral oophorectomy with or without_x000D_                  hysterectomy) or tubal ligation at least six weeks before taking study_x000D_                  treatment. In case of oophorectomy alone, only when the reproductive status of_x000D_                  the woman has been confirmed by follow up hormone level assessment_x000D__x000D_               -  Male Partner: male sterilization (at least 6 months prior to screening). For_x000D_                  female subjects on the study the vasectomized male partner should be the sole_x000D_                  partner for that subject._x000D__x000D_               -  Combination of any two of the following (a+b or a+c, or b+c):_x000D__x000D_                    1. Use of oral, injected or implanted hormonal methods of contraception or_x000D_                       other forms of hormonal contraception that have comparable efficacy_x000D_                       (failure rate &lt; 1%), for example hormone vaginal ring or transdermal_x000D_                       hormone contraception._x000D__x000D_                    2. Placement of an intrauterine device (IUD) or intrauterine system (IUS)_x000D__x000D_                    3. Barrier methods of contraception: Condom or Occlusive cap (diaphragm or_x000D_                       cervical/vault caps) with spermicidal foam/gel/film/cream/vaginal_x000D_                       suppository In case of use of oral contraception women should have been_x000D_                       stable on the same pill for a minimum of 30 days before taking study_x000D_                       treatment._x000D__x000D_             Women are considered post-menopausal and not of childbearing potential if they have_x000D_             had 12 months of natural (spontaneous) amenorrhea with an appropriate clinical_x000D_             profile (e.g. age appropriate, history of vasomotor symptoms) or have had surgical_x000D_             bilateral oophorectomy (with or without hysterectomy) or tubal ligation at least six_x000D_             weeks ago. In the case of oophorectomy alone, only when the reproductive status of_x000D_             the woman has been confirmed by follow up hormone level assessment is she considered_x000D_             not of childbearing potential._x000D__x000D_         20. Sexually active males unless they use a condom during intercourse while taking drug_x000D_             and for 3 months after stopping treatment; men should not father a child in this_x000D_             period. A condom is required to be used also by vasectomized men in order to prevent_x000D_             delivery of the drug via seminal fluid._x000D__x000D_        Other protocol-defined exclusion criteria may apply._x000D_      </v>
      </c>
      <c r="P85" t="str">
        <f t="shared" si="2"/>
        <v xml:space="preserve">
---------------------------------------</v>
      </c>
      <c r="Q85" t="str">
        <f t="shared" si="3"/>
        <v>nct_id: NCT02108964
phase: Phase 1/Phase 2
sponsor_name: Novartis Pharmaceuticals
sponsor_type: Industry
study_title: A Phase I/II, Multicenter, Open-label Study of EGFRmut-TKI EGF816, Administered Orally in Adult Patients With EGFRmut Solid Malignancies
cohort: 1
age_min: 18
age_max: 150
type_lung_nsclc_adeno: include
type_lung_nsclc_large: include
type_lung_nsclc_squamous: include
type_lung_sclc: 
stage_i: 
stage_ii: 
stage_iii: 
stage_iv: include
status_newly_diagnosed: 
status_relapse: 
status_refractory: 
marker_alk_oncogene: require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 (For all patients unless otherwise specified)_x000D__x000D_          1. Written informed consent must be obtained prior to any screening procedures_x000D__x000D_          2. Patient (male or female) â‰¥ 18 years of age [For Japan only: written consent is_x000D_             necessary both from the patient and his/her legal representative if he/she is under_x000D_             the age of 20 years.]_x000D__x000D_          3. Patients must have histologically or cytologically confirmed locally advanced (stage_x000D_             IIIB not amenable to definitive multi-modality therapy including surgery) or_x000D_             metastatic (stage IV) EGFR mutant NSCLC._x000D__x000D_          4. Patients with controlled brain metastases may participate in the trial. They must_x000D_             complete any planned radiation therapy and/or surgery &gt;2 weeks prior to the first_x000D_             dose of study treatment and remain asymptomatic. Patients on steroids must have been_x000D_             on a stable low dose for 2 weeks prior to initiating study treatment._x000D__x000D_          5. ECOG performance status: Phase I part: 0, 1, or 2; Phase II part: 0 or 1_x000D__x000D_          6. Presence of at least one measurable lesion according to RECIST 1.1 per Investigator_x000D_             assessment. A previously irradiated site lesion may be counted as a target lesion_x000D_             only if there is clear sign of progression since the irradiation. (see Section 14.1_x000D_             Appendix 1)_x000D__x000D_          7. Patients must be screened for HBV. Patients who are either HBsAg positive or HBV-DNA_x000D_             positive must be willing and able to take antiviral therapy 1-2 weeks prior to 1st_x000D_             dose of EGF816 treatment and continue on antiviral therapy for at least 4 weeks after_x000D_             the last dose of EGF816. Additional management of the patients would be provided by a_x000D_             physician with expertise in management of HBV, if needed._x000D__x000D_          8. Patients must be screened for HCV. Patients must have negative hepatitis C antibody_x000D_             (HCV-Ab) or positive HCV-Ab but undetectable level of HCV-RNA. Note: patients with_x000D_             detectable HCV-RNA are not eligible for the study._x000D__x000D_          9. Willingness and ability to comply with scheduled visits, treatment plans, laboratory_x000D_             tests and other study procedures_x000D__x000D_        Exclusion criteria: (Applies to all patients unless otherwise specified)_x000D__x000D_          1. Patients with a history or presence of interstitial lung disease or interstitial_x000D_             pneumonitis, including clinically significant radiation pneumonitis (i.e. affecting_x000D_             activities of daily living or requiring therapeutic intervention)_x000D__x000D_          2. Patients with unstable brain metastases_x000D__x000D_          3. History of another malignancy Exception: Patients who have been disease-free for 3_x000D_             years, or patients with a history of adequately treated in-situ carcinoma of the_x000D_             uterine cervix, basal or squamous cell carcinoma, non-melanomatous cancer of skin,_x000D_             history of stage IA melanoma that has been cured, are eligible._x000D__x000D_          4. Undergone a bone marrow or solid organ transplant_x000D__x000D_          5. Known history of human immunodeficiency virus (HIV) seropositivity (HIV testing is_x000D_             not mandatory)_x000D__x000D_          6. Patients receiving concomitant immunosuppressive agents or chronic corticosteroids_x000D_             use at the time of study entry except for control of brain metastases, topical_x000D_             applications, inhaled sprays, eye drops or local injections_x000D__x000D_          7. Patients with clinically significant, uncontrolled heart disease, such as:_x000D__x000D_               -  Unstable angina within 6 months prior to screening_x000D__x000D_               -  Myocardial infarction within 6 months prior to screening_x000D__x000D_               -  Patients with a history of documented congestive heart failure (New York Heart_x000D_                  Association functional classification III-IV)_x000D__x000D_               -  Patients with uncontrolled hypertension defined as a Systolic Blood Pressure_x000D_                  (SBP) â‰¥ 160 mm Hg and/or Diastolic Blood Pressure (DBP) â‰¥ 100 mm Hg, with or_x000D_                  without anti-hypertensive medication. Initiation or adjustment of_x000D_                  antihypertensive medication(s) is allowed prior to screening_x000D__x000D_               -  Ventricular arrhythmias_x000D__x000D_               -  Supraventricular and nodal arrhythmias not controlled with medication_x000D__x000D_               -  Other cardiac arrhythmia not controlled with medication_x000D__x000D_               -  Patients with a history of congenital long QT syndrome, history of Torsade de_x000D_                  Pointes or patients with corrected QT (QTc) &gt;480 msec using Fridericia_x000D_                  correction (QTcF) on the screening ECG (using triplicate ECGs)_x000D__x000D_          8. Patients who have received thoracic radiotherapy to lung fields â‰¤ 4 weeks prior to_x000D_             starting the study treatment or patients who have not recovered from_x000D_             radiotherapy-related toxicities. For all other anatomic sites (including radiotherapy_x000D_             to thoracic vertebrae and ribs), radiotherapy â‰¤ 2 weeks prior to starting the study_x000D_             treatment or patients who have not recovered from radiotherapy-related toxicities._x000D_             Palliative radiotherapy for bone lesions â‰¤ 2 weeks prior to starting study treatment_x000D__x000D_          9. Patients who have had major surgery (e.g., intra-thoracic, intra-abdominal or_x000D_             intra-pelvic) within 4 weeks prior (2 weeks for resection of brain metastases) to_x000D_             starting study drug or who have not recovered from side effects of such procedure._x000D_             Video-assisted thoracic surgery (VATS) and mediastinoscopy will not be counted as_x000D_             major surgery and patients can be enrolled in the study â‰¥1 week after the procedure._x000D__x000D_         10. Any medical condition that would, in the investigator's judgment, prevent the_x000D_             patient's participation in the clinical study due to safety concerns or compliance_x000D_             with clinical study procedures. Any severe, acute, or chronic medical or psychiatric_x000D_             condition or laboratory abnormality that may increase the risk associated with study_x000D_             participation or study treatment administration or that may interfere with the_x000D_             interpretation of study results and, in the judgment of the investigator, would make_x000D_             the patient inappropriate for the study_x000D__x000D_         11. Prior therapies_x000D__x000D_               -  Patients who have been treated with chemotherapy or biologic therapy or other_x000D_                  investigational agent â‰¤ 1 week prior to the first dose of study treatment_x000D__x000D_               -  Unresolved toxicity greater than CTCAE grade 1 from prior anticancer therapy or_x000D_                  radiotherapy (excluding neurotoxicity, alopecia, lymphopenia)_x000D__x000D_               -  Note: exceptions to the above are possible, on a case by case basis, following_x000D_                  discussion and mutual agreement between investigator and Novartis (applicable to_x000D_                  the Phase I part only)._x000D__x000D_         12. Patients who have out of range laboratory values defined as_x000D__x000D_               -  Absolute Neutrophil Count (ANC) &lt;1.5 x 109/L_x000D__x000D_               -  Hemoglobin (Hgb) &lt;9 g/dL_x000D__x000D_               -  Platelets &lt;75 x 109/L_x000D__x000D_               -  Total bilirubin &gt;1.5 x upper limit of normal (ULN). For patients with Gilbert's_x000D_                  syndrome total bilirubin &gt;3.0 x ULN_x000D__x000D_               -  Aspartate aminotransferase (AST) and/or alanine aminotransferase (ALT) &gt;3 x ULN_x000D_                  for patients without hepatic metastasis_x000D__x000D_               -  AST and/or ALT &gt;5 x ULN for patients with hepatic metastasis_x000D__x000D_               -  Alkaline phosphatase (ALP) &gt;5 x ULN_x000D__x000D_               -  Fasting plasma glucose &gt;175 mg/dL (&gt;9.8 mmol/L)_x000D__x000D_               -  Measured or calculated creatinine clearance &lt;45 ml/min using Cockcroft-Gault_x000D_                  formula_x000D__x000D_         13. Patients who have the following laboratory values outside of the laboratory normal_x000D_             limits or cannot be corrected to within normal limits with supplements during_x000D_             screening:_x000D__x000D_               -  Potassium_x000D__x000D_               -  Magnesium_x000D__x000D_               -  Phosphorus_x000D__x000D_               -  Total calcium (corrected for serum albumin)_x000D__x000D_         14. Patients who are receiving treatment with medications that are known to be strong_x000D_             inhibitors or inducers of CYP3A4/5 and cannot be discontinued 1 week prior to the_x000D_             start of EGF816 treatment and for the duration of the study._x000D__x000D_         15. Participation in a prior investigational study within 1 week or within 5 half-lives_x000D_             of the investigational product, whichever is longer, prior to first dose of study_x000D_             treatment Note: exceptions to the above are possible, on a case by case basis,_x000D_             following discussion and mutual agreement between investigator and Novartis_x000D_             (applicable to the Phase I part only)._x000D__x000D_         16. Patients who have impairment of GI function or GI disease that may significantly_x000D_             alter the absorption of EGF816 (e.g., ulcerative diseases, uncontrolled nausea,_x000D_             vomiting, diarrhea, or malabsorption syndrome)_x000D__x000D_         17. Patients who are receiving treatment with any enzyme-inducing anticonvulsant that_x000D_             cannot be discontinued at least 1 week before first dose of study treatment, and for_x000D_             the duration of the study. Patients on non-enzyme-inducing anticonvulsants are_x000D_             eligible_x000D__x000D_         18. Pregnant or nursing (lactating) women_x000D__x000D_         19. Women of child-bearing potential, defined as all women physiologically capable of_x000D_             becoming pregnant, unless they are using highly effective methods of contraception_x000D_             during the study and for 3 months after stopping the study treatment. Highly_x000D_             effective contraception methods include:_x000D__x000D_               -  Total abstinence (when this is in line with the preferred and usual lifestyle of_x000D_                  the subject. Periodic abstinence (e.g., calendar, ovulation, symptomthermal,_x000D_                  post-ovulation methods) and withdrawal are not acceptable methods of_x000D_                  contraception_x000D__x000D_               -  Female sterilization (have had surgical bilateral oophorectomy with or without_x000D_                  hysterectomy) or tubal ligation at least six weeks before taking study_x000D_                  treatment. In case of oophorectomy alone, only when the reproductive status of_x000D_                  the woman has been confirmed by follow up hormone level assessment_x000D__x000D_               -  Male Partner: male sterilization (at least 6 months prior to screening). For_x000D_                  female subjects on the study the vasectomized male partner should be the sole_x000D_                  partner for that subject._x000D__x000D_               -  Combination of any two of the following (a+b or a+c, or b+c):_x000D__x000D_                    1. Use of oral, injected or implanted hormonal methods of contraception or_x000D_                       other forms of hormonal contraception that have comparable efficacy_x000D_                       (failure rate &lt; 1%), for example hormone vaginal ring or transdermal_x000D_                       hormone contraception._x000D__x000D_                    2. Placement of an intrauterine device (IUD) or intrauterine system (IUS)_x000D__x000D_                    3. Barrier methods of contraception: Condom or Occlusive cap (diaphragm or_x000D_                       cervical/vault caps) with spermicidal foam/gel/film/cream/vaginal_x000D_                       suppository In case of use of oral contraception women should have been_x000D_                       stable on the same pill for a minimum of 30 days before taking study_x000D_                       treatment._x000D__x000D_             Women are considered post-menopausal and not of childbearing potential if they have_x000D_             had 12 months of natural (spontaneous) amenorrhea with an appropriate clinical_x000D_             profile (e.g. age appropriate, history of vasomotor symptoms) or have had surgical_x000D_             bilateral oophorectomy (with or without hysterectomy) or tubal ligation at least six_x000D_             weeks ago. In the case of oophorectomy alone, only when the reproductive status of_x000D_             the woman has been confirmed by follow up hormone level assessment is she considered_x000D_             not of childbearing potential._x000D__x000D_         20. Sexually active males unless they use a condom during intercourse while taking drug_x000D_             and for 3 months after stopping treatment; men should not father a child in this_x000D_             period. A condom is required to be used also by vasectomized men in order to prevent_x000D_             delivery of the drug via seminal fluid._x000D__x000D_        Other protocol-defined exclusion criteria may apply._x000D_      
---------------------------------------</v>
      </c>
      <c r="S85">
        <f>IF(OR(Database!K88="include",Database!L88="include"), 1, 0)</f>
        <v>0</v>
      </c>
      <c r="T85">
        <f>IF(OR(Database!M88="include",Database!N88="include",Database!O88="include",Database!P88="include"), 1, 0)</f>
        <v>1</v>
      </c>
      <c r="U85">
        <f>IF(OR(Database!M88="include",Database!N88="include",Database!O88="include"), 1, 0)</f>
        <v>1</v>
      </c>
      <c r="V85">
        <f>IF(Database!P88="include", 1, 0)</f>
        <v>0</v>
      </c>
      <c r="W85">
        <f>IF(OR(Database!Q88="include",Database!R88="include",Database!S88="include",Database!T88="include"), 1, 0)</f>
        <v>0</v>
      </c>
      <c r="X85">
        <f>IF(Database!Q88="include", 1, 0)</f>
        <v>0</v>
      </c>
      <c r="Y85">
        <f>IF(Database!T88="include", 1, 0)</f>
        <v>0</v>
      </c>
      <c r="Z85">
        <f>IF(OR(Database!AC88="include",Database!AE88="include",Database!AH88="include",Database!AI88="include",Database!AJ88="include",Database!AK88="include",Database!AM88="include",Database!AN88="include",Database!AO88="include",Database!AP88="include"), 1, 0)</f>
        <v>0</v>
      </c>
      <c r="AA85">
        <f>IF(OR(Database!AQ88&lt;&gt;"",Database!AR88&lt;&gt;"",Database!AS88&lt;&gt;"",Database!AT88&lt;&gt;""), 1, 0)</f>
        <v>1</v>
      </c>
      <c r="AB85">
        <f>IF(Database!AW88&lt;&gt;"", 1, 0)</f>
        <v>0</v>
      </c>
      <c r="AC85">
        <f>IF(OR(Database!AY88&lt;&gt;"",Database!AX88&lt;&gt;""), 1, 0)</f>
        <v>0</v>
      </c>
    </row>
    <row r="86" spans="1:29">
      <c r="A86" t="str">
        <f>Database!$B$6&amp;": "&amp;Database!B89&amp;CHAR(10)&amp;Database!$C$6&amp;": "&amp;Database!C89&amp;CHAR(10)&amp;Database!$E$6&amp;": "&amp;Database!E89&amp;CHAR(10)&amp;Database!$F$6&amp;": "&amp;Database!F89&amp;CHAR(10)&amp;Database!$G$6&amp;": "&amp;Database!G89&amp;CHAR(10)&amp;Database!$H$6&amp;": "&amp;Database!H89&amp;CHAR(10)&amp;Database!$I$6&amp;": "&amp;Database!I89&amp;CHAR(10)&amp;Database!$J$6&amp;": "&amp;Database!J89&amp;CHAR(10)</f>
        <v xml:space="preserve">nct_id: NCT02642042
phase: Phase 2
sponsor_name: National Cancer Institute (NCI)
sponsor_type: NIH
study_title: A Phase II Trial of Trametinib With Docetaxel in Patients With KRAS Mutation Positive Non-small Cell Lung Cancer (NSCLC) and Progressive Disease Following One or Two Prior Systemic Therapies
cohort: 1
age_min: 0
age_max: 150
</v>
      </c>
      <c r="B86" t="str">
        <f>IF(S86=1, Database!$K$6&amp;": "&amp;Database!K89&amp;CHAR(10)&amp;Database!$L$6&amp;": "&amp;Database!L89, "")</f>
        <v/>
      </c>
      <c r="C86" t="str">
        <f>IF(T86=1, Database!$M$6&amp;": "&amp;Database!M89&amp;CHAR(10)&amp;Database!$N$6&amp;": "&amp;Database!N89&amp;CHAR(10)&amp;Database!$O$6&amp;": "&amp;Database!O89&amp;CHAR(10)&amp;Database!$P$6&amp;": "&amp;Database!P89&amp;CHAR(10), "")</f>
        <v xml:space="preserve">type_lung_nsclc_adeno: include
type_lung_nsclc_large: include
type_lung_nsclc_squamous: include
type_lung_sclc: 
</v>
      </c>
      <c r="D86" t="str">
        <f>IF(W86=1, Database!$Q$6&amp;": "&amp;Database!Q89&amp;CHAR(10)&amp;Database!$R$6&amp;": "&amp;Database!R89&amp;CHAR(10)&amp;Database!$S$6&amp;": "&amp;Database!S89&amp;CHAR(10)&amp;Database!$T$6&amp;": "&amp;Database!T89&amp;CHAR(10)&amp;Database!$U$6&amp;": "&amp;Database!U89&amp;CHAR(10)&amp;Database!$V$6&amp;": "&amp;Database!V89&amp;CHAR(10)&amp;Database!$W$6&amp;": "&amp;Database!W89&amp;CHAR(10)&amp;Database!$X$6&amp;": "&amp;Database!X89&amp;CHAR(10)&amp;Database!$Y$6&amp;": "&amp;Database!Y89&amp;CHAR(10)&amp;Database!$Z$6&amp;": "&amp;Database!Z89&amp;CHAR(10)&amp;Database!$AA$6&amp;": "&amp;Database!AA89&amp;CHAR(10)&amp;Database!$AB$6&amp;": "&amp;Database!AB89&amp;CHAR(10), "")</f>
        <v/>
      </c>
      <c r="E86" t="str">
        <f>IF(Z86=1, Database!$AC$6&amp;": "&amp;Database!AC89&amp;CHAR(10)&amp;Database!$AD$6&amp;": "&amp;Database!AD89&amp;CHAR(10)&amp;Database!$AE$6&amp;": "&amp;Database!AE89&amp;CHAR(10)&amp;Database!$AF$6&amp;": "&amp;Database!AF89&amp;CHAR(10)&amp;Database!$AG$6&amp;": "&amp;Database!AG89&amp;CHAR(10)&amp;Database!$AH$6&amp;": "&amp;Database!AH89&amp;CHAR(10)&amp;Database!$AI$6&amp;": "&amp;Database!AI89&amp;CHAR(10)&amp;Database!$AJ$6&amp;": "&amp;Database!AJ89&amp;CHAR(10)&amp;Database!$AK$6&amp;": "&amp;Database!AK89&amp;CHAR(10)&amp;Database!$AL$6&amp;": "&amp;Database!AL89&amp;CHAR(10)&amp;Database!$AM$6&amp;": "&amp;Database!AM89&amp;CHAR(10)&amp;Database!$AN$6&amp;": "&amp;Database!AN89&amp;CHAR(10)&amp;Database!$AO$6&amp;": "&amp;Database!AO89&amp;CHAR(10)&amp;Database!$AP$6&amp;": "&amp;Database!AP89&amp;CHAR(10), "")</f>
        <v/>
      </c>
      <c r="F86" t="str">
        <f>IF(AA86=1, Database!$AQ$6&amp;": "&amp;Database!AQ89&amp;CHAR(10)&amp;Database!$AR$6&amp;": "&amp;Database!AR89&amp;CHAR(10)&amp;Database!$AS$6&amp;": "&amp;Database!AS89&amp;CHAR(10)&amp;Database!$AT$6&amp;": "&amp;Database!AT89&amp;CHAR(10), "")</f>
        <v xml:space="preserve">stage_i: 
stage_ii: 
stage_iii: 
stage_iv: include
</v>
      </c>
      <c r="G86" t="str">
        <f>IF(V86=1, Database!$AU$6&amp;": "&amp;Database!AU89&amp;CHAR(10)&amp;Database!$AV$6&amp;": "&amp;Database!AV89&amp;CHAR(10), "")</f>
        <v/>
      </c>
      <c r="H86" t="str">
        <f>IF(AB86=1, Database!$AW$6&amp;": "&amp;Database!AW89&amp;CHAR(10), "")</f>
        <v/>
      </c>
      <c r="I86" t="str">
        <f>IF(AC86=1, Database!$AX$6&amp;": "&amp;Database!AX89&amp;CHAR(10)&amp;Database!$AY$6&amp;": "&amp;Database!AY89&amp;CHAR(10), "")</f>
        <v/>
      </c>
      <c r="J86" t="str">
        <f>IF(Z86=1, Database!$AQ$6&amp;": "&amp;Database!AQ89&amp;CHAR(10)&amp;Database!$AR$6&amp;": "&amp;Database!AR89&amp;CHAR(10)&amp;Database!$AS$6&amp;": "&amp;Database!AS89&amp;CHAR(10)&amp;Database!$AT$6&amp;": "&amp;Database!AT89&amp;CHAR(10), "")</f>
        <v/>
      </c>
      <c r="K86" t="str">
        <f>Database!$AZ$6&amp;": "&amp;Database!AZ89&amp;CHAR(10)&amp;Database!$BA$6&amp;": "&amp;Database!BA89&amp;CHAR(10)&amp;Database!$BB$6&amp;": "&amp;Database!BB89&amp;CHAR(10)</f>
        <v xml:space="preserve">status_newly_diagnosed: 
status_relapse: 
status_refractory: 
</v>
      </c>
      <c r="L86" t="str">
        <f>Database!$BC$6&amp;": "&amp;Database!BC89&amp;CHAR(10)&amp;Database!$BD$6&amp;": "&amp;Database!BD89&amp;CHAR(10)&amp;Database!$BE$6&amp;": "&amp;Database!BE89&amp;CHAR(10)&amp;Database!$BF$6&amp;": "&amp;Database!BF89&amp;CHAR(10)&amp;Database!$BG$6&amp;": "&amp;Database!BG89&amp;CHAR(10)&amp;Database!$BH$6&amp;": "&amp;Database!BH89&amp;CHAR(10)</f>
        <v xml:space="preserve">marker_alk_oncogene: 
marker_egfr_mutation: 
marker_kras_mutation: require
marker_philadelphia_bcrabl_positive: 
marker_flt3_positive: 
marker_cd20pos: 
</v>
      </c>
      <c r="M86" t="str">
        <f>Database!$BI$6&amp;": "&amp;Database!BI89&amp;CHAR(10)&amp;Database!$BJ$6&amp;": "&amp;Database!BJ89&amp;CHAR(10)&amp;Database!$BK$6&amp;": "&amp;Database!BK89&amp;CHAR(10)&amp;Database!$BL$6&amp;": "&amp;Database!BL89&amp;CHAR(10)&amp;Database!$BM$6&amp;": "&amp;Database!BM89&amp;CHAR(10)&amp;Database!$BN$6&amp;": "&amp;Database!BN89&amp;CHAR(10)&amp;Database!$BO$6&amp;": "&amp;Database!BO89&amp;CHAR(10)&amp;Database!$BP$6&amp;": "&amp;Database!BP89&amp;CHAR(10)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86" t="str">
        <f>IF(OR(W86=1, Z86=1), Database!$BQ$6&amp;": "&amp;Database!BQ89&amp;CHAR(10)&amp;Database!$BR$6&amp;": "&amp;Database!BR89&amp;CHAR(10)&amp;Database!$BS$6&amp;": "&amp;Database!BS89&amp;CHAR(10)&amp;Database!$BT$6&amp;": "&amp;Database!BT89&amp;CHAR(10), "")</f>
        <v/>
      </c>
      <c r="O86" t="str">
        <f>"Criteria: "&amp;CHAR(10)&amp;CHAR(10)&amp;Database!BU89</f>
        <v xml:space="preserve">Criteria: 
_x000D_        Inclusion Criteria:_x000D__x000D_          -  DISEASE RELATED CRITERIA: Patients must have pathologically confirmed KRAS mutation_x000D_             positive non-small cell lung cancer (NSCLC) that is stage IV or recurrent; the_x000D_             specific subtype of KRAS mutation must be known; KRAS mutation testing must have been_x000D_             performed in a Clinical Laboratory Improvement Amendments (CLIA) certified_x000D_             laboratory; CLIA certified commercially available tests are acceptable_x000D__x000D_          -  DISEASE RELATED CRITERIA: Patients must have measurable disease documented by_x000D_             computed tomography (CT) or magnetic resonance imaging (MRI) within 28 days prior to_x000D_             registration; the CT from a combined positron emission tomography (PET)/CT may be_x000D_             used only if it is of diagnostic quality; non-measurable disease must be assessed_x000D_             within 42 days prior to registration; all known sites of disease must be assessed and_x000D_             documented on the baseline tumor assessment form (Response Evaluation Criteria in_x000D_             Solid Tumors [RECIST 1.1])_x000D__x000D_          -  DISEASE RELATED CRITERIA: Patients must not have known brain metastases unless: (1)_x000D_             metastases have been locally treated (including stereotactic body radiation therapy_x000D_             [SBRT], whole brain radiotherapy [WBRT], and surgical resection) and have remained_x000D_             clinically controlled and asymptomatic for at least 14 days following treatment and_x000D_             prior to registration, AND (2) patient has no residual neurological dysfunction and_x000D_             has been off corticosteroids for at least 24 hours prior to registration_x000D__x000D_          -  PRIOR/CONCURRENT THERAPY CRITERIA: Patients must have documented progressive cancer_x000D_             following at least one but no more than two prior regimens of systemic therapy for_x000D_             lung cancer, one of which must have been platinum based combination chemotherapy._x000D_             Patients must not have received any chemotherapy drug within three weeks prior to_x000D_             registration. Patients must not have received any biologic agent within two weeks_x000D_             prior to registration_x000D__x000D_          -  PRIOR/CONCURRENT THERAPY CRITERIA: Adjuvant chemotherapy or chemotherapy administered_x000D_             as part of concurrent chemotherapy and radiation therapy for the treatment of lung_x000D_             cancer will not count as a prior regimen of systemic therapy as long as recurrent of_x000D_             patient's lung cancer occurred more than 12 months after the last day of chemotherapy_x000D__x000D_          -  PRIOR/CONCURRENT THERAPY CRITERIA: Patients must not have received prior docetaxel;_x000D_             patients must not have received therapy with a drug known to be either a_x000D_             mitogen-activated protein kinase (MEK) inhibitor or a phosphatidylinositol 3 kinase_x000D_             (PI3K)/v-akt murine thymoma viral oncogene homolog 1 (AKT)/mammalian target of_x000D_             rapamycin (mTOR) pathway inhibitor_x000D__x000D_          -  PRIOR/CONCURRENT THERAPY CRITERIA: Patients must have recovered from any adverse_x000D_             effects from prior therapy (except alopecia) to =&lt; grade 1 prior to registration_x000D__x000D_          -  PRIOR/CONCURRENT THERAPY CRITERIA: Patients may have had prior radiation therapy as_x000D_             long as it has not affected greater than 25% of the bone marrow and at least one_x000D_             measurable lesion is outside the area of prior radiation; at least one week must have_x000D_             elapsed since last radiation treatment; patients must have recovered from any adverse_x000D_             events from prior radiation therapy to =&lt; Common Terminology Criteria For Adverse_x000D_             Events (CTCAE) grade 1_x000D__x000D_          -  PRIOR/CONCURRENT THERAPY CRITERIA: Patients must not have had a major surgery within_x000D_             28 days prior to registration; patients must have recovered from any adverse effects_x000D_             of prior surgery to the satisfaction of the treating physician_x000D__x000D_          -  CLINICAL/LABORATORY CRITERIA: Patients must have Zubrod performance status of 0-2_x000D__x000D_          -  CLINICAL/LABORATORY CRITERIA: Absolute neutrophil count (ANC) &gt;= 1500/mcL; these_x000D_             results must be obtained within 28 days prior to registration_x000D__x000D_          -  CLINICAL/LABORATORY CRITERIA: Platelet count &gt;= 100,000/mcL; these results must be_x000D_             obtained within 28 days prior to registration_x000D__x000D_          -  CLINICAL/LABORATORY CRITERIA: Hemoglobin &gt;= 9 grams/dl; these results must be_x000D_             obtained within 28 days prior to registration_x000D__x000D_          -  CLINICAL/LABORATORY CRITERIA: Total bilirubin =&lt; 1.5 x institutional upper limit of_x000D_             normal (IULN); these results must be obtained within 28 days prior to registration_x000D__x000D_          -  CLINICAL/LABORATORY CRITERIA: Aspartate aminotransferase (AST) and alanine_x000D_             aminotransferase (ALT) =&lt; 2.5 x IULN (or =&lt; 5 x IULN for patients with known liver_x000D_             metastases); these results must be obtained within 28 days prior to registration_x000D__x000D_          -  CLINICAL/LABORATORY CRITERIA: Serum creatinine =&lt; 1.5 x IULN OR measured or_x000D_             calculated creatinine clearance &gt;= 40 mL/min; this result must have been obtained_x000D_             within 28 days prior to registration_x000D__x000D_          -  CLINICAL/LABORATORY CRITERIA: Patients must be able to swallow oral medications and_x000D_             must not have a gastro-intestinal disorder with diarrhea as a major symptom_x000D__x000D_          -  CLINICAL/LABORATORY CRITERIA: Patients must not have history of significant co-morbid_x000D_             illness inclusive of but not restricted to uncontrolled congestive cardiac failure,_x000D_             uncontrolled hypertension, history of myocardial infarction or cerebrovascular_x000D_             accident within 6 months prior to registration or any other illness that in the_x000D_             assessment of the treating physician would compromise the ability of the patient to_x000D_             participate in this study_x000D__x000D_          -  CLINICAL/LABORATORY CRITERIA: Patients must have corrected QT (QTc) interval =&lt; 480_x000D_             msec on electrocardiogram performed within 42 days prior to registration_x000D__x000D_          -  CLINICAL/LABORATORY CRITERIA: Patients must not have untreated or unresolved_x000D_             retinopathy_x000D__x000D_          -  CLINICAL/LABORATORY CRITERIA: Patients must not have a known history of active_x000D_             hepatitis B infection (defined as presence of hepatitis [Hep] B surface antigen [sAg]_x000D_             and/or Hep B deoxyribonucleic acid [DNA]), active hepatitis C infection (defined as_x000D_             presence of Hep C ribonucleic acid [RNA]), or human immunodeficiency virus (HIV)_x000D_             seropositivity_x000D__x000D_          -  CLINICAL/LABORATORY CRITERIA: No other prior malignancy is allowed except for the_x000D_             following: adequately treated basal cell or squamous cell skin cancer, in situ_x000D_             cervical cancer, adequately treated stage I or II cancer from which the patient is_x000D_             currently in complete remission, or any other cancer from which the patient has been_x000D_             disease free for three years; patients with localized prostate cancer who are being_x000D_             followed by an active surveillance program are also eligible_x000D__x000D_          -  CLINICAL/LABORATORY CRITERIA: Patients must not be pregnant or nursing; women/men of_x000D_             reproductive potential must have agreed to use an effective contraceptive method; a_x000D_             woman is considered to be of "reproductive potential" if she has had menses at any_x000D_             time in the preceding 12 consecutive months; in addition to routine contraceptive_x000D_             methods, "effective contraception" also includes heterosexual celibacy and surgery_x000D_             intended to prevent pregnancy (or with a side-effect of pregnancy prevention) defined_x000D_             as a hysterectomy, bilateral oophorectomy or bilateral tubal ligation; however, if at_x000D_             any point a previously celibate patient chooses to become heterosexually active_x000D_             during the time period for use of contraceptive measures outlined in the protocol,_x000D_             he/she is responsible for beginning contraceptive measures_x000D__x000D_          -  SPECIMEN SUBMISSION CRITERIA: Patients must be offered participation in translational_x000D_             medicine studies and banking_x000D__x000D_          -  REGULATORY CRITERIA: Patients must be informed of the investigational nature of this_x000D_             study and must sign and give written informed consent in accordance with_x000D_             institutional and federal guidelines_x000D__x000D_          -  REGULATORY CRITERIA: As a part of the Oncology Patient Enrollment Network (OPEN)_x000D_             registration process the treating institution's identity is provided in order to_x000D_             ensure that the current (within 365 days) date of institutional review board approval_x000D_             for this study has been entered in the system_x000D_      </v>
      </c>
      <c r="P86" t="str">
        <f t="shared" si="2"/>
        <v xml:space="preserve">
---------------------------------------</v>
      </c>
      <c r="Q86" t="str">
        <f t="shared" si="3"/>
        <v>nct_id: NCT02642042
phase: Phase 2
sponsor_name: National Cancer Institute (NCI)
sponsor_type: NIH
study_title: A Phase II Trial of Trametinib With Docetaxel in Patients With KRAS Mutation Positive Non-small Cell Lung Cancer (NSCLC) and Progressive Disease Following One or Two Prior Systemic Therapies
cohort: 1
age_min: 0
age_max: 150
type_lung_nsclc_adeno: include
type_lung_nsclc_large: include
type_lung_nsclc_squamous: include
type_lung_sclc: 
stage_i: 
stage_ii: 
stage_iii: 
stage_iv: include
status_newly_diagnosed: 
status_relapse: 
status_refractory: 
marker_alk_oncogene: 
marker_egfr_mutation: 
marker_kras_mutation: require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DISEASE RELATED CRITERIA: Patients must have pathologically confirmed KRAS mutation_x000D_             positive non-small cell lung cancer (NSCLC) that is stage IV or recurrent; the_x000D_             specific subtype of KRAS mutation must be known; KRAS mutation testing must have been_x000D_             performed in a Clinical Laboratory Improvement Amendments (CLIA) certified_x000D_             laboratory; CLIA certified commercially available tests are acceptable_x000D__x000D_          -  DISEASE RELATED CRITERIA: Patients must have measurable disease documented by_x000D_             computed tomography (CT) or magnetic resonance imaging (MRI) within 28 days prior to_x000D_             registration; the CT from a combined positron emission tomography (PET)/CT may be_x000D_             used only if it is of diagnostic quality; non-measurable disease must be assessed_x000D_             within 42 days prior to registration; all known sites of disease must be assessed and_x000D_             documented on the baseline tumor assessment form (Response Evaluation Criteria in_x000D_             Solid Tumors [RECIST 1.1])_x000D__x000D_          -  DISEASE RELATED CRITERIA: Patients must not have known brain metastases unless: (1)_x000D_             metastases have been locally treated (including stereotactic body radiation therapy_x000D_             [SBRT], whole brain radiotherapy [WBRT], and surgical resection) and have remained_x000D_             clinically controlled and asymptomatic for at least 14 days following treatment and_x000D_             prior to registration, AND (2) patient has no residual neurological dysfunction and_x000D_             has been off corticosteroids for at least 24 hours prior to registration_x000D__x000D_          -  PRIOR/CONCURRENT THERAPY CRITERIA: Patients must have documented progressive cancer_x000D_             following at least one but no more than two prior regimens of systemic therapy for_x000D_             lung cancer, one of which must have been platinum based combination chemotherapy._x000D_             Patients must not have received any chemotherapy drug within three weeks prior to_x000D_             registration. Patients must not have received any biologic agent within two weeks_x000D_             prior to registration_x000D__x000D_          -  PRIOR/CONCURRENT THERAPY CRITERIA: Adjuvant chemotherapy or chemotherapy administered_x000D_             as part of concurrent chemotherapy and radiation therapy for the treatment of lung_x000D_             cancer will not count as a prior regimen of systemic therapy as long as recurrent of_x000D_             patient's lung cancer occurred more than 12 months after the last day of chemotherapy_x000D__x000D_          -  PRIOR/CONCURRENT THERAPY CRITERIA: Patients must not have received prior docetaxel;_x000D_             patients must not have received therapy with a drug known to be either a_x000D_             mitogen-activated protein kinase (MEK) inhibitor or a phosphatidylinositol 3 kinase_x000D_             (PI3K)/v-akt murine thymoma viral oncogene homolog 1 (AKT)/mammalian target of_x000D_             rapamycin (mTOR) pathway inhibitor_x000D__x000D_          -  PRIOR/CONCURRENT THERAPY CRITERIA: Patients must have recovered from any adverse_x000D_             effects from prior therapy (except alopecia) to =&lt; grade 1 prior to registration_x000D__x000D_          -  PRIOR/CONCURRENT THERAPY CRITERIA: Patients may have had prior radiation therapy as_x000D_             long as it has not affected greater than 25% of the bone marrow and at least one_x000D_             measurable lesion is outside the area of prior radiation; at least one week must have_x000D_             elapsed since last radiation treatment; patients must have recovered from any adverse_x000D_             events from prior radiation therapy to =&lt; Common Terminology Criteria For Adverse_x000D_             Events (CTCAE) grade 1_x000D__x000D_          -  PRIOR/CONCURRENT THERAPY CRITERIA: Patients must not have had a major surgery within_x000D_             28 days prior to registration; patients must have recovered from any adverse effects_x000D_             of prior surgery to the satisfaction of the treating physician_x000D__x000D_          -  CLINICAL/LABORATORY CRITERIA: Patients must have Zubrod performance status of 0-2_x000D__x000D_          -  CLINICAL/LABORATORY CRITERIA: Absolute neutrophil count (ANC) &gt;= 1500/mcL; these_x000D_             results must be obtained within 28 days prior to registration_x000D__x000D_          -  CLINICAL/LABORATORY CRITERIA: Platelet count &gt;= 100,000/mcL; these results must be_x000D_             obtained within 28 days prior to registration_x000D__x000D_          -  CLINICAL/LABORATORY CRITERIA: Hemoglobin &gt;= 9 grams/dl; these results must be_x000D_             obtained within 28 days prior to registration_x000D__x000D_          -  CLINICAL/LABORATORY CRITERIA: Total bilirubin =&lt; 1.5 x institutional upper limit of_x000D_             normal (IULN); these results must be obtained within 28 days prior to registration_x000D__x000D_          -  CLINICAL/LABORATORY CRITERIA: Aspartate aminotransferase (AST) and alanine_x000D_             aminotransferase (ALT) =&lt; 2.5 x IULN (or =&lt; 5 x IULN for patients with known liver_x000D_             metastases); these results must be obtained within 28 days prior to registration_x000D__x000D_          -  CLINICAL/LABORATORY CRITERIA: Serum creatinine =&lt; 1.5 x IULN OR measured or_x000D_             calculated creatinine clearance &gt;= 40 mL/min; this result must have been obtained_x000D_             within 28 days prior to registration_x000D__x000D_          -  CLINICAL/LABORATORY CRITERIA: Patients must be able to swallow oral medications and_x000D_             must not have a gastro-intestinal disorder with diarrhea as a major symptom_x000D__x000D_          -  CLINICAL/LABORATORY CRITERIA: Patients must not have history of significant co-morbid_x000D_             illness inclusive of but not restricted to uncontrolled congestive cardiac failure,_x000D_             uncontrolled hypertension, history of myocardial infarction or cerebrovascular_x000D_             accident within 6 months prior to registration or any other illness that in the_x000D_             assessment of the treating physician would compromise the ability of the patient to_x000D_             participate in this study_x000D__x000D_          -  CLINICAL/LABORATORY CRITERIA: Patients must have corrected QT (QTc) interval =&lt; 480_x000D_             msec on electrocardiogram performed within 42 days prior to registration_x000D__x000D_          -  CLINICAL/LABORATORY CRITERIA: Patients must not have untreated or unresolved_x000D_             retinopathy_x000D__x000D_          -  CLINICAL/LABORATORY CRITERIA: Patients must not have a known history of active_x000D_             hepatitis B infection (defined as presence of hepatitis [Hep] B surface antigen [sAg]_x000D_             and/or Hep B deoxyribonucleic acid [DNA]), active hepatitis C infection (defined as_x000D_             presence of Hep C ribonucleic acid [RNA]), or human immunodeficiency virus (HIV)_x000D_             seropositivity_x000D__x000D_          -  CLINICAL/LABORATORY CRITERIA: No other prior malignancy is allowed except for the_x000D_             following: adequately treated basal cell or squamous cell skin cancer, in situ_x000D_             cervical cancer, adequately treated stage I or II cancer from which the patient is_x000D_             currently in complete remission, or any other cancer from which the patient has been_x000D_             disease free for three years; patients with localized prostate cancer who are being_x000D_             followed by an active surveillance program are also eligible_x000D__x000D_          -  CLINICAL/LABORATORY CRITERIA: Patients must not be pregnant or nursing; women/men of_x000D_             reproductive potential must have agreed to use an effective contraceptive method; a_x000D_             woman is considered to be of "reproductive potential" if she has had menses at any_x000D_             time in the preceding 12 consecutive months; in addition to routine contraceptive_x000D_             methods, "effective contraception" also includes heterosexual celibacy and surgery_x000D_             intended to prevent pregnancy (or with a side-effect of pregnancy prevention) defined_x000D_             as a hysterectomy, bilateral oophorectomy or bilateral tubal ligation; however, if at_x000D_             any point a previously celibate patient chooses to become heterosexually active_x000D_             during the time period for use of contraceptive measures outlined in the protocol,_x000D_             he/she is responsible for beginning contraceptive measures_x000D__x000D_          -  SPECIMEN SUBMISSION CRITERIA: Patients must be offered participation in translational_x000D_             medicine studies and banking_x000D__x000D_          -  REGULATORY CRITERIA: Patients must be informed of the investigational nature of this_x000D_             study and must sign and give written informed consent in accordance with_x000D_             institutional and federal guidelines_x000D__x000D_          -  REGULATORY CRITERIA: As a part of the Oncology Patient Enrollment Network (OPEN)_x000D_             registration process the treating institution's identity is provided in order to_x000D_             ensure that the current (within 365 days) date of institutional review board approval_x000D_             for this study has been entered in the system_x000D_      
---------------------------------------</v>
      </c>
      <c r="S86">
        <f>IF(OR(Database!K89="include",Database!L89="include"), 1, 0)</f>
        <v>0</v>
      </c>
      <c r="T86">
        <f>IF(OR(Database!M89="include",Database!N89="include",Database!O89="include",Database!P89="include"), 1, 0)</f>
        <v>1</v>
      </c>
      <c r="U86">
        <f>IF(OR(Database!M89="include",Database!N89="include",Database!O89="include"), 1, 0)</f>
        <v>1</v>
      </c>
      <c r="V86">
        <f>IF(Database!P89="include", 1, 0)</f>
        <v>0</v>
      </c>
      <c r="W86">
        <f>IF(OR(Database!Q89="include",Database!R89="include",Database!S89="include",Database!T89="include"), 1, 0)</f>
        <v>0</v>
      </c>
      <c r="X86">
        <f>IF(Database!Q89="include", 1, 0)</f>
        <v>0</v>
      </c>
      <c r="Y86">
        <f>IF(Database!T89="include", 1, 0)</f>
        <v>0</v>
      </c>
      <c r="Z86">
        <f>IF(OR(Database!AC89="include",Database!AE89="include",Database!AH89="include",Database!AI89="include",Database!AJ89="include",Database!AK89="include",Database!AM89="include",Database!AN89="include",Database!AO89="include",Database!AP89="include"), 1, 0)</f>
        <v>0</v>
      </c>
      <c r="AA86">
        <f>IF(OR(Database!AQ89&lt;&gt;"",Database!AR89&lt;&gt;"",Database!AS89&lt;&gt;"",Database!AT89&lt;&gt;""), 1, 0)</f>
        <v>1</v>
      </c>
      <c r="AB86">
        <f>IF(Database!AW89&lt;&gt;"", 1, 0)</f>
        <v>0</v>
      </c>
      <c r="AC86">
        <f>IF(OR(Database!AY89&lt;&gt;"",Database!AX89&lt;&gt;""), 1, 0)</f>
        <v>0</v>
      </c>
    </row>
    <row r="87" spans="1:29">
      <c r="A87" t="str">
        <f>Database!$B$6&amp;": "&amp;Database!B90&amp;CHAR(10)&amp;Database!$C$6&amp;": "&amp;Database!C90&amp;CHAR(10)&amp;Database!$E$6&amp;": "&amp;Database!E90&amp;CHAR(10)&amp;Database!$F$6&amp;": "&amp;Database!F90&amp;CHAR(10)&amp;Database!$G$6&amp;": "&amp;Database!G90&amp;CHAR(10)&amp;Database!$H$6&amp;": "&amp;Database!H90&amp;CHAR(10)&amp;Database!$I$6&amp;": "&amp;Database!I90&amp;CHAR(10)&amp;Database!$J$6&amp;": "&amp;Database!J90&amp;CHAR(10)</f>
        <v xml:space="preserve">nct_id: NCT02642042
phase: Phase 2
sponsor_name: National Cancer Institute (NCI)
sponsor_type: NIH
study_title: A Phase II Trial of Trametinib With Docetaxel in Patients With KRAS Mutation Positive Non-small Cell Lung Cancer (NSCLC) and Progressive Disease Following One or Two Prior Systemic Therapies
cohort: 2
age_min: 0
age_max: 150
</v>
      </c>
      <c r="B87" t="str">
        <f>IF(S87=1, Database!$K$6&amp;": "&amp;Database!K90&amp;CHAR(10)&amp;Database!$L$6&amp;": "&amp;Database!L90, "")</f>
        <v/>
      </c>
      <c r="C87" t="str">
        <f>IF(T87=1, Database!$M$6&amp;": "&amp;Database!M90&amp;CHAR(10)&amp;Database!$N$6&amp;": "&amp;Database!N90&amp;CHAR(10)&amp;Database!$O$6&amp;": "&amp;Database!O90&amp;CHAR(10)&amp;Database!$P$6&amp;": "&amp;Database!P90&amp;CHAR(10), "")</f>
        <v xml:space="preserve">type_lung_nsclc_adeno: include
type_lung_nsclc_large: include
type_lung_nsclc_squamous: include
type_lung_sclc: 
</v>
      </c>
      <c r="D87" t="str">
        <f>IF(W87=1, Database!$Q$6&amp;": "&amp;Database!Q90&amp;CHAR(10)&amp;Database!$R$6&amp;": "&amp;Database!R90&amp;CHAR(10)&amp;Database!$S$6&amp;": "&amp;Database!S90&amp;CHAR(10)&amp;Database!$T$6&amp;": "&amp;Database!T90&amp;CHAR(10)&amp;Database!$U$6&amp;": "&amp;Database!U90&amp;CHAR(10)&amp;Database!$V$6&amp;": "&amp;Database!V90&amp;CHAR(10)&amp;Database!$W$6&amp;": "&amp;Database!W90&amp;CHAR(10)&amp;Database!$X$6&amp;": "&amp;Database!X90&amp;CHAR(10)&amp;Database!$Y$6&amp;": "&amp;Database!Y90&amp;CHAR(10)&amp;Database!$Z$6&amp;": "&amp;Database!Z90&amp;CHAR(10)&amp;Database!$AA$6&amp;": "&amp;Database!AA90&amp;CHAR(10)&amp;Database!$AB$6&amp;": "&amp;Database!AB90&amp;CHAR(10), "")</f>
        <v/>
      </c>
      <c r="E87" t="str">
        <f>IF(Z87=1, Database!$AC$6&amp;": "&amp;Database!AC90&amp;CHAR(10)&amp;Database!$AD$6&amp;": "&amp;Database!AD90&amp;CHAR(10)&amp;Database!$AE$6&amp;": "&amp;Database!AE90&amp;CHAR(10)&amp;Database!$AF$6&amp;": "&amp;Database!AF90&amp;CHAR(10)&amp;Database!$AG$6&amp;": "&amp;Database!AG90&amp;CHAR(10)&amp;Database!$AH$6&amp;": "&amp;Database!AH90&amp;CHAR(10)&amp;Database!$AI$6&amp;": "&amp;Database!AI90&amp;CHAR(10)&amp;Database!$AJ$6&amp;": "&amp;Database!AJ90&amp;CHAR(10)&amp;Database!$AK$6&amp;": "&amp;Database!AK90&amp;CHAR(10)&amp;Database!$AL$6&amp;": "&amp;Database!AL90&amp;CHAR(10)&amp;Database!$AM$6&amp;": "&amp;Database!AM90&amp;CHAR(10)&amp;Database!$AN$6&amp;": "&amp;Database!AN90&amp;CHAR(10)&amp;Database!$AO$6&amp;": "&amp;Database!AO90&amp;CHAR(10)&amp;Database!$AP$6&amp;": "&amp;Database!AP90&amp;CHAR(10), "")</f>
        <v/>
      </c>
      <c r="F87" t="str">
        <f>IF(AA87=1, Database!$AQ$6&amp;": "&amp;Database!AQ90&amp;CHAR(10)&amp;Database!$AR$6&amp;": "&amp;Database!AR90&amp;CHAR(10)&amp;Database!$AS$6&amp;": "&amp;Database!AS90&amp;CHAR(10)&amp;Database!$AT$6&amp;": "&amp;Database!AT90&amp;CHAR(10), "")</f>
        <v xml:space="preserve">stage_i: include
stage_ii: include
stage_iii: include
stage_iv: 
</v>
      </c>
      <c r="G87" t="str">
        <f>IF(V87=1, Database!$AU$6&amp;": "&amp;Database!AU90&amp;CHAR(10)&amp;Database!$AV$6&amp;": "&amp;Database!AV90&amp;CHAR(10), "")</f>
        <v/>
      </c>
      <c r="H87" t="str">
        <f>IF(AB87=1, Database!$AW$6&amp;": "&amp;Database!AW90&amp;CHAR(10), "")</f>
        <v/>
      </c>
      <c r="I87" t="str">
        <f>IF(AC87=1, Database!$AX$6&amp;": "&amp;Database!AX90&amp;CHAR(10)&amp;Database!$AY$6&amp;": "&amp;Database!AY90&amp;CHAR(10), "")</f>
        <v/>
      </c>
      <c r="J87" t="str">
        <f>IF(Z87=1, Database!$AQ$6&amp;": "&amp;Database!AQ90&amp;CHAR(10)&amp;Database!$AR$6&amp;": "&amp;Database!AR90&amp;CHAR(10)&amp;Database!$AS$6&amp;": "&amp;Database!AS90&amp;CHAR(10)&amp;Database!$AT$6&amp;": "&amp;Database!AT90&amp;CHAR(10), "")</f>
        <v/>
      </c>
      <c r="K87" t="str">
        <f>Database!$AZ$6&amp;": "&amp;Database!AZ90&amp;CHAR(10)&amp;Database!$BA$6&amp;": "&amp;Database!BA90&amp;CHAR(10)&amp;Database!$BB$6&amp;": "&amp;Database!BB90&amp;CHAR(10)</f>
        <v xml:space="preserve">status_newly_diagnosed: 
status_relapse: require
status_refractory: 
</v>
      </c>
      <c r="L87" t="str">
        <f>Database!$BC$6&amp;": "&amp;Database!BC90&amp;CHAR(10)&amp;Database!$BD$6&amp;": "&amp;Database!BD90&amp;CHAR(10)&amp;Database!$BE$6&amp;": "&amp;Database!BE90&amp;CHAR(10)&amp;Database!$BF$6&amp;": "&amp;Database!BF90&amp;CHAR(10)&amp;Database!$BG$6&amp;": "&amp;Database!BG90&amp;CHAR(10)&amp;Database!$BH$6&amp;": "&amp;Database!BH90&amp;CHAR(10)</f>
        <v xml:space="preserve">marker_alk_oncogene: 
marker_egfr_mutation: 
marker_kras_mutation: require
marker_philadelphia_bcrabl_positive: 
marker_flt3_positive: 
marker_cd20pos: 
</v>
      </c>
      <c r="M87" t="str">
        <f>Database!$BI$6&amp;": "&amp;Database!BI90&amp;CHAR(10)&amp;Database!$BJ$6&amp;": "&amp;Database!BJ90&amp;CHAR(10)&amp;Database!$BK$6&amp;": "&amp;Database!BK90&amp;CHAR(10)&amp;Database!$BL$6&amp;": "&amp;Database!BL90&amp;CHAR(10)&amp;Database!$BM$6&amp;": "&amp;Database!BM90&amp;CHAR(10)&amp;Database!$BN$6&amp;": "&amp;Database!BN90&amp;CHAR(10)&amp;Database!$BO$6&amp;": "&amp;Database!BO90&amp;CHAR(10)&amp;Database!$BP$6&amp;": "&amp;Database!BP90&amp;CHAR(10)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87" t="str">
        <f>IF(OR(W87=1, Z87=1), Database!$BQ$6&amp;": "&amp;Database!BQ90&amp;CHAR(10)&amp;Database!$BR$6&amp;": "&amp;Database!BR90&amp;CHAR(10)&amp;Database!$BS$6&amp;": "&amp;Database!BS90&amp;CHAR(10)&amp;Database!$BT$6&amp;": "&amp;Database!BT90&amp;CHAR(10), "")</f>
        <v/>
      </c>
      <c r="O87" t="str">
        <f>"Criteria: "&amp;CHAR(10)&amp;CHAR(10)&amp;Database!BU90</f>
        <v xml:space="preserve">Criteria: 
_x000D_        Inclusion Criteria:_x000D__x000D_          -  DISEASE RELATED CRITERIA: Patients must have pathologically confirmed KRAS mutation_x000D_             positive non-small cell lung cancer (NSCLC) that is stage IV or recurrent; the_x000D_             specific subtype of KRAS mutation must be known; KRAS mutation testing must have been_x000D_             performed in a Clinical Laboratory Improvement Amendments (CLIA) certified_x000D_             laboratory; CLIA certified commercially available tests are acceptable_x000D__x000D_          -  DISEASE RELATED CRITERIA: Patients must have measurable disease documented by_x000D_             computed tomography (CT) or magnetic resonance imaging (MRI) within 28 days prior to_x000D_             registration; the CT from a combined positron emission tomography (PET)/CT may be_x000D_             used only if it is of diagnostic quality; non-measurable disease must be assessed_x000D_             within 42 days prior to registration; all known sites of disease must be assessed and_x000D_             documented on the baseline tumor assessment form (Response Evaluation Criteria in_x000D_             Solid Tumors [RECIST 1.1])_x000D__x000D_          -  DISEASE RELATED CRITERIA: Patients must not have known brain metastases unless: (1)_x000D_             metastases have been locally treated (including stereotactic body radiation therapy_x000D_             [SBRT], whole brain radiotherapy [WBRT], and surgical resection) and have remained_x000D_             clinically controlled and asymptomatic for at least 14 days following treatment and_x000D_             prior to registration, AND (2) patient has no residual neurological dysfunction and_x000D_             has been off corticosteroids for at least 24 hours prior to registration_x000D__x000D_          -  PRIOR/CONCURRENT THERAPY CRITERIA: Patients must have documented progressive cancer_x000D_             following at least one but no more than two prior regimens of systemic therapy for_x000D_             lung cancer, one of which must have been platinum based combination chemotherapy._x000D_             Patients must not have received any chemotherapy drug within three weeks prior to_x000D_             registration. Patients must not have received any biologic agent within two weeks_x000D_             prior to registration_x000D__x000D_          -  PRIOR/CONCURRENT THERAPY CRITERIA: Adjuvant chemotherapy or chemotherapy administered_x000D_             as part of concurrent chemotherapy and radiation therapy for the treatment of lung_x000D_             cancer will not count as a prior regimen of systemic therapy as long as recurrent of_x000D_             patient's lung cancer occurred more than 12 months after the last day of chemotherapy_x000D__x000D_          -  PRIOR/CONCURRENT THERAPY CRITERIA: Patients must not have received prior docetaxel;_x000D_             patients must not have received therapy with a drug known to be either a_x000D_             mitogen-activated protein kinase (MEK) inhibitor or a phosphatidylinositol 3 kinase_x000D_             (PI3K)/v-akt murine thymoma viral oncogene homolog 1 (AKT)/mammalian target of_x000D_             rapamycin (mTOR) pathway inhibitor_x000D__x000D_          -  PRIOR/CONCURRENT THERAPY CRITERIA: Patients must have recovered from any adverse_x000D_             effects from prior therapy (except alopecia) to =&lt; grade 1 prior to registration_x000D__x000D_          -  PRIOR/CONCURRENT THERAPY CRITERIA: Patients may have had prior radiation therapy as_x000D_             long as it has not affected greater than 25% of the bone marrow and at least one_x000D_             measurable lesion is outside the area of prior radiation; at least one week must have_x000D_             elapsed since last radiation treatment; patients must have recovered from any adverse_x000D_             events from prior radiation therapy to =&lt; Common Terminology Criteria For Adverse_x000D_             Events (CTCAE) grade 1_x000D__x000D_          -  PRIOR/CONCURRENT THERAPY CRITERIA: Patients must not have had a major surgery within_x000D_             28 days prior to registration; patients must have recovered from any adverse effects_x000D_             of prior surgery to the satisfaction of the treating physician_x000D__x000D_          -  CLINICAL/LABORATORY CRITERIA: Patients must have Zubrod performance status of 0-2_x000D__x000D_          -  CLINICAL/LABORATORY CRITERIA: Absolute neutrophil count (ANC) &gt;= 1500/mcL; these_x000D_             results must be obtained within 28 days prior to registration_x000D__x000D_          -  CLINICAL/LABORATORY CRITERIA: Platelet count &gt;= 100,000/mcL; these results must be_x000D_             obtained within 28 days prior to registration_x000D__x000D_          -  CLINICAL/LABORATORY CRITERIA: Hemoglobin &gt;= 9 grams/dl; these results must be_x000D_             obtained within 28 days prior to registration_x000D__x000D_          -  CLINICAL/LABORATORY CRITERIA: Total bilirubin =&lt; 1.5 x institutional upper limit of_x000D_             normal (IULN); these results must be obtained within 28 days prior to registration_x000D__x000D_          -  CLINICAL/LABORATORY CRITERIA: Aspartate aminotransferase (AST) and alanine_x000D_             aminotransferase (ALT) =&lt; 2.5 x IULN (or =&lt; 5 x IULN for patients with known liver_x000D_             metastases); these results must be obtained within 28 days prior to registration_x000D__x000D_          -  CLINICAL/LABORATORY CRITERIA: Serum creatinine =&lt; 1.5 x IULN OR measured or_x000D_             calculated creatinine clearance &gt;= 40 mL/min; this result must have been obtained_x000D_             within 28 days prior to registration_x000D__x000D_          -  CLINICAL/LABORATORY CRITERIA: Patients must be able to swallow oral medications and_x000D_             must not have a gastro-intestinal disorder with diarrhea as a major symptom_x000D__x000D_          -  CLINICAL/LABORATORY CRITERIA: Patients must not have history of significant co-morbid_x000D_             illness inclusive of but not restricted to uncontrolled congestive cardiac failure,_x000D_             uncontrolled hypertension, history of myocardial infarction or cerebrovascular_x000D_             accident within 6 months prior to registration or any other illness that in the_x000D_             assessment of the treating physician would compromise the ability of the patient to_x000D_             participate in this study_x000D__x000D_          -  CLINICAL/LABORATORY CRITERIA: Patients must have corrected QT (QTc) interval =&lt; 480_x000D_             msec on electrocardiogram performed within 42 days prior to registration_x000D__x000D_          -  CLINICAL/LABORATORY CRITERIA: Patients must not have untreated or unresolved_x000D_             retinopathy_x000D__x000D_          -  CLINICAL/LABORATORY CRITERIA: Patients must not have a known history of active_x000D_             hepatitis B infection (defined as presence of hepatitis [Hep] B surface antigen [sAg]_x000D_             and/or Hep B deoxyribonucleic acid [DNA]), active hepatitis C infection (defined as_x000D_             presence of Hep C ribonucleic acid [RNA]), or human immunodeficiency virus (HIV)_x000D_             seropositivity_x000D__x000D_          -  CLINICAL/LABORATORY CRITERIA: No other prior malignancy is allowed except for the_x000D_             following: adequately treated basal cell or squamous cell skin cancer, in situ_x000D_             cervical cancer, adequately treated stage I or II cancer from which the patient is_x000D_             currently in complete remission, or any other cancer from which the patient has been_x000D_             disease free for three years; patients with localized prostate cancer who are being_x000D_             followed by an active surveillance program are also eligible_x000D__x000D_          -  CLINICAL/LABORATORY CRITERIA: Patients must not be pregnant or nursing; women/men of_x000D_             reproductive potential must have agreed to use an effective contraceptive method; a_x000D_             woman is considered to be of "reproductive potential" if she has had menses at any_x000D_             time in the preceding 12 consecutive months; in addition to routine contraceptive_x000D_             methods, "effective contraception" also includes heterosexual celibacy and surgery_x000D_             intended to prevent pregnancy (or with a side-effect of pregnancy prevention) defined_x000D_             as a hysterectomy, bilateral oophorectomy or bilateral tubal ligation; however, if at_x000D_             any point a previously celibate patient chooses to become heterosexually active_x000D_             during the time period for use of contraceptive measures outlined in the protocol,_x000D_             he/she is responsible for beginning contraceptive measures_x000D__x000D_          -  SPECIMEN SUBMISSION CRITERIA: Patients must be offered participation in translational_x000D_             medicine studies and banking_x000D__x000D_          -  REGULATORY CRITERIA: Patients must be informed of the investigational nature of this_x000D_             study and must sign and give written informed consent in accordance with_x000D_             institutional and federal guidelines_x000D__x000D_          -  REGULATORY CRITERIA: As a part of the Oncology Patient Enrollment Network (OPEN)_x000D_             registration process the treating institution's identity is provided in order to_x000D_             ensure that the current (within 365 days) date of institutional review board approval_x000D_             for this study has been entered in the system_x000D_      </v>
      </c>
      <c r="P87" t="str">
        <f t="shared" si="2"/>
        <v xml:space="preserve">
---------------------------------------</v>
      </c>
      <c r="Q87" t="str">
        <f t="shared" si="3"/>
        <v>nct_id: NCT02642042
phase: Phase 2
sponsor_name: National Cancer Institute (NCI)
sponsor_type: NIH
study_title: A Phase II Trial of Trametinib With Docetaxel in Patients With KRAS Mutation Positive Non-small Cell Lung Cancer (NSCLC) and Progressive Disease Following One or Two Prior Systemic Therapies
cohort: 2
age_min: 0
age_max: 150
type_lung_nsclc_adeno: include
type_lung_nsclc_large: include
type_lung_nsclc_squamous: include
type_lung_sclc: 
stage_i: include
stage_ii: include
stage_iii: include
stage_iv: 
status_newly_diagnosed: 
status_relapse: require
status_refractory: 
marker_alk_oncogene: 
marker_egfr_mutation: 
marker_kras_mutation: require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DISEASE RELATED CRITERIA: Patients must have pathologically confirmed KRAS mutation_x000D_             positive non-small cell lung cancer (NSCLC) that is stage IV or recurrent; the_x000D_             specific subtype of KRAS mutation must be known; KRAS mutation testing must have been_x000D_             performed in a Clinical Laboratory Improvement Amendments (CLIA) certified_x000D_             laboratory; CLIA certified commercially available tests are acceptable_x000D__x000D_          -  DISEASE RELATED CRITERIA: Patients must have measurable disease documented by_x000D_             computed tomography (CT) or magnetic resonance imaging (MRI) within 28 days prior to_x000D_             registration; the CT from a combined positron emission tomography (PET)/CT may be_x000D_             used only if it is of diagnostic quality; non-measurable disease must be assessed_x000D_             within 42 days prior to registration; all known sites of disease must be assessed and_x000D_             documented on the baseline tumor assessment form (Response Evaluation Criteria in_x000D_             Solid Tumors [RECIST 1.1])_x000D__x000D_          -  DISEASE RELATED CRITERIA: Patients must not have known brain metastases unless: (1)_x000D_             metastases have been locally treated (including stereotactic body radiation therapy_x000D_             [SBRT], whole brain radiotherapy [WBRT], and surgical resection) and have remained_x000D_             clinically controlled and asymptomatic for at least 14 days following treatment and_x000D_             prior to registration, AND (2) patient has no residual neurological dysfunction and_x000D_             has been off corticosteroids for at least 24 hours prior to registration_x000D__x000D_          -  PRIOR/CONCURRENT THERAPY CRITERIA: Patients must have documented progressive cancer_x000D_             following at least one but no more than two prior regimens of systemic therapy for_x000D_             lung cancer, one of which must have been platinum based combination chemotherapy._x000D_             Patients must not have received any chemotherapy drug within three weeks prior to_x000D_             registration. Patients must not have received any biologic agent within two weeks_x000D_             prior to registration_x000D__x000D_          -  PRIOR/CONCURRENT THERAPY CRITERIA: Adjuvant chemotherapy or chemotherapy administered_x000D_             as part of concurrent chemotherapy and radiation therapy for the treatment of lung_x000D_             cancer will not count as a prior regimen of systemic therapy as long as recurrent of_x000D_             patient's lung cancer occurred more than 12 months after the last day of chemotherapy_x000D__x000D_          -  PRIOR/CONCURRENT THERAPY CRITERIA: Patients must not have received prior docetaxel;_x000D_             patients must not have received therapy with a drug known to be either a_x000D_             mitogen-activated protein kinase (MEK) inhibitor or a phosphatidylinositol 3 kinase_x000D_             (PI3K)/v-akt murine thymoma viral oncogene homolog 1 (AKT)/mammalian target of_x000D_             rapamycin (mTOR) pathway inhibitor_x000D__x000D_          -  PRIOR/CONCURRENT THERAPY CRITERIA: Patients must have recovered from any adverse_x000D_             effects from prior therapy (except alopecia) to =&lt; grade 1 prior to registration_x000D__x000D_          -  PRIOR/CONCURRENT THERAPY CRITERIA: Patients may have had prior radiation therapy as_x000D_             long as it has not affected greater than 25% of the bone marrow and at least one_x000D_             measurable lesion is outside the area of prior radiation; at least one week must have_x000D_             elapsed since last radiation treatment; patients must have recovered from any adverse_x000D_             events from prior radiation therapy to =&lt; Common Terminology Criteria For Adverse_x000D_             Events (CTCAE) grade 1_x000D__x000D_          -  PRIOR/CONCURRENT THERAPY CRITERIA: Patients must not have had a major surgery within_x000D_             28 days prior to registration; patients must have recovered from any adverse effects_x000D_             of prior surgery to the satisfaction of the treating physician_x000D__x000D_          -  CLINICAL/LABORATORY CRITERIA: Patients must have Zubrod performance status of 0-2_x000D__x000D_          -  CLINICAL/LABORATORY CRITERIA: Absolute neutrophil count (ANC) &gt;= 1500/mcL; these_x000D_             results must be obtained within 28 days prior to registration_x000D__x000D_          -  CLINICAL/LABORATORY CRITERIA: Platelet count &gt;= 100,000/mcL; these results must be_x000D_             obtained within 28 days prior to registration_x000D__x000D_          -  CLINICAL/LABORATORY CRITERIA: Hemoglobin &gt;= 9 grams/dl; these results must be_x000D_             obtained within 28 days prior to registration_x000D__x000D_          -  CLINICAL/LABORATORY CRITERIA: Total bilirubin =&lt; 1.5 x institutional upper limit of_x000D_             normal (IULN); these results must be obtained within 28 days prior to registration_x000D__x000D_          -  CLINICAL/LABORATORY CRITERIA: Aspartate aminotransferase (AST) and alanine_x000D_             aminotransferase (ALT) =&lt; 2.5 x IULN (or =&lt; 5 x IULN for patients with known liver_x000D_             metastases); these results must be obtained within 28 days prior to registration_x000D__x000D_          -  CLINICAL/LABORATORY CRITERIA: Serum creatinine =&lt; 1.5 x IULN OR measured or_x000D_             calculated creatinine clearance &gt;= 40 mL/min; this result must have been obtained_x000D_             within 28 days prior to registration_x000D__x000D_          -  CLINICAL/LABORATORY CRITERIA: Patients must be able to swallow oral medications and_x000D_             must not have a gastro-intestinal disorder with diarrhea as a major symptom_x000D__x000D_          -  CLINICAL/LABORATORY CRITERIA: Patients must not have history of significant co-morbid_x000D_             illness inclusive of but not restricted to uncontrolled congestive cardiac failure,_x000D_             uncontrolled hypertension, history of myocardial infarction or cerebrovascular_x000D_             accident within 6 months prior to registration or any other illness that in the_x000D_             assessment of the treating physician would compromise the ability of the patient to_x000D_             participate in this study_x000D__x000D_          -  CLINICAL/LABORATORY CRITERIA: Patients must have corrected QT (QTc) interval =&lt; 480_x000D_             msec on electrocardiogram performed within 42 days prior to registration_x000D__x000D_          -  CLINICAL/LABORATORY CRITERIA: Patients must not have untreated or unresolved_x000D_             retinopathy_x000D__x000D_          -  CLINICAL/LABORATORY CRITERIA: Patients must not have a known history of active_x000D_             hepatitis B infection (defined as presence of hepatitis [Hep] B surface antigen [sAg]_x000D_             and/or Hep B deoxyribonucleic acid [DNA]), active hepatitis C infection (defined as_x000D_             presence of Hep C ribonucleic acid [RNA]), or human immunodeficiency virus (HIV)_x000D_             seropositivity_x000D__x000D_          -  CLINICAL/LABORATORY CRITERIA: No other prior malignancy is allowed except for the_x000D_             following: adequately treated basal cell or squamous cell skin cancer, in situ_x000D_             cervical cancer, adequately treated stage I or II cancer from which the patient is_x000D_             currently in complete remission, or any other cancer from which the patient has been_x000D_             disease free for three years; patients with localized prostate cancer who are being_x000D_             followed by an active surveillance program are also eligible_x000D__x000D_          -  CLINICAL/LABORATORY CRITERIA: Patients must not be pregnant or nursing; women/men of_x000D_             reproductive potential must have agreed to use an effective contraceptive method; a_x000D_             woman is considered to be of "reproductive potential" if she has had menses at any_x000D_             time in the preceding 12 consecutive months; in addition to routine contraceptive_x000D_             methods, "effective contraception" also includes heterosexual celibacy and surgery_x000D_             intended to prevent pregnancy (or with a side-effect of pregnancy prevention) defined_x000D_             as a hysterectomy, bilateral oophorectomy or bilateral tubal ligation; however, if at_x000D_             any point a previously celibate patient chooses to become heterosexually active_x000D_             during the time period for use of contraceptive measures outlined in the protocol,_x000D_             he/she is responsible for beginning contraceptive measures_x000D__x000D_          -  SPECIMEN SUBMISSION CRITERIA: Patients must be offered participation in translational_x000D_             medicine studies and banking_x000D__x000D_          -  REGULATORY CRITERIA: Patients must be informed of the investigational nature of this_x000D_             study and must sign and give written informed consent in accordance with_x000D_             institutional and federal guidelines_x000D__x000D_          -  REGULATORY CRITERIA: As a part of the Oncology Patient Enrollment Network (OPEN)_x000D_             registration process the treating institution's identity is provided in order to_x000D_             ensure that the current (within 365 days) date of institutional review board approval_x000D_             for this study has been entered in the system_x000D_      
---------------------------------------</v>
      </c>
      <c r="S87">
        <f>IF(OR(Database!K90="include",Database!L90="include"), 1, 0)</f>
        <v>0</v>
      </c>
      <c r="T87">
        <f>IF(OR(Database!M90="include",Database!N90="include",Database!O90="include",Database!P90="include"), 1, 0)</f>
        <v>1</v>
      </c>
      <c r="U87">
        <f>IF(OR(Database!M90="include",Database!N90="include",Database!O90="include"), 1, 0)</f>
        <v>1</v>
      </c>
      <c r="V87">
        <f>IF(Database!P90="include", 1, 0)</f>
        <v>0</v>
      </c>
      <c r="W87">
        <f>IF(OR(Database!Q90="include",Database!R90="include",Database!S90="include",Database!T90="include"), 1, 0)</f>
        <v>0</v>
      </c>
      <c r="X87">
        <f>IF(Database!Q90="include", 1, 0)</f>
        <v>0</v>
      </c>
      <c r="Y87">
        <f>IF(Database!T90="include", 1, 0)</f>
        <v>0</v>
      </c>
      <c r="Z87">
        <f>IF(OR(Database!AC90="include",Database!AE90="include",Database!AH90="include",Database!AI90="include",Database!AJ90="include",Database!AK90="include",Database!AM90="include",Database!AN90="include",Database!AO90="include",Database!AP90="include"), 1, 0)</f>
        <v>0</v>
      </c>
      <c r="AA87">
        <f>IF(OR(Database!AQ90&lt;&gt;"",Database!AR90&lt;&gt;"",Database!AS90&lt;&gt;"",Database!AT90&lt;&gt;""), 1, 0)</f>
        <v>1</v>
      </c>
      <c r="AB87">
        <f>IF(Database!AW90&lt;&gt;"", 1, 0)</f>
        <v>0</v>
      </c>
      <c r="AC87">
        <f>IF(OR(Database!AY90&lt;&gt;"",Database!AX90&lt;&gt;""), 1, 0)</f>
        <v>0</v>
      </c>
    </row>
    <row r="88" spans="1:29">
      <c r="A88" t="str">
        <f>Database!$B$6&amp;": "&amp;Database!B91&amp;CHAR(10)&amp;Database!$C$6&amp;": "&amp;Database!C91&amp;CHAR(10)&amp;Database!$E$6&amp;": "&amp;Database!E91&amp;CHAR(10)&amp;Database!$F$6&amp;": "&amp;Database!F91&amp;CHAR(10)&amp;Database!$G$6&amp;": "&amp;Database!G91&amp;CHAR(10)&amp;Database!$H$6&amp;": "&amp;Database!H91&amp;CHAR(10)&amp;Database!$I$6&amp;": "&amp;Database!I91&amp;CHAR(10)&amp;Database!$J$6&amp;": "&amp;Database!J91&amp;CHAR(10)</f>
        <v xml:space="preserve">nct_id: NCT01822496
phase: Phase 2
sponsor_name: National Cancer Institute (NCI)
sponsor_type: NIH
study_title: A Randomized Phase II Study of Individualized Combined Modality Therapy for Stage III Non-Small Cell Lung Cancer (NSCLC)
cohort: 1
age_min: 18
age_max: 150
</v>
      </c>
      <c r="B88" t="str">
        <f>IF(S88=1, Database!$K$6&amp;": "&amp;Database!K91&amp;CHAR(10)&amp;Database!$L$6&amp;": "&amp;Database!L91, "")</f>
        <v/>
      </c>
      <c r="C88" t="str">
        <f>IF(T88=1, Database!$M$6&amp;": "&amp;Database!M91&amp;CHAR(10)&amp;Database!$N$6&amp;": "&amp;Database!N91&amp;CHAR(10)&amp;Database!$O$6&amp;": "&amp;Database!O91&amp;CHAR(10)&amp;Database!$P$6&amp;": "&amp;Database!P91&amp;CHAR(10), "")</f>
        <v xml:space="preserve">type_lung_nsclc_adeno: include
type_lung_nsclc_large: include
type_lung_nsclc_squamous: 
type_lung_sclc: 
</v>
      </c>
      <c r="D88" t="str">
        <f>IF(W88=1, Database!$Q$6&amp;": "&amp;Database!Q91&amp;CHAR(10)&amp;Database!$R$6&amp;": "&amp;Database!R91&amp;CHAR(10)&amp;Database!$S$6&amp;": "&amp;Database!S91&amp;CHAR(10)&amp;Database!$T$6&amp;": "&amp;Database!T91&amp;CHAR(10)&amp;Database!$U$6&amp;": "&amp;Database!U91&amp;CHAR(10)&amp;Database!$V$6&amp;": "&amp;Database!V91&amp;CHAR(10)&amp;Database!$W$6&amp;": "&amp;Database!W91&amp;CHAR(10)&amp;Database!$X$6&amp;": "&amp;Database!X91&amp;CHAR(10)&amp;Database!$Y$6&amp;": "&amp;Database!Y91&amp;CHAR(10)&amp;Database!$Z$6&amp;": "&amp;Database!Z91&amp;CHAR(10)&amp;Database!$AA$6&amp;": "&amp;Database!AA91&amp;CHAR(10)&amp;Database!$AB$6&amp;": "&amp;Database!AB91&amp;CHAR(10), "")</f>
        <v/>
      </c>
      <c r="E88" t="str">
        <f>IF(Z88=1, Database!$AC$6&amp;": "&amp;Database!AC91&amp;CHAR(10)&amp;Database!$AD$6&amp;": "&amp;Database!AD91&amp;CHAR(10)&amp;Database!$AE$6&amp;": "&amp;Database!AE91&amp;CHAR(10)&amp;Database!$AF$6&amp;": "&amp;Database!AF91&amp;CHAR(10)&amp;Database!$AG$6&amp;": "&amp;Database!AG91&amp;CHAR(10)&amp;Database!$AH$6&amp;": "&amp;Database!AH91&amp;CHAR(10)&amp;Database!$AI$6&amp;": "&amp;Database!AI91&amp;CHAR(10)&amp;Database!$AJ$6&amp;": "&amp;Database!AJ91&amp;CHAR(10)&amp;Database!$AK$6&amp;": "&amp;Database!AK91&amp;CHAR(10)&amp;Database!$AL$6&amp;": "&amp;Database!AL91&amp;CHAR(10)&amp;Database!$AM$6&amp;": "&amp;Database!AM91&amp;CHAR(10)&amp;Database!$AN$6&amp;": "&amp;Database!AN91&amp;CHAR(10)&amp;Database!$AO$6&amp;": "&amp;Database!AO91&amp;CHAR(10)&amp;Database!$AP$6&amp;": "&amp;Database!AP91&amp;CHAR(10), "")</f>
        <v/>
      </c>
      <c r="F88" t="str">
        <f>IF(AA88=1, Database!$AQ$6&amp;": "&amp;Database!AQ91&amp;CHAR(10)&amp;Database!$AR$6&amp;": "&amp;Database!AR91&amp;CHAR(10)&amp;Database!$AS$6&amp;": "&amp;Database!AS91&amp;CHAR(10)&amp;Database!$AT$6&amp;": "&amp;Database!AT91&amp;CHAR(10), "")</f>
        <v xml:space="preserve">stage_i: 
stage_ii: 
stage_iii: include
stage_iv: 
</v>
      </c>
      <c r="G88" t="str">
        <f>IF(V88=1, Database!$AU$6&amp;": "&amp;Database!AU91&amp;CHAR(10)&amp;Database!$AV$6&amp;": "&amp;Database!AV91&amp;CHAR(10), "")</f>
        <v/>
      </c>
      <c r="H88" t="str">
        <f>IF(AB88=1, Database!$AW$6&amp;": "&amp;Database!AW91&amp;CHAR(10), "")</f>
        <v/>
      </c>
      <c r="I88" t="str">
        <f>IF(AC88=1, Database!$AX$6&amp;": "&amp;Database!AX91&amp;CHAR(10)&amp;Database!$AY$6&amp;": "&amp;Database!AY91&amp;CHAR(10), "")</f>
        <v/>
      </c>
      <c r="J88" t="str">
        <f>IF(Z88=1, Database!$AQ$6&amp;": "&amp;Database!AQ91&amp;CHAR(10)&amp;Database!$AR$6&amp;": "&amp;Database!AR91&amp;CHAR(10)&amp;Database!$AS$6&amp;": "&amp;Database!AS91&amp;CHAR(10)&amp;Database!$AT$6&amp;": "&amp;Database!AT91&amp;CHAR(10), "")</f>
        <v/>
      </c>
      <c r="K88" t="str">
        <f>Database!$AZ$6&amp;": "&amp;Database!AZ91&amp;CHAR(10)&amp;Database!$BA$6&amp;": "&amp;Database!BA91&amp;CHAR(10)&amp;Database!$BB$6&amp;": "&amp;Database!BB91&amp;CHAR(10)</f>
        <v xml:space="preserve">status_newly_diagnosed: require
status_relapse: exclude
status_refractory: 
</v>
      </c>
      <c r="L88" t="str">
        <f>Database!$BC$6&amp;": "&amp;Database!BC91&amp;CHAR(10)&amp;Database!$BD$6&amp;": "&amp;Database!BD91&amp;CHAR(10)&amp;Database!$BE$6&amp;": "&amp;Database!BE91&amp;CHAR(10)&amp;Database!$BF$6&amp;": "&amp;Database!BF91&amp;CHAR(10)&amp;Database!$BG$6&amp;": "&amp;Database!BG91&amp;CHAR(10)&amp;Database!$BH$6&amp;": "&amp;Database!BH91&amp;CHAR(10)</f>
        <v xml:space="preserve">marker_alk_oncogene: 
marker_egfr_mutation: 
marker_kras_mutation: 
marker_philadelphia_bcrabl_positive: 
marker_flt3_positive: 
marker_cd20pos: 
</v>
      </c>
      <c r="M88" t="str">
        <f>Database!$BI$6&amp;": "&amp;Database!BI91&amp;CHAR(10)&amp;Database!$BJ$6&amp;": "&amp;Database!BJ91&amp;CHAR(10)&amp;Database!$BK$6&amp;": "&amp;Database!BK91&amp;CHAR(10)&amp;Database!$BL$6&amp;": "&amp;Database!BL91&amp;CHAR(10)&amp;Database!$BM$6&amp;": "&amp;Database!BM91&amp;CHAR(10)&amp;Database!$BN$6&amp;": "&amp;Database!BN91&amp;CHAR(10)&amp;Database!$BO$6&amp;": "&amp;Database!BO91&amp;CHAR(10)&amp;Database!$BP$6&amp;": "&amp;Database!BP91&amp;CHAR(10)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88" t="str">
        <f>IF(OR(W88=1, Z88=1), Database!$BQ$6&amp;": "&amp;Database!BQ91&amp;CHAR(10)&amp;Database!$BR$6&amp;": "&amp;Database!BR91&amp;CHAR(10)&amp;Database!$BS$6&amp;": "&amp;Database!BS91&amp;CHAR(10)&amp;Database!$BT$6&amp;": "&amp;Database!BT91&amp;CHAR(10), "")</f>
        <v/>
      </c>
      <c r="O88" t="str">
        <f>"Criteria: "&amp;CHAR(10)&amp;CHAR(10)&amp;Database!BU91</f>
        <v xml:space="preserve">Criteria: 
_x000D_        Inclusion Criteria:_x000D__x000D_          -  Histologically or cytologically confirmed, newly diagnosed non-squamous NSCLC_x000D__x000D_          -  Unresectable stage IIIA or IIIB disease; patients must be surgically staged to_x000D_             confirm N2 or N3 disease; patients may have invasive mediastinal staging by_x000D_             mediastinoscopy, mediastinotomy, endobronchial ultrasound transbronchial aspiration_x000D_             (EBUS-TBNA), endoscopic ultrasound (EUS), or video-assisted thoracoscopic surgery_x000D_             (VATS)_x000D__x000D_          -  Patients with any tumor (T) with node (N)2 or N3 are eligible; patients with T3,_x000D_             N1-N3 disease are eligible if deemed unresectable; patients with T4, any N are_x000D_             eligible_x000D__x000D_          -  Patients must have measurable disease, i.e., lesions that can be accurately measured_x000D_             in at least 1 dimension (longest dimension in the plane of measurement is to be_x000D_             recorded) with a minimum size of 10 mm by computed tomography (CT) scan (CT scan_x000D_             slice thickness no greater than 5 mm)_x000D__x000D_          -  Patients with a pleural effusion, which is a transudate, cytologically negative and_x000D_             non-bloody, are eligible if the radiation oncologist feels the tumor can be_x000D_             encompassed within a reasonable field of radiotherapy_x000D__x000D_          -  If a pleural effusion can be seen on the chest CT but not on chest x-ray and is too_x000D_             small to tap, the patient will be eligible; patients who develop a new pleural_x000D_             effusion after thoracotomy or other invasive thoracic procedure will be eligible_x000D__x000D_          -  The institution's pre-enrollment biomarker screening at a Clinical Laboratory_x000D_             Improvement Amendments (CLIA) certified lab documents presence of known "sensitive"_x000D_             mutations in epidermal growth factor receptor tyrosine kinase (EGFR TK) domain (exon_x000D_             19 deletion, L858) and/or EML4-anaplastic lymphoma kinase (ALK) fusion arrangement;_x000D_             either the primary tumor or the metastatic lymph node tissue may be used for testing_x000D_             of mutations_x000D__x000D_          -  The institution's pre-enrollment biomarker screening at a CLIA certified lab_x000D_             documents absence of T790M mutation in the EGFR TK domain_x000D__x000D_          -  Appropriate stage for protocol entry, including no distant metastases, based upon the_x000D_             following minimum diagnostic workup:_x000D__x000D_               -  History/physical examination, including recording of pulse, blood pressure (BP),_x000D_                  weight, and body surface area, within 45 days prior to registration_x000D__x000D_               -  Whole body fludeoxyglucose-positron emission tomography (FDG-PET)/CT (orbits to_x000D_                  mid-thighs) within 30 days prior to registration; PET/CT must be negative for_x000D_                  distant metastasis_x000D__x000D_               -  CT scan with contrast of the chest and upper abdomen to include liver and_x000D_                  adrenals (unless medically contraindicated) within 30 days prior to registration_x000D__x000D_               -  Magnetic resonance imaging (MRI) of the brain with contrast (or CT scan with_x000D_                  contrast, if MRI medically contraindicated) within 30 days prior to registration_x000D__x000D_          -  Zubrod performance status 0-1 within 14 days prior to registration_x000D__x000D_          -  Absolute neutrophil count (ANC) &gt;= 1,000 cells/mm^3_x000D__x000D_          -  Platelets &gt;= 100,000 cells/mm^3_x000D__x000D_          -  Hemoglobin &gt;= 8.0 g/dl (Note: the use of transfusion or other intervention to achieve_x000D_             hemoglobin [Hgb] &gt;= 8.0 g/dl is acceptable)_x000D__x000D_          -  Serum creatinine &lt; 1.5 mg/dL or calculated creatinine clearance &gt;= 50 ml/min (by_x000D_             Cockcroft-Gault formula) within 14 days prior to registration_x000D__x000D_          -  Aspartate aminotransferase (AST)/alanine aminotransferase (ALT) =&lt; 2.5 x upper limit_x000D_             of normal (ULN) within 14 days prior to registration_x000D__x000D_          -  Bilirubin within normal institutional limits within 14 days prior to registration_x000D__x000D_          -  Negative serum pregnancy test within 14 days prior to registration for women of_x000D_             childbearing potential_x000D__x000D_          -  Patient must provide study specific informed consent prior to study entry, including_x000D_             consent for mandatory screening of tissue_x000D__x000D_        Exclusion Criteria:_x000D__x000D_          -  Prior invasive malignancy (except non-melanomatous skin cancer) unless disease free_x000D_             for a minimum of 730 days (2 years) (for example, carcinoma in situ of the breast,_x000D_             oral cavity, or cervix are all permissible)_x000D__x000D_          -  Prior systemic chemotherapy for the study cancer; note that prior chemotherapy for a_x000D_             different cancer is allowable_x000D__x000D_          -  Prior radiotherapy to the region of the study cancer that would result in overlap of_x000D_             radiation therapy fields_x000D__x000D_          -  Atelectasis of the entire lung_x000D__x000D_          -  Contralateral hilar node involvement_x000D__x000D_          -  Exudative, bloody, or cytologically malignant effusions_x000D__x000D_          -  Severe, active co-morbidity, defined as follows:_x000D__x000D_               -  Unstable angina and/or congestive heart failure requiring hospitalization within_x000D_                  the last 6 months_x000D__x000D_               -  Transmural myocardial infarction within the last 6 months_x000D__x000D_               -  Acute bacterial or fungal infection requiring intravenous antibiotics at the_x000D_                  time of registration_x000D__x000D_               -  Chronic obstructive pulmonary disease exacerbation or other respiratory illness_x000D_                  requiring hospitalization or precluding study therapy at the time of_x000D_                  registration; hepatic insufficiency resulting in clinical jaundice and/or_x000D_                  coagulation defects_x000D__x000D_               -  Acquired immune deficiency syndrome (AIDS) based upon current Centers for_x000D_                  Disease Control and Prevention (CDC) definition; note, however, that human_x000D_                  immunodeficiency virus (HIV) testing is not required for entry into this_x000D_                  protocol; protocol-specific requirements may also exclude immuno-compromised_x000D_                  patients_x000D__x000D_          -  Pregnancy or women of childbearing potential and men who are sexually active and not_x000D_             willing/able to use medically acceptable forms of contraception_x000D__x000D_          -  Prior allergic reaction to the study drug(s) involved in this protocol_x000D_      </v>
      </c>
      <c r="P88" t="str">
        <f t="shared" si="2"/>
        <v xml:space="preserve">
---------------------------------------</v>
      </c>
      <c r="Q88" t="str">
        <f t="shared" si="3"/>
        <v>nct_id: NCT01822496
phase: Phase 2
sponsor_name: National Cancer Institute (NCI)
sponsor_type: NIH
study_title: A Randomized Phase II Study of Individualized Combined Modality Therapy for Stage III Non-Small Cell Lung Cancer (NSCLC)
cohort: 1
age_min: 18
age_max: 150
type_lung_nsclc_adeno: include
type_lung_nsclc_large: include
type_lung_nsclc_squamous: 
type_lung_sclc: 
stage_i: 
stage_ii: 
stage_iii: include
stage_iv: 
status_newly_diagnosed: require
status_relapse: exclude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Histologically or cytologically confirmed, newly diagnosed non-squamous NSCLC_x000D__x000D_          -  Unresectable stage IIIA or IIIB disease; patients must be surgically staged to_x000D_             confirm N2 or N3 disease; patients may have invasive mediastinal staging by_x000D_             mediastinoscopy, mediastinotomy, endobronchial ultrasound transbronchial aspiration_x000D_             (EBUS-TBNA), endoscopic ultrasound (EUS), or video-assisted thoracoscopic surgery_x000D_             (VATS)_x000D__x000D_          -  Patients with any tumor (T) with node (N)2 or N3 are eligible; patients with T3,_x000D_             N1-N3 disease are eligible if deemed unresectable; patients with T4, any N are_x000D_             eligible_x000D__x000D_          -  Patients must have measurable disease, i.e., lesions that can be accurately measured_x000D_             in at least 1 dimension (longest dimension in the plane of measurement is to be_x000D_             recorded) with a minimum size of 10 mm by computed tomography (CT) scan (CT scan_x000D_             slice thickness no greater than 5 mm)_x000D__x000D_          -  Patients with a pleural effusion, which is a transudate, cytologically negative and_x000D_             non-bloody, are eligible if the radiation oncologist feels the tumor can be_x000D_             encompassed within a reasonable field of radiotherapy_x000D__x000D_          -  If a pleural effusion can be seen on the chest CT but not on chest x-ray and is too_x000D_             small to tap, the patient will be eligible; patients who develop a new pleural_x000D_             effusion after thoracotomy or other invasive thoracic procedure will be eligible_x000D__x000D_          -  The institution's pre-enrollment biomarker screening at a Clinical Laboratory_x000D_             Improvement Amendments (CLIA) certified lab documents presence of known "sensitive"_x000D_             mutations in epidermal growth factor receptor tyrosine kinase (EGFR TK) domain (exon_x000D_             19 deletion, L858) and/or EML4-anaplastic lymphoma kinase (ALK) fusion arrangement;_x000D_             either the primary tumor or the metastatic lymph node tissue may be used for testing_x000D_             of mutations_x000D__x000D_          -  The institution's pre-enrollment biomarker screening at a CLIA certified lab_x000D_             documents absence of T790M mutation in the EGFR TK domain_x000D__x000D_          -  Appropriate stage for protocol entry, including no distant metastases, based upon the_x000D_             following minimum diagnostic workup:_x000D__x000D_               -  History/physical examination, including recording of pulse, blood pressure (BP),_x000D_                  weight, and body surface area, within 45 days prior to registration_x000D__x000D_               -  Whole body fludeoxyglucose-positron emission tomography (FDG-PET)/CT (orbits to_x000D_                  mid-thighs) within 30 days prior to registration; PET/CT must be negative for_x000D_                  distant metastasis_x000D__x000D_               -  CT scan with contrast of the chest and upper abdomen to include liver and_x000D_                  adrenals (unless medically contraindicated) within 30 days prior to registration_x000D__x000D_               -  Magnetic resonance imaging (MRI) of the brain with contrast (or CT scan with_x000D_                  contrast, if MRI medically contraindicated) within 30 days prior to registration_x000D__x000D_          -  Zubrod performance status 0-1 within 14 days prior to registration_x000D__x000D_          -  Absolute neutrophil count (ANC) &gt;= 1,000 cells/mm^3_x000D__x000D_          -  Platelets &gt;= 100,000 cells/mm^3_x000D__x000D_          -  Hemoglobin &gt;= 8.0 g/dl (Note: the use of transfusion or other intervention to achieve_x000D_             hemoglobin [Hgb] &gt;= 8.0 g/dl is acceptable)_x000D__x000D_          -  Serum creatinine &lt; 1.5 mg/dL or calculated creatinine clearance &gt;= 50 ml/min (by_x000D_             Cockcroft-Gault formula) within 14 days prior to registration_x000D__x000D_          -  Aspartate aminotransferase (AST)/alanine aminotransferase (ALT) =&lt; 2.5 x upper limit_x000D_             of normal (ULN) within 14 days prior to registration_x000D__x000D_          -  Bilirubin within normal institutional limits within 14 days prior to registration_x000D__x000D_          -  Negative serum pregnancy test within 14 days prior to registration for women of_x000D_             childbearing potential_x000D__x000D_          -  Patient must provide study specific informed consent prior to study entry, including_x000D_             consent for mandatory screening of tissue_x000D__x000D_        Exclusion Criteria:_x000D__x000D_          -  Prior invasive malignancy (except non-melanomatous skin cancer) unless disease free_x000D_             for a minimum of 730 days (2 years) (for example, carcinoma in situ of the breast,_x000D_             oral cavity, or cervix are all permissible)_x000D__x000D_          -  Prior systemic chemotherapy for the study cancer; note that prior chemotherapy for a_x000D_             different cancer is allowable_x000D__x000D_          -  Prior radiotherapy to the region of the study cancer that would result in overlap of_x000D_             radiation therapy fields_x000D__x000D_          -  Atelectasis of the entire lung_x000D__x000D_          -  Contralateral hilar node involvement_x000D__x000D_          -  Exudative, bloody, or cytologically malignant effusions_x000D__x000D_          -  Severe, active co-morbidity, defined as follows:_x000D__x000D_               -  Unstable angina and/or congestive heart failure requiring hospitalization within_x000D_                  the last 6 months_x000D__x000D_               -  Transmural myocardial infarction within the last 6 months_x000D__x000D_               -  Acute bacterial or fungal infection requiring intravenous antibiotics at the_x000D_                  time of registration_x000D__x000D_               -  Chronic obstructive pulmonary disease exacerbation or other respiratory illness_x000D_                  requiring hospitalization or precluding study therapy at the time of_x000D_                  registration; hepatic insufficiency resulting in clinical jaundice and/or_x000D_                  coagulation defects_x000D__x000D_               -  Acquired immune deficiency syndrome (AIDS) based upon current Centers for_x000D_                  Disease Control and Prevention (CDC) definition; note, however, that human_x000D_                  immunodeficiency virus (HIV) testing is not required for entry into this_x000D_                  protocol; protocol-specific requirements may also exclude immuno-compromised_x000D_                  patients_x000D__x000D_          -  Pregnancy or women of childbearing potential and men who are sexually active and not_x000D_             willing/able to use medically acceptable forms of contraception_x000D__x000D_          -  Prior allergic reaction to the study drug(s) involved in this protocol_x000D_      
---------------------------------------</v>
      </c>
      <c r="S88">
        <f>IF(OR(Database!K91="include",Database!L91="include"), 1, 0)</f>
        <v>0</v>
      </c>
      <c r="T88">
        <f>IF(OR(Database!M91="include",Database!N91="include",Database!O91="include",Database!P91="include"), 1, 0)</f>
        <v>1</v>
      </c>
      <c r="U88">
        <f>IF(OR(Database!M91="include",Database!N91="include",Database!O91="include"), 1, 0)</f>
        <v>1</v>
      </c>
      <c r="V88">
        <f>IF(Database!P91="include", 1, 0)</f>
        <v>0</v>
      </c>
      <c r="W88">
        <f>IF(OR(Database!Q91="include",Database!R91="include",Database!S91="include",Database!T91="include"), 1, 0)</f>
        <v>0</v>
      </c>
      <c r="X88">
        <f>IF(Database!Q91="include", 1, 0)</f>
        <v>0</v>
      </c>
      <c r="Y88">
        <f>IF(Database!T91="include", 1, 0)</f>
        <v>0</v>
      </c>
      <c r="Z88">
        <f>IF(OR(Database!AC91="include",Database!AE91="include",Database!AH91="include",Database!AI91="include",Database!AJ91="include",Database!AK91="include",Database!AM91="include",Database!AN91="include",Database!AO91="include",Database!AP91="include"), 1, 0)</f>
        <v>0</v>
      </c>
      <c r="AA88">
        <f>IF(OR(Database!AQ91&lt;&gt;"",Database!AR91&lt;&gt;"",Database!AS91&lt;&gt;"",Database!AT91&lt;&gt;""), 1, 0)</f>
        <v>1</v>
      </c>
      <c r="AB88">
        <f>IF(Database!AW91&lt;&gt;"", 1, 0)</f>
        <v>0</v>
      </c>
      <c r="AC88">
        <f>IF(OR(Database!AY91&lt;&gt;"",Database!AX91&lt;&gt;""), 1, 0)</f>
        <v>0</v>
      </c>
    </row>
    <row r="89" spans="1:29">
      <c r="A89" t="str">
        <f>Database!$B$6&amp;": "&amp;Database!B92&amp;CHAR(10)&amp;Database!$C$6&amp;": "&amp;Database!C92&amp;CHAR(10)&amp;Database!$E$6&amp;": "&amp;Database!E92&amp;CHAR(10)&amp;Database!$F$6&amp;": "&amp;Database!F92&amp;CHAR(10)&amp;Database!$G$6&amp;": "&amp;Database!G92&amp;CHAR(10)&amp;Database!$H$6&amp;": "&amp;Database!H92&amp;CHAR(10)&amp;Database!$I$6&amp;": "&amp;Database!I92&amp;CHAR(10)&amp;Database!$J$6&amp;": "&amp;Database!J92&amp;CHAR(10)</f>
        <v xml:space="preserve">nct_id: NCT01507428
phase: Phase 2
sponsor_name: National Cancer Institute (NCI)
sponsor_type: NIH
study_title: Randomized Phase II Trial of Individualized Adaptive Radiotherapy Using During-Treatment FDG-PET/CT and Modern Technology in Locally Advanced Non-small Cell Lung Cancer (NSCLC)
cohort: 1
age_min: 18
age_max: 150
</v>
      </c>
      <c r="B89" t="str">
        <f>IF(S89=1, Database!$K$6&amp;": "&amp;Database!K92&amp;CHAR(10)&amp;Database!$L$6&amp;": "&amp;Database!L92, "")</f>
        <v/>
      </c>
      <c r="C89" t="str">
        <f>IF(T89=1, Database!$M$6&amp;": "&amp;Database!M92&amp;CHAR(10)&amp;Database!$N$6&amp;": "&amp;Database!N92&amp;CHAR(10)&amp;Database!$O$6&amp;": "&amp;Database!O92&amp;CHAR(10)&amp;Database!$P$6&amp;": "&amp;Database!P92&amp;CHAR(10), "")</f>
        <v xml:space="preserve">type_lung_nsclc_adeno: include
type_lung_nsclc_large: include
type_lung_nsclc_squamous: include
type_lung_sclc: 
</v>
      </c>
      <c r="D89" t="str">
        <f>IF(W89=1, Database!$Q$6&amp;": "&amp;Database!Q92&amp;CHAR(10)&amp;Database!$R$6&amp;": "&amp;Database!R92&amp;CHAR(10)&amp;Database!$S$6&amp;": "&amp;Database!S92&amp;CHAR(10)&amp;Database!$T$6&amp;": "&amp;Database!T92&amp;CHAR(10)&amp;Database!$U$6&amp;": "&amp;Database!U92&amp;CHAR(10)&amp;Database!$V$6&amp;": "&amp;Database!V92&amp;CHAR(10)&amp;Database!$W$6&amp;": "&amp;Database!W92&amp;CHAR(10)&amp;Database!$X$6&amp;": "&amp;Database!X92&amp;CHAR(10)&amp;Database!$Y$6&amp;": "&amp;Database!Y92&amp;CHAR(10)&amp;Database!$Z$6&amp;": "&amp;Database!Z92&amp;CHAR(10)&amp;Database!$AA$6&amp;": "&amp;Database!AA92&amp;CHAR(10)&amp;Database!$AB$6&amp;": "&amp;Database!AB92&amp;CHAR(10), "")</f>
        <v/>
      </c>
      <c r="E89" t="str">
        <f>IF(Z89=1, Database!$AC$6&amp;": "&amp;Database!AC92&amp;CHAR(10)&amp;Database!$AD$6&amp;": "&amp;Database!AD92&amp;CHAR(10)&amp;Database!$AE$6&amp;": "&amp;Database!AE92&amp;CHAR(10)&amp;Database!$AF$6&amp;": "&amp;Database!AF92&amp;CHAR(10)&amp;Database!$AG$6&amp;": "&amp;Database!AG92&amp;CHAR(10)&amp;Database!$AH$6&amp;": "&amp;Database!AH92&amp;CHAR(10)&amp;Database!$AI$6&amp;": "&amp;Database!AI92&amp;CHAR(10)&amp;Database!$AJ$6&amp;": "&amp;Database!AJ92&amp;CHAR(10)&amp;Database!$AK$6&amp;": "&amp;Database!AK92&amp;CHAR(10)&amp;Database!$AL$6&amp;": "&amp;Database!AL92&amp;CHAR(10)&amp;Database!$AM$6&amp;": "&amp;Database!AM92&amp;CHAR(10)&amp;Database!$AN$6&amp;": "&amp;Database!AN92&amp;CHAR(10)&amp;Database!$AO$6&amp;": "&amp;Database!AO92&amp;CHAR(10)&amp;Database!$AP$6&amp;": "&amp;Database!AP92&amp;CHAR(10), "")</f>
        <v/>
      </c>
      <c r="F89" t="str">
        <f>IF(AA89=1, Database!$AQ$6&amp;": "&amp;Database!AQ92&amp;CHAR(10)&amp;Database!$AR$6&amp;": "&amp;Database!AR92&amp;CHAR(10)&amp;Database!$AS$6&amp;": "&amp;Database!AS92&amp;CHAR(10)&amp;Database!$AT$6&amp;": "&amp;Database!AT92&amp;CHAR(10), "")</f>
        <v xml:space="preserve">stage_i: 
stage_ii: 
stage_iii: include
stage_iv: 
</v>
      </c>
      <c r="G89" t="str">
        <f>IF(V89=1, Database!$AU$6&amp;": "&amp;Database!AU92&amp;CHAR(10)&amp;Database!$AV$6&amp;": "&amp;Database!AV92&amp;CHAR(10), "")</f>
        <v/>
      </c>
      <c r="H89" t="str">
        <f>IF(AB89=1, Database!$AW$6&amp;": "&amp;Database!AW92&amp;CHAR(10), "")</f>
        <v/>
      </c>
      <c r="I89" t="str">
        <f>IF(AC89=1, Database!$AX$6&amp;": "&amp;Database!AX92&amp;CHAR(10)&amp;Database!$AY$6&amp;": "&amp;Database!AY92&amp;CHAR(10), "")</f>
        <v/>
      </c>
      <c r="J89" t="str">
        <f>IF(Z89=1, Database!$AQ$6&amp;": "&amp;Database!AQ92&amp;CHAR(10)&amp;Database!$AR$6&amp;": "&amp;Database!AR92&amp;CHAR(10)&amp;Database!$AS$6&amp;": "&amp;Database!AS92&amp;CHAR(10)&amp;Database!$AT$6&amp;": "&amp;Database!AT92&amp;CHAR(10), "")</f>
        <v/>
      </c>
      <c r="K89" t="str">
        <f>Database!$AZ$6&amp;": "&amp;Database!AZ92&amp;CHAR(10)&amp;Database!$BA$6&amp;": "&amp;Database!BA92&amp;CHAR(10)&amp;Database!$BB$6&amp;": "&amp;Database!BB92&amp;CHAR(10)</f>
        <v xml:space="preserve">status_newly_diagnosed: 
status_relapse: 
status_refractory: 
</v>
      </c>
      <c r="L89" t="str">
        <f>Database!$BC$6&amp;": "&amp;Database!BC92&amp;CHAR(10)&amp;Database!$BD$6&amp;": "&amp;Database!BD92&amp;CHAR(10)&amp;Database!$BE$6&amp;": "&amp;Database!BE92&amp;CHAR(10)&amp;Database!$BF$6&amp;": "&amp;Database!BF92&amp;CHAR(10)&amp;Database!$BG$6&amp;": "&amp;Database!BG92&amp;CHAR(10)&amp;Database!$BH$6&amp;": "&amp;Database!BH92&amp;CHAR(10)</f>
        <v xml:space="preserve">marker_alk_oncogene: 
marker_egfr_mutation: 
marker_kras_mutation: 
marker_philadelphia_bcrabl_positive: 
marker_flt3_positive: 
marker_cd20pos: 
</v>
      </c>
      <c r="M89" t="str">
        <f>Database!$BI$6&amp;": "&amp;Database!BI92&amp;CHAR(10)&amp;Database!$BJ$6&amp;": "&amp;Database!BJ92&amp;CHAR(10)&amp;Database!$BK$6&amp;": "&amp;Database!BK92&amp;CHAR(10)&amp;Database!$BL$6&amp;": "&amp;Database!BL92&amp;CHAR(10)&amp;Database!$BM$6&amp;": "&amp;Database!BM92&amp;CHAR(10)&amp;Database!$BN$6&amp;": "&amp;Database!BN92&amp;CHAR(10)&amp;Database!$BO$6&amp;": "&amp;Database!BO92&amp;CHAR(10)&amp;Database!$BP$6&amp;": "&amp;Database!BP92&amp;CHAR(10)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89" t="str">
        <f>IF(OR(W89=1, Z89=1), Database!$BQ$6&amp;": "&amp;Database!BQ92&amp;CHAR(10)&amp;Database!$BR$6&amp;": "&amp;Database!BR92&amp;CHAR(10)&amp;Database!$BS$6&amp;": "&amp;Database!BS92&amp;CHAR(10)&amp;Database!$BT$6&amp;": "&amp;Database!BT92&amp;CHAR(10), "")</f>
        <v/>
      </c>
      <c r="O89" t="str">
        <f>"Criteria: "&amp;CHAR(10)&amp;CHAR(10)&amp;Database!BU92</f>
        <v xml:space="preserve">Criteria: 
_x000D_        Inclusion Criteria:_x000D__x000D_          -  Patients must have FDG-avid (maximum SUV &gt;= 4.0) (from PET scan of any date, any_x000D_             scanner) and histologically or cytologically proven non-small cell lung cancer_x000D__x000D_          -  Patients must be clinical American Joint Committee on Cancer (AJCC) stage IIIA or_x000D_             IIIB (AJCC, 7th ed.) with non-operable disease; non-operable disease will be_x000D_             determined by a multi-disciplinary treatment team, involving evaluation by at least 1_x000D_             thoracic surgeon within 8 weeks prior to registration; Note: For patients who are_x000D_             clearly nonresectable, the case can be determined by the treating radiation_x000D_             oncologist and a medical oncologist, or pulmonologist_x000D__x000D_          -  Patients with multiple, ipsilateral pulmonary nodules (T3 or T4) are eligible if a_x000D_             definitive course of daily fractionated radiation therapy (RT) is planned_x000D__x000D_          -  History/physical examination, including documentation of weight, within 2 weeks prior_x000D_             to registration_x000D__x000D_          -  FDG-PET/CT scan for staging and RT plan within 4 weeks prior to registration_x000D__x000D_          -  CT scan or sim CT of chest and upper abdomen (IV contrast is recommended unless_x000D_             medically contraindicated) within 6 weeks prior to registration_x000D__x000D_          -  CT scan of the brain (contrast is recommended unless medically contraindicated) or_x000D_             MRI of the brain within 6 weeks prior to registration_x000D__x000D_          -  Pulmonary function tests, including diffusion capacity of carbon monoxide (DLCO),_x000D_             within 6 weeks prior to registration; patients must have forced expiratory volume in_x000D_             1 second (FEV1) &gt;= 1.2 Liter or &gt;= 50% predicted without bronchodilator_x000D__x000D_          -  Zubrod performance status 0-1_x000D__x000D_          -  Able to tolerate PET/CT imaging required to be performed at an American College of_x000D_             Radiology (ACR) Imaging Core Laboratory (Lab) qualified facility_x000D__x000D_          -  Absolute neutrophil count (ANC) &gt;= 1,500 cells/mm^3_x000D__x000D_          -  Platelets &gt;= 100,000 cells/mm^3_x000D__x000D_          -  Hemoglobin (Hgb) &gt;= 10.0 g/dL (note: the use of transfusion or other intervention to_x000D_             achieve Hgb &gt;= 10.0 g/dL is acceptable)_x000D__x000D_          -  Serum creatinine within normal institutional limits or a creatinine clearance &gt;= 60_x000D_             ml/min within 2 weeks prior to registration_x000D__x000D_          -  Negative serum or urine pregnancy test within 3 days prior to registration for women_x000D_             of childbearing potential_x000D__x000D_          -  Women of childbearing potential and male participants must agree to use a medically_x000D_             effective means of birth control throughout their participation in the treatment_x000D_             phase of the study_x000D__x000D_          -  The patient must provide study-specific informed consent prior to study entry_x000D__x000D_        Exclusion Criteria:_x000D__x000D_          -  Patients with any component of small cell lung carcinoma are excluded_x000D__x000D_          -  Patients with evidence of a malignant pleural or pericardial effusion are excluded_x000D__x000D_          -  Prior invasive malignancy (except non-melanomatous skin cancer) unless disease free_x000D_             for a minimum of 3 years (for example, carcinoma in situ of the breast, oral cavity,_x000D_             or cervix are all permissible)_x000D__x000D_          -  Prior systemic chemotherapy for the study cancer; note that prior chemotherapy for a_x000D_             different cancer is allowable_x000D__x000D_          -  Prior radiotherapy to the region of the study cancer that would result in overlap of_x000D_             radiation therapy fields_x000D__x000D_          -  Severe, active co-morbidity, defined as follows:_x000D__x000D_               -  Unstable angina and/or congestive heart failure requiring hospitalization within_x000D_                  the last 6 months_x000D__x000D_               -  Transmural myocardial infarction within the last 6 months_x000D__x000D_               -  Acute bacterial or fungal infection requiring intravenous antibiotics at the_x000D_                  time of registration_x000D__x000D_               -  Chronic obstructive pulmonary disease exacerbation or other respiratory illness_x000D_                  requiring hospitalization or precluding study therapy at the time of_x000D_                  registration_x000D__x000D_               -  Hepatic insufficiency resulting in clinical jaundice and/or coagulation defects;_x000D_                  note, however, that laboratory tests for liver function and coagulation_x000D_                  parameters are not required for entry into this protocol_x000D__x000D_               -  Acquired immune deficiency syndrome (AIDS) based upon current Centers for_x000D_                  Disease Control (CDC) definition; note, however, that human immunodeficiency_x000D_                  virus (HIV) testing is not required for entry into this protocol_x000D__x000D_          -  Pregnancy or women of childbearing potential and men who are sexually active and not_x000D_             willing/able to use medically acceptable forms of contraception_x000D__x000D_          -  Poorly controlled diabetes (defined as fasting glucose level &gt; 200 mg/dL) despite_x000D_             attempts to improve glucose control by fasting duration and adjustment of medications_x000D__x000D_          -  For 18F-fluoromisonidazole (FMISO)-PET/CT: patient is unable to undergo this imaging_x000D__x000D_          -  Patients with T4 disease with radiographic evidence of massage invasion of a large_x000D_             pulmonary artery and tumor causing significant narrowing and destruction of that_x000D_             artery are excluded_x000D_      </v>
      </c>
      <c r="P89" t="str">
        <f t="shared" si="2"/>
        <v xml:space="preserve">
---------------------------------------</v>
      </c>
      <c r="Q89" t="str">
        <f t="shared" si="3"/>
        <v>nct_id: NCT01507428
phase: Phase 2
sponsor_name: National Cancer Institute (NCI)
sponsor_type: NIH
study_title: Randomized Phase II Trial of Individualized Adaptive Radiotherapy Using During-Treatment FDG-PET/CT and Modern Technology in Locally Advanced Non-small Cell Lung Cancer (NSCLC)
cohort: 1
age_min: 18
age_max: 150
type_lung_nsclc_adeno: include
type_lung_nsclc_large: include
type_lung_nsclc_squamous: include
type_lung_sclc: 
stage_i: 
stage_ii: 
stage_iii: include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Patients must have FDG-avid (maximum SUV &gt;= 4.0) (from PET scan of any date, any_x000D_             scanner) and histologically or cytologically proven non-small cell lung cancer_x000D__x000D_          -  Patients must be clinical American Joint Committee on Cancer (AJCC) stage IIIA or_x000D_             IIIB (AJCC, 7th ed.) with non-operable disease; non-operable disease will be_x000D_             determined by a multi-disciplinary treatment team, involving evaluation by at least 1_x000D_             thoracic surgeon within 8 weeks prior to registration; Note: For patients who are_x000D_             clearly nonresectable, the case can be determined by the treating radiation_x000D_             oncologist and a medical oncologist, or pulmonologist_x000D__x000D_          -  Patients with multiple, ipsilateral pulmonary nodules (T3 or T4) are eligible if a_x000D_             definitive course of daily fractionated radiation therapy (RT) is planned_x000D__x000D_          -  History/physical examination, including documentation of weight, within 2 weeks prior_x000D_             to registration_x000D__x000D_          -  FDG-PET/CT scan for staging and RT plan within 4 weeks prior to registration_x000D__x000D_          -  CT scan or sim CT of chest and upper abdomen (IV contrast is recommended unless_x000D_             medically contraindicated) within 6 weeks prior to registration_x000D__x000D_          -  CT scan of the brain (contrast is recommended unless medically contraindicated) or_x000D_             MRI of the brain within 6 weeks prior to registration_x000D__x000D_          -  Pulmonary function tests, including diffusion capacity of carbon monoxide (DLCO),_x000D_             within 6 weeks prior to registration; patients must have forced expiratory volume in_x000D_             1 second (FEV1) &gt;= 1.2 Liter or &gt;= 50% predicted without bronchodilator_x000D__x000D_          -  Zubrod performance status 0-1_x000D__x000D_          -  Able to tolerate PET/CT imaging required to be performed at an American College of_x000D_             Radiology (ACR) Imaging Core Laboratory (Lab) qualified facility_x000D__x000D_          -  Absolute neutrophil count (ANC) &gt;= 1,500 cells/mm^3_x000D__x000D_          -  Platelets &gt;= 100,000 cells/mm^3_x000D__x000D_          -  Hemoglobin (Hgb) &gt;= 10.0 g/dL (note: the use of transfusion or other intervention to_x000D_             achieve Hgb &gt;= 10.0 g/dL is acceptable)_x000D__x000D_          -  Serum creatinine within normal institutional limits or a creatinine clearance &gt;= 60_x000D_             ml/min within 2 weeks prior to registration_x000D__x000D_          -  Negative serum or urine pregnancy test within 3 days prior to registration for women_x000D_             of childbearing potential_x000D__x000D_          -  Women of childbearing potential and male participants must agree to use a medically_x000D_             effective means of birth control throughout their participation in the treatment_x000D_             phase of the study_x000D__x000D_          -  The patient must provide study-specific informed consent prior to study entry_x000D__x000D_        Exclusion Criteria:_x000D__x000D_          -  Patients with any component of small cell lung carcinoma are excluded_x000D__x000D_          -  Patients with evidence of a malignant pleural or pericardial effusion are excluded_x000D__x000D_          -  Prior invasive malignancy (except non-melanomatous skin cancer) unless disease free_x000D_             for a minimum of 3 years (for example, carcinoma in situ of the breast, oral cavity,_x000D_             or cervix are all permissible)_x000D__x000D_          -  Prior systemic chemotherapy for the study cancer; note that prior chemotherapy for a_x000D_             different cancer is allowable_x000D__x000D_          -  Prior radiotherapy to the region of the study cancer that would result in overlap of_x000D_             radiation therapy fields_x000D__x000D_          -  Severe, active co-morbidity, defined as follows:_x000D__x000D_               -  Unstable angina and/or congestive heart failure requiring hospitalization within_x000D_                  the last 6 months_x000D__x000D_               -  Transmural myocardial infarction within the last 6 months_x000D__x000D_               -  Acute bacterial or fungal infection requiring intravenous antibiotics at the_x000D_                  time of registration_x000D__x000D_               -  Chronic obstructive pulmonary disease exacerbation or other respiratory illness_x000D_                  requiring hospitalization or precluding study therapy at the time of_x000D_                  registration_x000D__x000D_               -  Hepatic insufficiency resulting in clinical jaundice and/or coagulation defects;_x000D_                  note, however, that laboratory tests for liver function and coagulation_x000D_                  parameters are not required for entry into this protocol_x000D__x000D_               -  Acquired immune deficiency syndrome (AIDS) based upon current Centers for_x000D_                  Disease Control (CDC) definition; note, however, that human immunodeficiency_x000D_                  virus (HIV) testing is not required for entry into this protocol_x000D__x000D_          -  Pregnancy or women of childbearing potential and men who are sexually active and not_x000D_             willing/able to use medically acceptable forms of contraception_x000D__x000D_          -  Poorly controlled diabetes (defined as fasting glucose level &gt; 200 mg/dL) despite_x000D_             attempts to improve glucose control by fasting duration and adjustment of medications_x000D__x000D_          -  For 18F-fluoromisonidazole (FMISO)-PET/CT: patient is unable to undergo this imaging_x000D__x000D_          -  Patients with T4 disease with radiographic evidence of massage invasion of a large_x000D_             pulmonary artery and tumor causing significant narrowing and destruction of that_x000D_             artery are excluded_x000D_      
---------------------------------------</v>
      </c>
      <c r="S89">
        <f>IF(OR(Database!K92="include",Database!L92="include"), 1, 0)</f>
        <v>0</v>
      </c>
      <c r="T89">
        <f>IF(OR(Database!M92="include",Database!N92="include",Database!O92="include",Database!P92="include"), 1, 0)</f>
        <v>1</v>
      </c>
      <c r="U89">
        <f>IF(OR(Database!M92="include",Database!N92="include",Database!O92="include"), 1, 0)</f>
        <v>1</v>
      </c>
      <c r="V89">
        <f>IF(Database!P92="include", 1, 0)</f>
        <v>0</v>
      </c>
      <c r="W89">
        <f>IF(OR(Database!Q92="include",Database!R92="include",Database!S92="include",Database!T92="include"), 1, 0)</f>
        <v>0</v>
      </c>
      <c r="X89">
        <f>IF(Database!Q92="include", 1, 0)</f>
        <v>0</v>
      </c>
      <c r="Y89">
        <f>IF(Database!T92="include", 1, 0)</f>
        <v>0</v>
      </c>
      <c r="Z89">
        <f>IF(OR(Database!AC92="include",Database!AE92="include",Database!AH92="include",Database!AI92="include",Database!AJ92="include",Database!AK92="include",Database!AM92="include",Database!AN92="include",Database!AO92="include",Database!AP92="include"), 1, 0)</f>
        <v>0</v>
      </c>
      <c r="AA89">
        <f>IF(OR(Database!AQ92&lt;&gt;"",Database!AR92&lt;&gt;"",Database!AS92&lt;&gt;"",Database!AT92&lt;&gt;""), 1, 0)</f>
        <v>1</v>
      </c>
      <c r="AB89">
        <f>IF(Database!AW92&lt;&gt;"", 1, 0)</f>
        <v>0</v>
      </c>
      <c r="AC89">
        <f>IF(OR(Database!AY92&lt;&gt;"",Database!AX92&lt;&gt;""), 1, 0)</f>
        <v>0</v>
      </c>
    </row>
    <row r="90" spans="1:29">
      <c r="A90" t="str">
        <f>Database!$B$6&amp;": "&amp;Database!B93&amp;CHAR(10)&amp;Database!$C$6&amp;": "&amp;Database!C93&amp;CHAR(10)&amp;Database!$E$6&amp;": "&amp;Database!E93&amp;CHAR(10)&amp;Database!$F$6&amp;": "&amp;Database!F93&amp;CHAR(10)&amp;Database!$G$6&amp;": "&amp;Database!G93&amp;CHAR(10)&amp;Database!$H$6&amp;": "&amp;Database!H93&amp;CHAR(10)&amp;Database!$I$6&amp;": "&amp;Database!I93&amp;CHAR(10)&amp;Database!$J$6&amp;": "&amp;Database!J93&amp;CHAR(10)</f>
        <v xml:space="preserve">nct_id: NCT01386385
phase: Phase 1/Phase 2
sponsor_name: National Cancer Institute (NCI)
sponsor_type: NIH
study_title: A Dose Finding Study Followed by Phase II Randomized, Placebo-Controlled Study of Veliparib (ABT-888) Added to Chemoradiotherapy With Carboplatin and Paclitaxel for Unresectable Stage III Non-small Cell Lung Cancer (NSCLC), (NCI Study Number 8811)
cohort: 1
age_min: 18
age_max: 150
</v>
      </c>
      <c r="B90" t="str">
        <f>IF(S90=1, Database!$K$6&amp;": "&amp;Database!K93&amp;CHAR(10)&amp;Database!$L$6&amp;": "&amp;Database!L93, "")</f>
        <v/>
      </c>
      <c r="C90" t="str">
        <f>IF(T90=1, Database!$M$6&amp;": "&amp;Database!M93&amp;CHAR(10)&amp;Database!$N$6&amp;": "&amp;Database!N93&amp;CHAR(10)&amp;Database!$O$6&amp;": "&amp;Database!O93&amp;CHAR(10)&amp;Database!$P$6&amp;": "&amp;Database!P93&amp;CHAR(10), "")</f>
        <v xml:space="preserve">type_lung_nsclc_adeno: include
type_lung_nsclc_large: include
type_lung_nsclc_squamous: include
type_lung_sclc: 
</v>
      </c>
      <c r="D90" t="str">
        <f>IF(W90=1, Database!$Q$6&amp;": "&amp;Database!Q93&amp;CHAR(10)&amp;Database!$R$6&amp;": "&amp;Database!R93&amp;CHAR(10)&amp;Database!$S$6&amp;": "&amp;Database!S93&amp;CHAR(10)&amp;Database!$T$6&amp;": "&amp;Database!T93&amp;CHAR(10)&amp;Database!$U$6&amp;": "&amp;Database!U93&amp;CHAR(10)&amp;Database!$V$6&amp;": "&amp;Database!V93&amp;CHAR(10)&amp;Database!$W$6&amp;": "&amp;Database!W93&amp;CHAR(10)&amp;Database!$X$6&amp;": "&amp;Database!X93&amp;CHAR(10)&amp;Database!$Y$6&amp;": "&amp;Database!Y93&amp;CHAR(10)&amp;Database!$Z$6&amp;": "&amp;Database!Z93&amp;CHAR(10)&amp;Database!$AA$6&amp;": "&amp;Database!AA93&amp;CHAR(10)&amp;Database!$AB$6&amp;": "&amp;Database!AB93&amp;CHAR(10), "")</f>
        <v/>
      </c>
      <c r="E90" t="str">
        <f>IF(Z90=1, Database!$AC$6&amp;": "&amp;Database!AC93&amp;CHAR(10)&amp;Database!$AD$6&amp;": "&amp;Database!AD93&amp;CHAR(10)&amp;Database!$AE$6&amp;": "&amp;Database!AE93&amp;CHAR(10)&amp;Database!$AF$6&amp;": "&amp;Database!AF93&amp;CHAR(10)&amp;Database!$AG$6&amp;": "&amp;Database!AG93&amp;CHAR(10)&amp;Database!$AH$6&amp;": "&amp;Database!AH93&amp;CHAR(10)&amp;Database!$AI$6&amp;": "&amp;Database!AI93&amp;CHAR(10)&amp;Database!$AJ$6&amp;": "&amp;Database!AJ93&amp;CHAR(10)&amp;Database!$AK$6&amp;": "&amp;Database!AK93&amp;CHAR(10)&amp;Database!$AL$6&amp;": "&amp;Database!AL93&amp;CHAR(10)&amp;Database!$AM$6&amp;": "&amp;Database!AM93&amp;CHAR(10)&amp;Database!$AN$6&amp;": "&amp;Database!AN93&amp;CHAR(10)&amp;Database!$AO$6&amp;": "&amp;Database!AO93&amp;CHAR(10)&amp;Database!$AP$6&amp;": "&amp;Database!AP93&amp;CHAR(10), "")</f>
        <v/>
      </c>
      <c r="F90" t="str">
        <f>IF(AA90=1, Database!$AQ$6&amp;": "&amp;Database!AQ93&amp;CHAR(10)&amp;Database!$AR$6&amp;": "&amp;Database!AR93&amp;CHAR(10)&amp;Database!$AS$6&amp;": "&amp;Database!AS93&amp;CHAR(10)&amp;Database!$AT$6&amp;": "&amp;Database!AT93&amp;CHAR(10), "")</f>
        <v xml:space="preserve">stage_i: 
stage_ii: 
stage_iii: include
stage_iv: 
</v>
      </c>
      <c r="G90" t="str">
        <f>IF(V90=1, Database!$AU$6&amp;": "&amp;Database!AU93&amp;CHAR(10)&amp;Database!$AV$6&amp;": "&amp;Database!AV93&amp;CHAR(10), "")</f>
        <v/>
      </c>
      <c r="H90" t="str">
        <f>IF(AB90=1, Database!$AW$6&amp;": "&amp;Database!AW93&amp;CHAR(10), "")</f>
        <v/>
      </c>
      <c r="I90" t="str">
        <f>IF(AC90=1, Database!$AX$6&amp;": "&amp;Database!AX93&amp;CHAR(10)&amp;Database!$AY$6&amp;": "&amp;Database!AY93&amp;CHAR(10), "")</f>
        <v/>
      </c>
      <c r="J90" t="str">
        <f>IF(Z90=1, Database!$AQ$6&amp;": "&amp;Database!AQ93&amp;CHAR(10)&amp;Database!$AR$6&amp;": "&amp;Database!AR93&amp;CHAR(10)&amp;Database!$AS$6&amp;": "&amp;Database!AS93&amp;CHAR(10)&amp;Database!$AT$6&amp;": "&amp;Database!AT93&amp;CHAR(10), "")</f>
        <v/>
      </c>
      <c r="K90" t="str">
        <f>Database!$AZ$6&amp;": "&amp;Database!AZ93&amp;CHAR(10)&amp;Database!$BA$6&amp;": "&amp;Database!BA93&amp;CHAR(10)&amp;Database!$BB$6&amp;": "&amp;Database!BB93&amp;CHAR(10)</f>
        <v xml:space="preserve">status_newly_diagnosed: require
status_relapse: 
status_refractory: 
</v>
      </c>
      <c r="L90" t="str">
        <f>Database!$BC$6&amp;": "&amp;Database!BC93&amp;CHAR(10)&amp;Database!$BD$6&amp;": "&amp;Database!BD93&amp;CHAR(10)&amp;Database!$BE$6&amp;": "&amp;Database!BE93&amp;CHAR(10)&amp;Database!$BF$6&amp;": "&amp;Database!BF93&amp;CHAR(10)&amp;Database!$BG$6&amp;": "&amp;Database!BG93&amp;CHAR(10)&amp;Database!$BH$6&amp;": "&amp;Database!BH93&amp;CHAR(10)</f>
        <v xml:space="preserve">marker_alk_oncogene: 
marker_egfr_mutation: 
marker_kras_mutation: 
marker_philadelphia_bcrabl_positive: 
marker_flt3_positive: 
marker_cd20pos: 
</v>
      </c>
      <c r="M90" t="str">
        <f>Database!$BI$6&amp;": "&amp;Database!BI93&amp;CHAR(10)&amp;Database!$BJ$6&amp;": "&amp;Database!BJ93&amp;CHAR(10)&amp;Database!$BK$6&amp;": "&amp;Database!BK93&amp;CHAR(10)&amp;Database!$BL$6&amp;": "&amp;Database!BL93&amp;CHAR(10)&amp;Database!$BM$6&amp;": "&amp;Database!BM93&amp;CHAR(10)&amp;Database!$BN$6&amp;": "&amp;Database!BN93&amp;CHAR(10)&amp;Database!$BO$6&amp;": "&amp;Database!BO93&amp;CHAR(10)&amp;Database!$BP$6&amp;": "&amp;Database!BP93&amp;CHAR(10)</f>
        <v xml:space="preserve">treatment_radiation: exclude
treatment_radiation_exclusion_period_mo: 1800
treatment_chemo_systemic: exclude
treatment_chemo_systemic_exclusion_period_mo: 1800
treatment_chemo_adjuvant: 
treatment_chemo_adjuvant_exclusion_period_mo: 
treatment_tki: 
treatment_tki_exclusion_period_mo: 
</v>
      </c>
      <c r="N90" t="str">
        <f>IF(OR(W90=1, Z90=1), Database!$BQ$6&amp;": "&amp;Database!BQ93&amp;CHAR(10)&amp;Database!$BR$6&amp;": "&amp;Database!BR93&amp;CHAR(10)&amp;Database!$BS$6&amp;": "&amp;Database!BS93&amp;CHAR(10)&amp;Database!$BT$6&amp;": "&amp;Database!BT93&amp;CHAR(10), "")</f>
        <v/>
      </c>
      <c r="O90" t="str">
        <f>"Criteria: "&amp;CHAR(10)&amp;CHAR(10)&amp;Database!BU93</f>
        <v xml:space="preserve">Criteria: 
_x000D_        Inclusion Criteria:_x000D__x000D_          -  Patients must have histologically or cytologically-proven new diagnosis of_x000D_             unresectable stage IIIA/IIIB*, non-small cell lung cancer (adenocarcinoma,_x000D_             bronchioloalveolar cell carcinoma, large cell carcinoma, squamous cell carcinoma, or_x000D_             mixed)_x000D__x000D_               -  Per the American Joint Committee on Cancer (AJCC) 7th edition, pleural and_x000D_                  pericardial are now considered stage M1a disease; when pleural fluid is visible_x000D_                  on the computed tomography (CT) scan or on a chest x-ray, a thoracentesis is_x000D_                  required to confirm that the pleural fluid is cytologically negative; patients_x000D_                  with exudative pleural effusions are excluded, regardless of cytology; patients_x000D_                  with effusions that are minimal (i.e. not visible on chest x-ray) that are too_x000D_                  small to safely tap are eligible; a small effusion that has positive_x000D_                  fludeoxyglucose F 18 (FDG) uptake on positron emission tomography (PET) has to_x000D_                  be proven to be malignant per standard of care diagnostic procedures for the_x000D_                  patient to be excluded_x000D__x000D_          -  Patients must have measurable or non-measurable disease documented by CT, magnetic_x000D_             resonance imaging (MRI) or PET/CT; the CT from a combined PET/CT may be used to_x000D_             document only non-measurable disease unless the scan is of diagnostic quality;_x000D_             measurable disease must be assessed by CT within 28 days prior to registration;_x000D_             pleural effusions, ascites and laboratory parameters are not acceptable as the only_x000D_             evidence of disease; non-measurable disease must be assessed within 42 days prior to_x000D_             registration; all disease must be assessed and documented on the Baseline Tumor_x000D_             Assessment Form_x000D__x000D_          -  Patients with brain metastases are ineligible; all patients must have a pretreatment_x000D_             CT or MRI scan of the brain to evaluate for central nervous system (CNS) disease_x000D_             within 42 days prior to registration_x000D__x000D_          -  Patients must not have received any prior systemic therapy (chemotherapy or other_x000D_             biologic therapy) for lung cancer_x000D__x000D_          -  Patients must not have received prior chest radiation therapy for NSCLC_x000D__x000D_          -  Patients must not have had a previous surgical resection; however, patients may have_x000D_             undergone exploratory thoracotomy, mediastinoscopy, excisional biopsy or similar_x000D_             surgery for the purpose of determining the diagnosis, stage or potential_x000D_             resectability of newly diagnosed lung tumor; at least 28 days must have elapsed since_x000D_             thoracic surgery (excluding mediastinoscopy or other minor surgeries) and patients_x000D_             should have recovered from all associated toxicities at the time of registration;_x000D_             patients must not be planning to undergo a minor surgical procedure while on this_x000D_             study_x000D__x000D_          -  Patients must have Zubrod performance status 0-1_x000D__x000D_          -  Patients must have tumor tissue available for submission to assess gene expression of_x000D_             ERCC1 and XRCC1; patients must also be offered participation in banking for future_x000D_             use of specimens_x000D__x000D_          -  Absolute neutrophil count &gt;= 1,500/mcl_x000D__x000D_          -  Platelets &gt;= 100,000/mcl_x000D__x000D_          -  Hemoglobin &gt;= 9.0 g/dl_x000D__x000D_          -  Total bilirubin within institutional upper limit of normal (IULN)_x000D__x000D_          -  Serum glutamic oxaloacetic transaminase (SGOT) (aspartate aminotransferase [AST]) or_x000D_             serum glutamate pyruvate transaminase (SGPT) (alanine aminotransferase [ALT]) =&lt; 2.5_x000D_             x IULN_x000D__x000D_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Patients must have a serum creatinine =&lt; the IULN AND measured or calculated_x000D_             creatinine clearance &gt;= 60 cc/min_x000D__x000D_          -  Patients must have pulmonary function tests (PFTs) including forced expiratory volume_x000D_             in 1 second (FEV1) within 84 days prior to registration; for FEV1, the best value_x000D_             obtained pre- or post-bronchodilator must be &gt;= 1.2 liters/second and/or &gt;= 50%_x000D_             predicted_x000D__x000D_          -  Patients may not be planning to receive any other investigational agents_x000D__x000D_          -  Patients must not have more than 10% weight loss in the past 6 months_x000D__x000D_          -  Patients must not have a history of allergic reactions attributed to compounds of_x000D_             similar chemical or biologic composition to ABT-888, carboplatin, paclitaxel or other_x000D_             agents used in study_x000D__x000D_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 must not have any uncontrolled intercurrent illness including, but not_x000D_             limited to ongoing or active infection, symptomatic congestive heart failure,_x000D_             unstable angina pectoris, cardiac arrhythmia, or psychiatric illness/social_x000D_             situations that would limit compliance with study requirements_x000D__x000D_          -  Patients must not currently have a &gt;= grade 1 symptomatic neuropathy-sensory_x000D_             (National Cancer Institute [NCI] Common Terminology Criteria for Adverse Events_x000D_             [CTCAE] version 4.0)_x000D__x000D_          -  Patients must not have a history of seizures_x000D__x000D_          -  Patients must not have any known immune deficiencies; patients with immune deficiency_x000D_             are at increased risk of lethal infections when treated with marrow-suppressive_x000D_             therapy; therefore, known human immunodeficiency virus (HIV) positive patients_x000D_             receiving combination anti-retroviral therapy are excluded from the study_x000D__x000D_          -  Patients must be able to swallow whole capsules_x000D__x000D_          -  Prestudy history and physical must be obtained within 28 days prior to registration_x000D__x000D_          -  All patients must be informed of the investigational nature of this study and must_x000D_             sign and give written informed consent in accordance with institutional and federal_x000D_             guidelines_x000D__x000D_          -  As a part of the Oncology Patient Enrollment Network (OPEN) registration process the_x000D_             treating institution's identity is provided in order to ensure that the current_x000D_             (within 365 days) date of institutional review board approval for this study has been_x000D_             entered in the system_x000D__x000D_          -  REGISTRATION #2 - PRIOR TO CONSOLIDATION CHEMOTHERAPY:_x000D__x000D_          -  REGISTRATION #2 - PRIOR TO CONSOLIDATION CHEMOTHERAPY: Patients must have completed_x000D_             chemoradiotherapy per protocol and at least four weeks but no more than six weeks_x000D_             must have elapsed from the last day of induction therapy (the last day of radiation)_x000D__x000D_          -  REGISTRATION #2 - PRIOR TO CONSOLIDATION CHEMOTHERAPY: Patients must have undergone_x000D_             restaging tests according to the study calendar and determined to have no evidence of_x000D_             disease progression_x000D__x000D_          -  REGISTRATION #2 - PRIOR TO CONSOLIDATION CHEMOTHERAPY: Patients must have a serum_x000D_             creatinine =&lt; (IULN) AND measured of calculated creatinine clearance &gt;= 60 cc/min_x000D_             using the Cockroft-Gault formula_x000D__x000D_          -  REGISTRATION #2 - PRIOR TO CONSOLIDATION CHEMOTHERAPY: Absolute neutrophil count &gt;=_x000D_             1,500 mcl_x000D__x000D_          -  REGISTRATION #2 - PRIOR TO CONSOLIDATION CHEMOTHERAPY: Platelets &gt;= 100,000/ml_x000D__x000D_          -  REGISTRATION #2 - PRIOR TO CONSOLIDATION CHEMOTHERAPY: Hemoglobin &gt;= 9.0 g/dl_x000D__x000D_          -  REGISTRATION #2 - PRIOR TO CONSOLIDATION CHEMOTHERAPY: Total bilirubin =&lt; IULN_x000D__x000D_          -  REGISTRATION #2 - PRIOR TO CONSOLIDATION CHEMOTHERAPY: SGOT (AST) or SGPT (ALT) =&lt;_x000D_             2.5 x IULN_x000D__x000D_          -  REGISTRATION #2 - PRIOR TO CONSOLIDATION CHEMOTHERAPY: Patients must have Zubrod_x000D_             performance status 0-1_x000D_      </v>
      </c>
      <c r="P90" t="str">
        <f t="shared" si="2"/>
        <v xml:space="preserve">
---------------------------------------</v>
      </c>
      <c r="Q90" t="str">
        <f t="shared" si="3"/>
        <v>nct_id: NCT01386385
phase: Phase 1/Phase 2
sponsor_name: National Cancer Institute (NCI)
sponsor_type: NIH
study_title: A Dose Finding Study Followed by Phase II Randomized, Placebo-Controlled Study of Veliparib (ABT-888) Added to Chemoradiotherapy With Carboplatin and Paclitaxel for Unresectable Stage III Non-small Cell Lung Cancer (NSCLC), (NCI Study Number 8811)
cohort: 1
age_min: 18
age_max: 150
type_lung_nsclc_adeno: include
type_lung_nsclc_large: include
type_lung_nsclc_squamous: include
type_lung_sclc: 
stage_i: 
stage_ii: 
stage_iii: include
stage_iv: 
status_newly_diagnosed: require
status_relapse: 
status_refractory: 
marker_alk_oncogene: 
marker_egfr_mutation: 
marker_kras_mutation: 
marker_philadelphia_bcrabl_positive: 
marker_flt3_positive: 
marker_cd20pos: 
treatment_radiation: exclude
treatment_radiation_exclusion_period_mo: 1800
treatment_chemo_systemic: exclude
treatment_chemo_systemic_exclusion_period_mo: 1800
treatment_chemo_adjuvant: 
treatment_chemo_adjuvant_exclusion_period_mo: 
treatment_tki: 
treatment_tki_exclusion_period_mo: 
Criteria: 
_x000D_        Inclusion Criteria:_x000D__x000D_          -  Patients must have histologically or cytologically-proven new diagnosis of_x000D_             unresectable stage IIIA/IIIB*, non-small cell lung cancer (adenocarcinoma,_x000D_             bronchioloalveolar cell carcinoma, large cell carcinoma, squamous cell carcinoma, or_x000D_             mixed)_x000D__x000D_               -  Per the American Joint Committee on Cancer (AJCC) 7th edition, pleural and_x000D_                  pericardial are now considered stage M1a disease; when pleural fluid is visible_x000D_                  on the computed tomography (CT) scan or on a chest x-ray, a thoracentesis is_x000D_                  required to confirm that the pleural fluid is cytologically negative; patients_x000D_                  with exudative pleural effusions are excluded, regardless of cytology; patients_x000D_                  with effusions that are minimal (i.e. not visible on chest x-ray) that are too_x000D_                  small to safely tap are eligible; a small effusion that has positive_x000D_                  fludeoxyglucose F 18 (FDG) uptake on positron emission tomography (PET) has to_x000D_                  be proven to be malignant per standard of care diagnostic procedures for the_x000D_                  patient to be excluded_x000D__x000D_          -  Patients must have measurable or non-measurable disease documented by CT, magnetic_x000D_             resonance imaging (MRI) or PET/CT; the CT from a combined PET/CT may be used to_x000D_             document only non-measurable disease unless the scan is of diagnostic quality;_x000D_             measurable disease must be assessed by CT within 28 days prior to registration;_x000D_             pleural effusions, ascites and laboratory parameters are not acceptable as the only_x000D_             evidence of disease; non-measurable disease must be assessed within 42 days prior to_x000D_             registration; all disease must be assessed and documented on the Baseline Tumor_x000D_             Assessment Form_x000D__x000D_          -  Patients with brain metastases are ineligible; all patients must have a pretreatment_x000D_             CT or MRI scan of the brain to evaluate for central nervous system (CNS) disease_x000D_             within 42 days prior to registration_x000D__x000D_          -  Patients must not have received any prior systemic therapy (chemotherapy or other_x000D_             biologic therapy) for lung cancer_x000D__x000D_          -  Patients must not have received prior chest radiation therapy for NSCLC_x000D__x000D_          -  Patients must not have had a previous surgical resection; however, patients may have_x000D_             undergone exploratory thoracotomy, mediastinoscopy, excisional biopsy or similar_x000D_             surgery for the purpose of determining the diagnosis, stage or potential_x000D_             resectability of newly diagnosed lung tumor; at least 28 days must have elapsed since_x000D_             thoracic surgery (excluding mediastinoscopy or other minor surgeries) and patients_x000D_             should have recovered from all associated toxicities at the time of registration;_x000D_             patients must not be planning to undergo a minor surgical procedure while on this_x000D_             study_x000D__x000D_          -  Patients must have Zubrod performance status 0-1_x000D__x000D_          -  Patients must have tumor tissue available for submission to assess gene expression of_x000D_             ERCC1 and XRCC1; patients must also be offered participation in banking for future_x000D_             use of specimens_x000D__x000D_          -  Absolute neutrophil count &gt;= 1,500/mcl_x000D__x000D_          -  Platelets &gt;= 100,000/mcl_x000D__x000D_          -  Hemoglobin &gt;= 9.0 g/dl_x000D__x000D_          -  Total bilirubin within institutional upper limit of normal (IULN)_x000D__x000D_          -  Serum glutamic oxaloacetic transaminase (SGOT) (aspartate aminotransferase [AST]) or_x000D_             serum glutamate pyruvate transaminase (SGPT) (alanine aminotransferase [ALT]) =&lt; 2.5_x000D_             x IULN_x000D__x000D_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Patients must have a serum creatinine =&lt; the IULN AND measured or calculated_x000D_             creatinine clearance &gt;= 60 cc/min_x000D__x000D_          -  Patients must have pulmonary function tests (PFTs) including forced expiratory volume_x000D_             in 1 second (FEV1) within 84 days prior to registration; for FEV1, the best value_x000D_             obtained pre- or post-bronchodilator must be &gt;= 1.2 liters/second and/or &gt;= 50%_x000D_             predicted_x000D__x000D_          -  Patients may not be planning to receive any other investigational agents_x000D__x000D_          -  Patients must not have more than 10% weight loss in the past 6 months_x000D__x000D_          -  Patients must not have a history of allergic reactions attributed to compounds of_x000D_             similar chemical or biologic composition to ABT-888, carboplatin, paclitaxel or other_x000D_             agents used in study_x000D__x000D_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 must not have any uncontrolled intercurrent illness including, but not_x000D_             limited to ongoing or active infection, symptomatic congestive heart failure,_x000D_             unstable angina pectoris, cardiac arrhythmia, or psychiatric illness/social_x000D_             situations that would limit compliance with study requirements_x000D__x000D_          -  Patients must not currently have a &gt;= grade 1 symptomatic neuropathy-sensory_x000D_             (National Cancer Institute [NCI] Common Terminology Criteria for Adverse Events_x000D_             [CTCAE] version 4.0)_x000D__x000D_          -  Patients must not have a history of seizures_x000D__x000D_          -  Patients must not have any known immune deficiencies; patients with immune deficiency_x000D_             are at increased risk of lethal infections when treated with marrow-suppressive_x000D_             therapy; therefore, known human immunodeficiency virus (HIV) positive patients_x000D_             receiving combination anti-retroviral therapy are excluded from the study_x000D__x000D_          -  Patients must be able to swallow whole capsules_x000D__x000D_          -  Prestudy history and physical must be obtained within 28 days prior to registration_x000D__x000D_          -  All patients must be informed of the investigational nature of this study and must_x000D_             sign and give written informed consent in accordance with institutional and federal_x000D_             guidelines_x000D__x000D_          -  As a part of the Oncology Patient Enrollment Network (OPEN) registration process the_x000D_             treating institution's identity is provided in order to ensure that the current_x000D_             (within 365 days) date of institutional review board approval for this study has been_x000D_             entered in the system_x000D__x000D_          -  REGISTRATION #2 - PRIOR TO CONSOLIDATION CHEMOTHERAPY:_x000D__x000D_          -  REGISTRATION #2 - PRIOR TO CONSOLIDATION CHEMOTHERAPY: Patients must have completed_x000D_             chemoradiotherapy per protocol and at least four weeks but no more than six weeks_x000D_             must have elapsed from the last day of induction therapy (the last day of radiation)_x000D__x000D_          -  REGISTRATION #2 - PRIOR TO CONSOLIDATION CHEMOTHERAPY: Patients must have undergone_x000D_             restaging tests according to the study calendar and determined to have no evidence of_x000D_             disease progression_x000D__x000D_          -  REGISTRATION #2 - PRIOR TO CONSOLIDATION CHEMOTHERAPY: Patients must have a serum_x000D_             creatinine =&lt; (IULN) AND measured of calculated creatinine clearance &gt;= 60 cc/min_x000D_             using the Cockroft-Gault formula_x000D__x000D_          -  REGISTRATION #2 - PRIOR TO CONSOLIDATION CHEMOTHERAPY: Absolute neutrophil count &gt;=_x000D_             1,500 mcl_x000D__x000D_          -  REGISTRATION #2 - PRIOR TO CONSOLIDATION CHEMOTHERAPY: Platelets &gt;= 100,000/ml_x000D__x000D_          -  REGISTRATION #2 - PRIOR TO CONSOLIDATION CHEMOTHERAPY: Hemoglobin &gt;= 9.0 g/dl_x000D__x000D_          -  REGISTRATION #2 - PRIOR TO CONSOLIDATION CHEMOTHERAPY: Total bilirubin =&lt; IULN_x000D__x000D_          -  REGISTRATION #2 - PRIOR TO CONSOLIDATION CHEMOTHERAPY: SGOT (AST) or SGPT (ALT) =&lt;_x000D_             2.5 x IULN_x000D__x000D_          -  REGISTRATION #2 - PRIOR TO CONSOLIDATION CHEMOTHERAPY: Patients must have Zubrod_x000D_             performance status 0-1_x000D_      
---------------------------------------</v>
      </c>
      <c r="S90">
        <f>IF(OR(Database!K93="include",Database!L93="include"), 1, 0)</f>
        <v>0</v>
      </c>
      <c r="T90">
        <f>IF(OR(Database!M93="include",Database!N93="include",Database!O93="include",Database!P93="include"), 1, 0)</f>
        <v>1</v>
      </c>
      <c r="U90">
        <f>IF(OR(Database!M93="include",Database!N93="include",Database!O93="include"), 1, 0)</f>
        <v>1</v>
      </c>
      <c r="V90">
        <f>IF(Database!P93="include", 1, 0)</f>
        <v>0</v>
      </c>
      <c r="W90">
        <f>IF(OR(Database!Q93="include",Database!R93="include",Database!S93="include",Database!T93="include"), 1, 0)</f>
        <v>0</v>
      </c>
      <c r="X90">
        <f>IF(Database!Q93="include", 1, 0)</f>
        <v>0</v>
      </c>
      <c r="Y90">
        <f>IF(Database!T93="include", 1, 0)</f>
        <v>0</v>
      </c>
      <c r="Z90">
        <f>IF(OR(Database!AC93="include",Database!AE93="include",Database!AH93="include",Database!AI93="include",Database!AJ93="include",Database!AK93="include",Database!AM93="include",Database!AN93="include",Database!AO93="include",Database!AP93="include"), 1, 0)</f>
        <v>0</v>
      </c>
      <c r="AA90">
        <f>IF(OR(Database!AQ93&lt;&gt;"",Database!AR93&lt;&gt;"",Database!AS93&lt;&gt;"",Database!AT93&lt;&gt;""), 1, 0)</f>
        <v>1</v>
      </c>
      <c r="AB90">
        <f>IF(Database!AW93&lt;&gt;"", 1, 0)</f>
        <v>0</v>
      </c>
      <c r="AC90">
        <f>IF(OR(Database!AY93&lt;&gt;"",Database!AX93&lt;&gt;""), 1, 0)</f>
        <v>0</v>
      </c>
    </row>
    <row r="91" spans="1:29">
      <c r="A91" t="str">
        <f>Database!$B$6&amp;": "&amp;Database!B94&amp;CHAR(10)&amp;Database!$C$6&amp;": "&amp;Database!C94&amp;CHAR(10)&amp;Database!$E$6&amp;": "&amp;Database!E94&amp;CHAR(10)&amp;Database!$F$6&amp;": "&amp;Database!F94&amp;CHAR(10)&amp;Database!$G$6&amp;": "&amp;Database!G94&amp;CHAR(10)&amp;Database!$H$6&amp;": "&amp;Database!H94&amp;CHAR(10)&amp;Database!$I$6&amp;": "&amp;Database!I94&amp;CHAR(10)&amp;Database!$J$6&amp;": "&amp;Database!J94&amp;CHAR(10)</f>
        <v xml:space="preserve">nct_id: NCT01107626
phase: Phase 3
sponsor_name: Eastern Cooperative Oncology Group
sponsor_type: Other
study_title: Randomized Phase III Study of Maintenance Therapy With Bevacizumab, Pemetrexed, or a Combination of Bevacizumab and Pemetrexed Following Carboplatin, Paclitaxel and Bevacizumab for Advanced Non-Squamous NSCLC
cohort: 1
age_min: 18
age_max: 150
</v>
      </c>
      <c r="B91" t="str">
        <f>IF(S91=1, Database!$K$6&amp;": "&amp;Database!K94&amp;CHAR(10)&amp;Database!$L$6&amp;": "&amp;Database!L94, "")</f>
        <v/>
      </c>
      <c r="C91" t="str">
        <f>IF(T91=1, Database!$M$6&amp;": "&amp;Database!M94&amp;CHAR(10)&amp;Database!$N$6&amp;": "&amp;Database!N94&amp;CHAR(10)&amp;Database!$O$6&amp;": "&amp;Database!O94&amp;CHAR(10)&amp;Database!$P$6&amp;": "&amp;Database!P94&amp;CHAR(10), "")</f>
        <v xml:space="preserve">type_lung_nsclc_adeno: include
type_lung_nsclc_large: include
type_lung_nsclc_squamous: 
type_lung_sclc: 
</v>
      </c>
      <c r="D91" t="str">
        <f>IF(W91=1, Database!$Q$6&amp;": "&amp;Database!Q94&amp;CHAR(10)&amp;Database!$R$6&amp;": "&amp;Database!R94&amp;CHAR(10)&amp;Database!$S$6&amp;": "&amp;Database!S94&amp;CHAR(10)&amp;Database!$T$6&amp;": "&amp;Database!T94&amp;CHAR(10)&amp;Database!$U$6&amp;": "&amp;Database!U94&amp;CHAR(10)&amp;Database!$V$6&amp;": "&amp;Database!V94&amp;CHAR(10)&amp;Database!$W$6&amp;": "&amp;Database!W94&amp;CHAR(10)&amp;Database!$X$6&amp;": "&amp;Database!X94&amp;CHAR(10)&amp;Database!$Y$6&amp;": "&amp;Database!Y94&amp;CHAR(10)&amp;Database!$Z$6&amp;": "&amp;Database!Z94&amp;CHAR(10)&amp;Database!$AA$6&amp;": "&amp;Database!AA94&amp;CHAR(10)&amp;Database!$AB$6&amp;": "&amp;Database!AB94&amp;CHAR(10), "")</f>
        <v/>
      </c>
      <c r="E91" t="str">
        <f>IF(Z91=1, Database!$AC$6&amp;": "&amp;Database!AC94&amp;CHAR(10)&amp;Database!$AD$6&amp;": "&amp;Database!AD94&amp;CHAR(10)&amp;Database!$AE$6&amp;": "&amp;Database!AE94&amp;CHAR(10)&amp;Database!$AF$6&amp;": "&amp;Database!AF94&amp;CHAR(10)&amp;Database!$AG$6&amp;": "&amp;Database!AG94&amp;CHAR(10)&amp;Database!$AH$6&amp;": "&amp;Database!AH94&amp;CHAR(10)&amp;Database!$AI$6&amp;": "&amp;Database!AI94&amp;CHAR(10)&amp;Database!$AJ$6&amp;": "&amp;Database!AJ94&amp;CHAR(10)&amp;Database!$AK$6&amp;": "&amp;Database!AK94&amp;CHAR(10)&amp;Database!$AL$6&amp;": "&amp;Database!AL94&amp;CHAR(10)&amp;Database!$AM$6&amp;": "&amp;Database!AM94&amp;CHAR(10)&amp;Database!$AN$6&amp;": "&amp;Database!AN94&amp;CHAR(10)&amp;Database!$AO$6&amp;": "&amp;Database!AO94&amp;CHAR(10)&amp;Database!$AP$6&amp;": "&amp;Database!AP94&amp;CHAR(10), "")</f>
        <v/>
      </c>
      <c r="F91" t="str">
        <f>IF(AA91=1, Database!$AQ$6&amp;": "&amp;Database!AQ94&amp;CHAR(10)&amp;Database!$AR$6&amp;": "&amp;Database!AR94&amp;CHAR(10)&amp;Database!$AS$6&amp;": "&amp;Database!AS94&amp;CHAR(10)&amp;Database!$AT$6&amp;": "&amp;Database!AT94&amp;CHAR(10), "")</f>
        <v xml:space="preserve">stage_i: 
stage_ii: 
stage_iii: include
stage_iv: include
</v>
      </c>
      <c r="G91" t="str">
        <f>IF(V91=1, Database!$AU$6&amp;": "&amp;Database!AU94&amp;CHAR(10)&amp;Database!$AV$6&amp;": "&amp;Database!AV94&amp;CHAR(10), "")</f>
        <v/>
      </c>
      <c r="H91" t="str">
        <f>IF(AB91=1, Database!$AW$6&amp;": "&amp;Database!AW94&amp;CHAR(10), "")</f>
        <v/>
      </c>
      <c r="I91" t="str">
        <f>IF(AC91=1, Database!$AX$6&amp;": "&amp;Database!AX94&amp;CHAR(10)&amp;Database!$AY$6&amp;": "&amp;Database!AY94&amp;CHAR(10), "")</f>
        <v/>
      </c>
      <c r="J91" t="str">
        <f>IF(Z91=1, Database!$AQ$6&amp;": "&amp;Database!AQ94&amp;CHAR(10)&amp;Database!$AR$6&amp;": "&amp;Database!AR94&amp;CHAR(10)&amp;Database!$AS$6&amp;": "&amp;Database!AS94&amp;CHAR(10)&amp;Database!$AT$6&amp;": "&amp;Database!AT94&amp;CHAR(10), "")</f>
        <v/>
      </c>
      <c r="K91" t="str">
        <f>Database!$AZ$6&amp;": "&amp;Database!AZ94&amp;CHAR(10)&amp;Database!$BA$6&amp;": "&amp;Database!BA94&amp;CHAR(10)&amp;Database!$BB$6&amp;": "&amp;Database!BB94&amp;CHAR(10)</f>
        <v xml:space="preserve">status_newly_diagnosed: 
status_relapse: 
status_refractory: 
</v>
      </c>
      <c r="L91" t="str">
        <f>Database!$BC$6&amp;": "&amp;Database!BC94&amp;CHAR(10)&amp;Database!$BD$6&amp;": "&amp;Database!BD94&amp;CHAR(10)&amp;Database!$BE$6&amp;": "&amp;Database!BE94&amp;CHAR(10)&amp;Database!$BF$6&amp;": "&amp;Database!BF94&amp;CHAR(10)&amp;Database!$BG$6&amp;": "&amp;Database!BG94&amp;CHAR(10)&amp;Database!$BH$6&amp;": "&amp;Database!BH94&amp;CHAR(10)</f>
        <v xml:space="preserve">marker_alk_oncogene: 
marker_egfr_mutation: 
marker_kras_mutation: 
marker_philadelphia_bcrabl_positive: 
marker_flt3_positive: 
marker_cd20pos: 
</v>
      </c>
      <c r="M91" t="str">
        <f>Database!$BI$6&amp;": "&amp;Database!BI94&amp;CHAR(10)&amp;Database!$BJ$6&amp;": "&amp;Database!BJ94&amp;CHAR(10)&amp;Database!$BK$6&amp;": "&amp;Database!BK94&amp;CHAR(10)&amp;Database!$BL$6&amp;": "&amp;Database!BL94&amp;CHAR(10)&amp;Database!$BM$6&amp;": "&amp;Database!BM94&amp;CHAR(10)&amp;Database!$BN$6&amp;": "&amp;Database!BN94&amp;CHAR(10)&amp;Database!$BO$6&amp;": "&amp;Database!BO94&amp;CHAR(10)&amp;Database!$BP$6&amp;": "&amp;Database!BP94&amp;CHAR(10)</f>
        <v xml:space="preserve">treatment_radiation: 
treatment_radiation_exclusion_period_mo: 
treatment_chemo_systemic: exclude
treatment_chemo_systemic_exclusion_period_mo: 1800
treatment_chemo_adjuvant: exclude
treatment_chemo_adjuvant_exclusion_period_mo: 12
treatment_tki: 
treatment_tki_exclusion_period_mo: 
</v>
      </c>
      <c r="N91" t="str">
        <f>IF(OR(W91=1, Z91=1), Database!$BQ$6&amp;": "&amp;Database!BQ94&amp;CHAR(10)&amp;Database!$BR$6&amp;": "&amp;Database!BR94&amp;CHAR(10)&amp;Database!$BS$6&amp;": "&amp;Database!BS94&amp;CHAR(10)&amp;Database!$BT$6&amp;": "&amp;Database!BT94&amp;CHAR(10), "")</f>
        <v/>
      </c>
      <c r="O91" t="str">
        <f>"Criteria: "&amp;CHAR(10)&amp;CHAR(10)&amp;Database!BU94</f>
        <v xml:space="preserve">Criteria: 
_x000D_        DISEASE CHARACTERISTICS:_x000D__x000D_          -  Cytologically or histologically confirmed non-small cell lung cancer (NSCLC)_x000D__x000D_               -  Predominant non-squamous histology_x000D__x000D_                    -  NSCLC not otherwise specified allowed_x000D__x000D_                    -  Mixed tumors are categorized by the predominant cell type_x000D__x000D_          -  Must meet 1 of the following criteria:_x000D__x000D_               -  Stage IV disease including M1a or M1b stages or recurrent disease_x000D__x000D_               -  Stage IIIB (T4NX) disease with ipsilateral lung lobe allowed provided patients_x000D_                  are not candidates for combined chemotherapy or radiotherapy_x000D__x000D_          -  Measurable or non-measurable disease as defined by RECIST criteria_x000D__x000D_          -  Patient must have an overall stable or better response after 4 courses of induction_x000D_             therapy_x000D__x000D_          -  No cavitary lesions in the lungs_x000D__x000D_          -  Patients with brain metastasis must have received local therapy to the brain and have_x000D_             no evidence of progression in the brain for at least 2 weeks from the time of_x000D_             completion of local therapy, prior to registration_x000D__x000D_        PATIENT CHARACTERISTICS:_x000D__x000D_          -  ECOG performance status 0-1_x000D__x000D_          -  Leukocytes â‰¥ 3,000/mm^3_x000D__x000D_          -  ANC â‰¥ 1,500/mm^3_x000D__x000D_          -  Platelet count â‰¥ 100,000/mm^3_x000D__x000D_          -  Total bilirubin â‰¤ institutional upper limit of normal (ULN)_x000D__x000D_          -  AST and ALT â‰¤ 3 times ULN_x000D__x000D_          -  Creatinine â‰¤ institutional ULN OR creatinine clearance â‰¥ 60 mL/min_x000D__x000D_          -  Urine protein:urine dipstick â‰¤ 0-1+ (if &gt; 1+, urine protein creatinine ratio must be_x000D_             &lt; 1)_x000D__x000D_          -  Not pregnant or nursing_x000D__x000D_          -  Negative pregnancy test_x000D__x000D_          -  Fertile patients must agree to abstain from sexual intercourse or to use adequate_x000D_             contraceptive methods during and for at least 6 months after completion of study_x000D_             therapy_x000D__x000D_          -  No prior malignancy within the past 3 years except superficial melanoma, basal cell_x000D_             carcinoma, or carcinoma in situ_x000D__x000D_          -  No major hemoptysis within the past 4 weeks_x000D__x000D_          -  No uncontrolled intercurrent illness including, but not limited to, any of the_x000D_             following:_x000D__x000D_               -  Ongoing or active infection_x000D__x000D_               -  Symptomatic congestive heart failure_x000D__x000D_               -  Unstable angina pectoris_x000D__x000D_               -  Serious cardiac arrhythmia_x000D__x000D_               -  Psychiatric illness and/or social situations that would limit compliance with_x000D_                  study requirements_x000D__x000D_          -  Patients with hypertension must be adequately controlled (BP &lt; 150/100 mm Hg) with_x000D_             appropriate anti-hypertensive therapy or diet_x000D__x000D_          -  No history of arterial thrombotic events or major bleeding within the past 12 months_x000D__x000D_          -  No significant vascular disease (e.g., aortic aneurysm requiring surgical repair or_x000D_             recent peripheral arterial thrombosis) within the past 6 months_x000D__x000D_          -  No significant traumatic injury in the past 3 months_x000D__x000D_          -  No clinically significant cardiovascular disease_x000D__x000D_          -  No abdominal fistula, gastrointestinal perforation, or intra-abdominal abscess within_x000D_             the past 6 months_x000D__x000D_          -  No history of serious non-healing wounds, ulcers, or bone fractures_x000D__x000D_        PRIOR CONCURRENT THERAPY:_x000D__x000D_          -  See Disease Characteristics_x000D__x000D_          -  At least 12 months since prior adjuvant chemotherapy_x000D__x000D_          -  At least 2 weeks since prior radiotherapy_x000D__x000D_          -  Patients must not have had any major surgery such as thoracotomy, laparotomy,_x000D_             craniotomy, or significant traumatic injury within 6 weeks prior to registration_x000D__x000D_               -  Biopsy procedures and chest tube insertion are not considered major surgery for_x000D_                  the purpose of this protocol_x000D__x000D_          -  More than 7 days since a core biopsy_x000D__x000D_          -  Concurrent therapeutic anti-coagulation allowed_x000D__x000D_          -  No prior systemic chemotherapy for advanced stage lung cancer_x000D__x000D_          -  No prior paclitaxel, pemetrexed disodium, or bevacizumab_x000D__x000D_               -  Prior carboplatin allowed provided it was given as part of adjuvant chemotherapy_x000D__x000D_          -  No concurrent anti-retroviral therapy in patients with HIV infection_x000D_      </v>
      </c>
      <c r="P91" t="str">
        <f t="shared" si="2"/>
        <v xml:space="preserve">
---------------------------------------</v>
      </c>
      <c r="Q91" t="str">
        <f t="shared" si="3"/>
        <v>nct_id: NCT01107626
phase: Phase 3
sponsor_name: Eastern Cooperative Oncology Group
sponsor_type: Other
study_title: Randomized Phase III Study of Maintenance Therapy With Bevacizumab, Pemetrexed, or a Combination of Bevacizumab and Pemetrexed Following Carboplatin, Paclitaxel and Bevacizumab for Advanced Non-Squamous NSCLC
cohort: 1
age_min: 18
age_max: 150
type_lung_nsclc_adeno: include
type_lung_nsclc_large: include
type_lung_nsclc_squamous: 
type_lung_sclc: 
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exclude
treatment_chemo_adjuvant_exclusion_period_mo: 12
treatment_tki: 
treatment_tki_exclusion_period_mo: 
Criteria: 
_x000D_        DISEASE CHARACTERISTICS:_x000D__x000D_          -  Cytologically or histologically confirmed non-small cell lung cancer (NSCLC)_x000D__x000D_               -  Predominant non-squamous histology_x000D__x000D_                    -  NSCLC not otherwise specified allowed_x000D__x000D_                    -  Mixed tumors are categorized by the predominant cell type_x000D__x000D_          -  Must meet 1 of the following criteria:_x000D__x000D_               -  Stage IV disease including M1a or M1b stages or recurrent disease_x000D__x000D_               -  Stage IIIB (T4NX) disease with ipsilateral lung lobe allowed provided patients_x000D_                  are not candidates for combined chemotherapy or radiotherapy_x000D__x000D_          -  Measurable or non-measurable disease as defined by RECIST criteria_x000D__x000D_          -  Patient must have an overall stable or better response after 4 courses of induction_x000D_             therapy_x000D__x000D_          -  No cavitary lesions in the lungs_x000D__x000D_          -  Patients with brain metastasis must have received local therapy to the brain and have_x000D_             no evidence of progression in the brain for at least 2 weeks from the time of_x000D_             completion of local therapy, prior to registration_x000D__x000D_        PATIENT CHARACTERISTICS:_x000D__x000D_          -  ECOG performance status 0-1_x000D__x000D_          -  Leukocytes â‰¥ 3,000/mm^3_x000D__x000D_          -  ANC â‰¥ 1,500/mm^3_x000D__x000D_          -  Platelet count â‰¥ 100,000/mm^3_x000D__x000D_          -  Total bilirubin â‰¤ institutional upper limit of normal (ULN)_x000D__x000D_          -  AST and ALT â‰¤ 3 times ULN_x000D__x000D_          -  Creatinine â‰¤ institutional ULN OR creatinine clearance â‰¥ 60 mL/min_x000D__x000D_          -  Urine protein:urine dipstick â‰¤ 0-1+ (if &gt; 1+, urine protein creatinine ratio must be_x000D_             &lt; 1)_x000D__x000D_          -  Not pregnant or nursing_x000D__x000D_          -  Negative pregnancy test_x000D__x000D_          -  Fertile patients must agree to abstain from sexual intercourse or to use adequate_x000D_             contraceptive methods during and for at least 6 months after completion of study_x000D_             therapy_x000D__x000D_          -  No prior malignancy within the past 3 years except superficial melanoma, basal cell_x000D_             carcinoma, or carcinoma in situ_x000D__x000D_          -  No major hemoptysis within the past 4 weeks_x000D__x000D_          -  No uncontrolled intercurrent illness including, but not limited to, any of the_x000D_             following:_x000D__x000D_               -  Ongoing or active infection_x000D__x000D_               -  Symptomatic congestive heart failure_x000D__x000D_               -  Unstable angina pectoris_x000D__x000D_               -  Serious cardiac arrhythmia_x000D__x000D_               -  Psychiatric illness and/or social situations that would limit compliance with_x000D_                  study requirements_x000D__x000D_          -  Patients with hypertension must be adequately controlled (BP &lt; 150/100 mm Hg) with_x000D_             appropriate anti-hypertensive therapy or diet_x000D__x000D_          -  No history of arterial thrombotic events or major bleeding within the past 12 months_x000D__x000D_          -  No significant vascular disease (e.g., aortic aneurysm requiring surgical repair or_x000D_             recent peripheral arterial thrombosis) within the past 6 months_x000D__x000D_          -  No significant traumatic injury in the past 3 months_x000D__x000D_          -  No clinically significant cardiovascular disease_x000D__x000D_          -  No abdominal fistula, gastrointestinal perforation, or intra-abdominal abscess within_x000D_             the past 6 months_x000D__x000D_          -  No history of serious non-healing wounds, ulcers, or bone fractures_x000D__x000D_        PRIOR CONCURRENT THERAPY:_x000D__x000D_          -  See Disease Characteristics_x000D__x000D_          -  At least 12 months since prior adjuvant chemotherapy_x000D__x000D_          -  At least 2 weeks since prior radiotherapy_x000D__x000D_          -  Patients must not have had any major surgery such as thoracotomy, laparotomy,_x000D_             craniotomy, or significant traumatic injury within 6 weeks prior to registration_x000D__x000D_               -  Biopsy procedures and chest tube insertion are not considered major surgery for_x000D_                  the purpose of this protocol_x000D__x000D_          -  More than 7 days since a core biopsy_x000D__x000D_          -  Concurrent therapeutic anti-coagulation allowed_x000D__x000D_          -  No prior systemic chemotherapy for advanced stage lung cancer_x000D__x000D_          -  No prior paclitaxel, pemetrexed disodium, or bevacizumab_x000D__x000D_               -  Prior carboplatin allowed provided it was given as part of adjuvant chemotherapy_x000D__x000D_          -  No concurrent anti-retroviral therapy in patients with HIV infection_x000D_      
---------------------------------------</v>
      </c>
      <c r="S91">
        <f>IF(OR(Database!K94="include",Database!L94="include"), 1, 0)</f>
        <v>0</v>
      </c>
      <c r="T91">
        <f>IF(OR(Database!M94="include",Database!N94="include",Database!O94="include",Database!P94="include"), 1, 0)</f>
        <v>1</v>
      </c>
      <c r="U91">
        <f>IF(OR(Database!M94="include",Database!N94="include",Database!O94="include"), 1, 0)</f>
        <v>1</v>
      </c>
      <c r="V91">
        <f>IF(Database!P94="include", 1, 0)</f>
        <v>0</v>
      </c>
      <c r="W91">
        <f>IF(OR(Database!Q94="include",Database!R94="include",Database!S94="include",Database!T94="include"), 1, 0)</f>
        <v>0</v>
      </c>
      <c r="X91">
        <f>IF(Database!Q94="include", 1, 0)</f>
        <v>0</v>
      </c>
      <c r="Y91">
        <f>IF(Database!T94="include", 1, 0)</f>
        <v>0</v>
      </c>
      <c r="Z91">
        <f>IF(OR(Database!AC94="include",Database!AE94="include",Database!AH94="include",Database!AI94="include",Database!AJ94="include",Database!AK94="include",Database!AM94="include",Database!AN94="include",Database!AO94="include",Database!AP94="include"), 1, 0)</f>
        <v>0</v>
      </c>
      <c r="AA91">
        <f>IF(OR(Database!AQ94&lt;&gt;"",Database!AR94&lt;&gt;"",Database!AS94&lt;&gt;"",Database!AT94&lt;&gt;""), 1, 0)</f>
        <v>1</v>
      </c>
      <c r="AB91">
        <f>IF(Database!AW94&lt;&gt;"", 1, 0)</f>
        <v>0</v>
      </c>
      <c r="AC91">
        <f>IF(OR(Database!AY94&lt;&gt;"",Database!AX94&lt;&gt;""), 1, 0)</f>
        <v>0</v>
      </c>
    </row>
    <row r="92" spans="1:29">
      <c r="A92" t="str">
        <f>Database!$B$6&amp;": "&amp;Database!B95&amp;CHAR(10)&amp;Database!$C$6&amp;": "&amp;Database!C95&amp;CHAR(10)&amp;Database!$E$6&amp;": "&amp;Database!E95&amp;CHAR(10)&amp;Database!$F$6&amp;": "&amp;Database!F95&amp;CHAR(10)&amp;Database!$G$6&amp;": "&amp;Database!G95&amp;CHAR(10)&amp;Database!$H$6&amp;": "&amp;Database!H95&amp;CHAR(10)&amp;Database!$I$6&amp;": "&amp;Database!I95&amp;CHAR(10)&amp;Database!$J$6&amp;": "&amp;Database!J95&amp;CHAR(10)</f>
        <v xml:space="preserve">nct_id: NCT01107626
phase: Phase 3
sponsor_name: Eastern Cooperative Oncology Group
sponsor_type: Other
study_title: Randomized Phase III Study of Maintenance Therapy With Bevacizumab, Pemetrexed, or a Combination of Bevacizumab and Pemetrexed Following Carboplatin, Paclitaxel and Bevacizumab for Advanced Non-Squamous NSCLC
cohort: 2
age_min: 18
age_max: 150
</v>
      </c>
      <c r="B92" t="str">
        <f>IF(S92=1, Database!$K$6&amp;": "&amp;Database!K95&amp;CHAR(10)&amp;Database!$L$6&amp;": "&amp;Database!L95, "")</f>
        <v/>
      </c>
      <c r="C92" t="str">
        <f>IF(T92=1, Database!$M$6&amp;": "&amp;Database!M95&amp;CHAR(10)&amp;Database!$N$6&amp;": "&amp;Database!N95&amp;CHAR(10)&amp;Database!$O$6&amp;": "&amp;Database!O95&amp;CHAR(10)&amp;Database!$P$6&amp;": "&amp;Database!P95&amp;CHAR(10), "")</f>
        <v xml:space="preserve">type_lung_nsclc_adeno: include
type_lung_nsclc_large: include
type_lung_nsclc_squamous: 
type_lung_sclc: 
</v>
      </c>
      <c r="D92" t="str">
        <f>IF(W92=1, Database!$Q$6&amp;": "&amp;Database!Q95&amp;CHAR(10)&amp;Database!$R$6&amp;": "&amp;Database!R95&amp;CHAR(10)&amp;Database!$S$6&amp;": "&amp;Database!S95&amp;CHAR(10)&amp;Database!$T$6&amp;": "&amp;Database!T95&amp;CHAR(10)&amp;Database!$U$6&amp;": "&amp;Database!U95&amp;CHAR(10)&amp;Database!$V$6&amp;": "&amp;Database!V95&amp;CHAR(10)&amp;Database!$W$6&amp;": "&amp;Database!W95&amp;CHAR(10)&amp;Database!$X$6&amp;": "&amp;Database!X95&amp;CHAR(10)&amp;Database!$Y$6&amp;": "&amp;Database!Y95&amp;CHAR(10)&amp;Database!$Z$6&amp;": "&amp;Database!Z95&amp;CHAR(10)&amp;Database!$AA$6&amp;": "&amp;Database!AA95&amp;CHAR(10)&amp;Database!$AB$6&amp;": "&amp;Database!AB95&amp;CHAR(10), "")</f>
        <v/>
      </c>
      <c r="E92" t="str">
        <f>IF(Z92=1, Database!$AC$6&amp;": "&amp;Database!AC95&amp;CHAR(10)&amp;Database!$AD$6&amp;": "&amp;Database!AD95&amp;CHAR(10)&amp;Database!$AE$6&amp;": "&amp;Database!AE95&amp;CHAR(10)&amp;Database!$AF$6&amp;": "&amp;Database!AF95&amp;CHAR(10)&amp;Database!$AG$6&amp;": "&amp;Database!AG95&amp;CHAR(10)&amp;Database!$AH$6&amp;": "&amp;Database!AH95&amp;CHAR(10)&amp;Database!$AI$6&amp;": "&amp;Database!AI95&amp;CHAR(10)&amp;Database!$AJ$6&amp;": "&amp;Database!AJ95&amp;CHAR(10)&amp;Database!$AK$6&amp;": "&amp;Database!AK95&amp;CHAR(10)&amp;Database!$AL$6&amp;": "&amp;Database!AL95&amp;CHAR(10)&amp;Database!$AM$6&amp;": "&amp;Database!AM95&amp;CHAR(10)&amp;Database!$AN$6&amp;": "&amp;Database!AN95&amp;CHAR(10)&amp;Database!$AO$6&amp;": "&amp;Database!AO95&amp;CHAR(10)&amp;Database!$AP$6&amp;": "&amp;Database!AP95&amp;CHAR(10), "")</f>
        <v/>
      </c>
      <c r="F92" t="str">
        <f>IF(AA92=1, Database!$AQ$6&amp;": "&amp;Database!AQ95&amp;CHAR(10)&amp;Database!$AR$6&amp;": "&amp;Database!AR95&amp;CHAR(10)&amp;Database!$AS$6&amp;": "&amp;Database!AS95&amp;CHAR(10)&amp;Database!$AT$6&amp;": "&amp;Database!AT95&amp;CHAR(10), "")</f>
        <v xml:space="preserve">stage_i: include
stage_ii: include
stage_iii: 
stage_iv: 
</v>
      </c>
      <c r="G92" t="str">
        <f>IF(V92=1, Database!$AU$6&amp;": "&amp;Database!AU95&amp;CHAR(10)&amp;Database!$AV$6&amp;": "&amp;Database!AV95&amp;CHAR(10), "")</f>
        <v/>
      </c>
      <c r="H92" t="str">
        <f>IF(AB92=1, Database!$AW$6&amp;": "&amp;Database!AW95&amp;CHAR(10), "")</f>
        <v/>
      </c>
      <c r="I92" t="str">
        <f>IF(AC92=1, Database!$AX$6&amp;": "&amp;Database!AX95&amp;CHAR(10)&amp;Database!$AY$6&amp;": "&amp;Database!AY95&amp;CHAR(10), "")</f>
        <v/>
      </c>
      <c r="J92" t="str">
        <f>IF(Z92=1, Database!$AQ$6&amp;": "&amp;Database!AQ95&amp;CHAR(10)&amp;Database!$AR$6&amp;": "&amp;Database!AR95&amp;CHAR(10)&amp;Database!$AS$6&amp;": "&amp;Database!AS95&amp;CHAR(10)&amp;Database!$AT$6&amp;": "&amp;Database!AT95&amp;CHAR(10), "")</f>
        <v/>
      </c>
      <c r="K92" t="str">
        <f>Database!$AZ$6&amp;": "&amp;Database!AZ95&amp;CHAR(10)&amp;Database!$BA$6&amp;": "&amp;Database!BA95&amp;CHAR(10)&amp;Database!$BB$6&amp;": "&amp;Database!BB95&amp;CHAR(10)</f>
        <v xml:space="preserve">status_newly_diagnosed: 
status_relapse: require
status_refractory: 
</v>
      </c>
      <c r="L92" t="str">
        <f>Database!$BC$6&amp;": "&amp;Database!BC95&amp;CHAR(10)&amp;Database!$BD$6&amp;": "&amp;Database!BD95&amp;CHAR(10)&amp;Database!$BE$6&amp;": "&amp;Database!BE95&amp;CHAR(10)&amp;Database!$BF$6&amp;": "&amp;Database!BF95&amp;CHAR(10)&amp;Database!$BG$6&amp;": "&amp;Database!BG95&amp;CHAR(10)&amp;Database!$BH$6&amp;": "&amp;Database!BH95&amp;CHAR(10)</f>
        <v xml:space="preserve">marker_alk_oncogene: 
marker_egfr_mutation: 
marker_kras_mutation: 
marker_philadelphia_bcrabl_positive: 
marker_flt3_positive: 
marker_cd20pos: 
</v>
      </c>
      <c r="M92" t="str">
        <f>Database!$BI$6&amp;": "&amp;Database!BI95&amp;CHAR(10)&amp;Database!$BJ$6&amp;": "&amp;Database!BJ95&amp;CHAR(10)&amp;Database!$BK$6&amp;": "&amp;Database!BK95&amp;CHAR(10)&amp;Database!$BL$6&amp;": "&amp;Database!BL95&amp;CHAR(10)&amp;Database!$BM$6&amp;": "&amp;Database!BM95&amp;CHAR(10)&amp;Database!$BN$6&amp;": "&amp;Database!BN95&amp;CHAR(10)&amp;Database!$BO$6&amp;": "&amp;Database!BO95&amp;CHAR(10)&amp;Database!$BP$6&amp;": "&amp;Database!BP95&amp;CHAR(10)</f>
        <v xml:space="preserve">treatment_radiation: 
treatment_radiation_exclusion_period_mo: 
treatment_chemo_systemic: exclude
treatment_chemo_systemic_exclusion_period_mo: 1800
treatment_chemo_adjuvant: exclude
treatment_chemo_adjuvant_exclusion_period_mo: 12
treatment_tki: 
treatment_tki_exclusion_period_mo: 
</v>
      </c>
      <c r="N92" t="str">
        <f>IF(OR(W92=1, Z92=1), Database!$BQ$6&amp;": "&amp;Database!BQ95&amp;CHAR(10)&amp;Database!$BR$6&amp;": "&amp;Database!BR95&amp;CHAR(10)&amp;Database!$BS$6&amp;": "&amp;Database!BS95&amp;CHAR(10)&amp;Database!$BT$6&amp;": "&amp;Database!BT95&amp;CHAR(10), "")</f>
        <v/>
      </c>
      <c r="O92" t="str">
        <f>"Criteria: "&amp;CHAR(10)&amp;CHAR(10)&amp;Database!BU95</f>
        <v xml:space="preserve">Criteria: 
_x000D_        DISEASE CHARACTERISTICS:_x000D__x000D_          -  Cytologically or histologically confirmed non-small cell lung cancer (NSCLC)_x000D__x000D_               -  Predominant non-squamous histology_x000D__x000D_                    -  NSCLC not otherwise specified allowed_x000D__x000D_                    -  Mixed tumors are categorized by the predominant cell type_x000D__x000D_          -  Must meet 1 of the following criteria:_x000D__x000D_               -  Stage IV disease including M1a or M1b stages or recurrent disease_x000D__x000D_               -  Stage IIIB (T4NX) disease with ipsilateral lung lobe allowed provided patients_x000D_                  are not candidates for combined chemotherapy or radiotherapy_x000D__x000D_          -  Measurable or non-measurable disease as defined by RECIST criteria_x000D__x000D_          -  Patient must have an overall stable or better response after 4 courses of induction_x000D_             therapy_x000D__x000D_          -  No cavitary lesions in the lungs_x000D__x000D_          -  Patients with brain metastasis must have received local therapy to the brain and have_x000D_             no evidence of progression in the brain for at least 2 weeks from the time of_x000D_             completion of local therapy, prior to registration_x000D__x000D_        PATIENT CHARACTERISTICS:_x000D__x000D_          -  ECOG performance status 0-1_x000D__x000D_          -  Leukocytes â‰¥ 3,000/mm^3_x000D__x000D_          -  ANC â‰¥ 1,500/mm^3_x000D__x000D_          -  Platelet count â‰¥ 100,000/mm^3_x000D__x000D_          -  Total bilirubin â‰¤ institutional upper limit of normal (ULN)_x000D__x000D_          -  AST and ALT â‰¤ 3 times ULN_x000D__x000D_          -  Creatinine â‰¤ institutional ULN OR creatinine clearance â‰¥ 60 mL/min_x000D__x000D_          -  Urine protein:urine dipstick â‰¤ 0-1+ (if &gt; 1+, urine protein creatinine ratio must be_x000D_             &lt; 1)_x000D__x000D_          -  Not pregnant or nursing_x000D__x000D_          -  Negative pregnancy test_x000D__x000D_          -  Fertile patients must agree to abstain from sexual intercourse or to use adequate_x000D_             contraceptive methods during and for at least 6 months after completion of study_x000D_             therapy_x000D__x000D_          -  No prior malignancy within the past 3 years except superficial melanoma, basal cell_x000D_             carcinoma, or carcinoma in situ_x000D__x000D_          -  No major hemoptysis within the past 4 weeks_x000D__x000D_          -  No uncontrolled intercurrent illness including, but not limited to, any of the_x000D_             following:_x000D__x000D_               -  Ongoing or active infection_x000D__x000D_               -  Symptomatic congestive heart failure_x000D__x000D_               -  Unstable angina pectoris_x000D__x000D_               -  Serious cardiac arrhythmia_x000D__x000D_               -  Psychiatric illness and/or social situations that would limit compliance with_x000D_                  study requirements_x000D__x000D_          -  Patients with hypertension must be adequately controlled (BP &lt; 150/100 mm Hg) with_x000D_             appropriate anti-hypertensive therapy or diet_x000D__x000D_          -  No history of arterial thrombotic events or major bleeding within the past 12 months_x000D__x000D_          -  No significant vascular disease (e.g., aortic aneurysm requiring surgical repair or_x000D_             recent peripheral arterial thrombosis) within the past 6 months_x000D__x000D_          -  No significant traumatic injury in the past 3 months_x000D__x000D_          -  No clinically significant cardiovascular disease_x000D__x000D_          -  No abdominal fistula, gastrointestinal perforation, or intra-abdominal abscess within_x000D_             the past 6 months_x000D__x000D_          -  No history of serious non-healing wounds, ulcers, or bone fractures_x000D__x000D_        PRIOR CONCURRENT THERAPY:_x000D__x000D_          -  See Disease Characteristics_x000D__x000D_          -  At least 12 months since prior adjuvant chemotherapy_x000D__x000D_          -  At least 2 weeks since prior radiotherapy_x000D__x000D_          -  Patients must not have had any major surgery such as thoracotomy, laparotomy,_x000D_             craniotomy, or significant traumatic injury within 6 weeks prior to registration_x000D__x000D_               -  Biopsy procedures and chest tube insertion are not considered major surgery for_x000D_                  the purpose of this protocol_x000D__x000D_          -  More than 7 days since a core biopsy_x000D__x000D_          -  Concurrent therapeutic anti-coagulation allowed_x000D__x000D_          -  No prior systemic chemotherapy for advanced stage lung cancer_x000D__x000D_          -  No prior paclitaxel, pemetrexed disodium, or bevacizumab_x000D__x000D_               -  Prior carboplatin allowed provided it was given as part of adjuvant chemotherapy_x000D__x000D_          -  No concurrent anti-retroviral therapy in patients with HIV infection_x000D_      </v>
      </c>
      <c r="P92" t="str">
        <f t="shared" si="2"/>
        <v xml:space="preserve">
---------------------------------------</v>
      </c>
      <c r="Q92" t="str">
        <f t="shared" si="3"/>
        <v>nct_id: NCT01107626
phase: Phase 3
sponsor_name: Eastern Cooperative Oncology Group
sponsor_type: Other
study_title: Randomized Phase III Study of Maintenance Therapy With Bevacizumab, Pemetrexed, or a Combination of Bevacizumab and Pemetrexed Following Carboplatin, Paclitaxel and Bevacizumab for Advanced Non-Squamous NSCLC
cohort: 2
age_min: 18
age_max: 150
type_lung_nsclc_adeno: include
type_lung_nsclc_large: include
type_lung_nsclc_squamous: 
type_lung_sclc: 
stage_i: include
stage_ii: include
stage_iii: 
stage_iv: 
status_newly_diagnosed: 
status_relapse: require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exclude
treatment_chemo_adjuvant_exclusion_period_mo: 12
treatment_tki: 
treatment_tki_exclusion_period_mo: 
Criteria: 
_x000D_        DISEASE CHARACTERISTICS:_x000D__x000D_          -  Cytologically or histologically confirmed non-small cell lung cancer (NSCLC)_x000D__x000D_               -  Predominant non-squamous histology_x000D__x000D_                    -  NSCLC not otherwise specified allowed_x000D__x000D_                    -  Mixed tumors are categorized by the predominant cell type_x000D__x000D_          -  Must meet 1 of the following criteria:_x000D__x000D_               -  Stage IV disease including M1a or M1b stages or recurrent disease_x000D__x000D_               -  Stage IIIB (T4NX) disease with ipsilateral lung lobe allowed provided patients_x000D_                  are not candidates for combined chemotherapy or radiotherapy_x000D__x000D_          -  Measurable or non-measurable disease as defined by RECIST criteria_x000D__x000D_          -  Patient must have an overall stable or better response after 4 courses of induction_x000D_             therapy_x000D__x000D_          -  No cavitary lesions in the lungs_x000D__x000D_          -  Patients with brain metastasis must have received local therapy to the brain and have_x000D_             no evidence of progression in the brain for at least 2 weeks from the time of_x000D_             completion of local therapy, prior to registration_x000D__x000D_        PATIENT CHARACTERISTICS:_x000D__x000D_          -  ECOG performance status 0-1_x000D__x000D_          -  Leukocytes â‰¥ 3,000/mm^3_x000D__x000D_          -  ANC â‰¥ 1,500/mm^3_x000D__x000D_          -  Platelet count â‰¥ 100,000/mm^3_x000D__x000D_          -  Total bilirubin â‰¤ institutional upper limit of normal (ULN)_x000D__x000D_          -  AST and ALT â‰¤ 3 times ULN_x000D__x000D_          -  Creatinine â‰¤ institutional ULN OR creatinine clearance â‰¥ 60 mL/min_x000D__x000D_          -  Urine protein:urine dipstick â‰¤ 0-1+ (if &gt; 1+, urine protein creatinine ratio must be_x000D_             &lt; 1)_x000D__x000D_          -  Not pregnant or nursing_x000D__x000D_          -  Negative pregnancy test_x000D__x000D_          -  Fertile patients must agree to abstain from sexual intercourse or to use adequate_x000D_             contraceptive methods during and for at least 6 months after completion of study_x000D_             therapy_x000D__x000D_          -  No prior malignancy within the past 3 years except superficial melanoma, basal cell_x000D_             carcinoma, or carcinoma in situ_x000D__x000D_          -  No major hemoptysis within the past 4 weeks_x000D__x000D_          -  No uncontrolled intercurrent illness including, but not limited to, any of the_x000D_             following:_x000D__x000D_               -  Ongoing or active infection_x000D__x000D_               -  Symptomatic congestive heart failure_x000D__x000D_               -  Unstable angina pectoris_x000D__x000D_               -  Serious cardiac arrhythmia_x000D__x000D_               -  Psychiatric illness and/or social situations that would limit compliance with_x000D_                  study requirements_x000D__x000D_          -  Patients with hypertension must be adequately controlled (BP &lt; 150/100 mm Hg) with_x000D_             appropriate anti-hypertensive therapy or diet_x000D__x000D_          -  No history of arterial thrombotic events or major bleeding within the past 12 months_x000D__x000D_          -  No significant vascular disease (e.g., aortic aneurysm requiring surgical repair or_x000D_             recent peripheral arterial thrombosis) within the past 6 months_x000D__x000D_          -  No significant traumatic injury in the past 3 months_x000D__x000D_          -  No clinically significant cardiovascular disease_x000D__x000D_          -  No abdominal fistula, gastrointestinal perforation, or intra-abdominal abscess within_x000D_             the past 6 months_x000D__x000D_          -  No history of serious non-healing wounds, ulcers, or bone fractures_x000D__x000D_        PRIOR CONCURRENT THERAPY:_x000D__x000D_          -  See Disease Characteristics_x000D__x000D_          -  At least 12 months since prior adjuvant chemotherapy_x000D__x000D_          -  At least 2 weeks since prior radiotherapy_x000D__x000D_          -  Patients must not have had any major surgery such as thoracotomy, laparotomy,_x000D_             craniotomy, or significant traumatic injury within 6 weeks prior to registration_x000D__x000D_               -  Biopsy procedures and chest tube insertion are not considered major surgery for_x000D_                  the purpose of this protocol_x000D__x000D_          -  More than 7 days since a core biopsy_x000D__x000D_          -  Concurrent therapeutic anti-coagulation allowed_x000D__x000D_          -  No prior systemic chemotherapy for advanced stage lung cancer_x000D__x000D_          -  No prior paclitaxel, pemetrexed disodium, or bevacizumab_x000D__x000D_               -  Prior carboplatin allowed provided it was given as part of adjuvant chemotherapy_x000D__x000D_          -  No concurrent anti-retroviral therapy in patients with HIV infection_x000D_      
---------------------------------------</v>
      </c>
      <c r="S92">
        <f>IF(OR(Database!K95="include",Database!L95="include"), 1, 0)</f>
        <v>0</v>
      </c>
      <c r="T92">
        <f>IF(OR(Database!M95="include",Database!N95="include",Database!O95="include",Database!P95="include"), 1, 0)</f>
        <v>1</v>
      </c>
      <c r="U92">
        <f>IF(OR(Database!M95="include",Database!N95="include",Database!O95="include"), 1, 0)</f>
        <v>1</v>
      </c>
      <c r="V92">
        <f>IF(Database!P95="include", 1, 0)</f>
        <v>0</v>
      </c>
      <c r="W92">
        <f>IF(OR(Database!Q95="include",Database!R95="include",Database!S95="include",Database!T95="include"), 1, 0)</f>
        <v>0</v>
      </c>
      <c r="X92">
        <f>IF(Database!Q95="include", 1, 0)</f>
        <v>0</v>
      </c>
      <c r="Y92">
        <f>IF(Database!T95="include", 1, 0)</f>
        <v>0</v>
      </c>
      <c r="Z92">
        <f>IF(OR(Database!AC95="include",Database!AE95="include",Database!AH95="include",Database!AI95="include",Database!AJ95="include",Database!AK95="include",Database!AM95="include",Database!AN95="include",Database!AO95="include",Database!AP95="include"), 1, 0)</f>
        <v>0</v>
      </c>
      <c r="AA92">
        <f>IF(OR(Database!AQ95&lt;&gt;"",Database!AR95&lt;&gt;"",Database!AS95&lt;&gt;"",Database!AT95&lt;&gt;""), 1, 0)</f>
        <v>1</v>
      </c>
      <c r="AB92">
        <f>IF(Database!AW95&lt;&gt;"", 1, 0)</f>
        <v>0</v>
      </c>
      <c r="AC92">
        <f>IF(OR(Database!AY95&lt;&gt;"",Database!AX95&lt;&gt;""), 1, 0)</f>
        <v>0</v>
      </c>
    </row>
    <row r="93" spans="1:29">
      <c r="A93" t="str">
        <f>Database!$B$6&amp;": "&amp;Database!B96&amp;CHAR(10)&amp;Database!$C$6&amp;": "&amp;Database!C96&amp;CHAR(10)&amp;Database!$E$6&amp;": "&amp;Database!E96&amp;CHAR(10)&amp;Database!$F$6&amp;": "&amp;Database!F96&amp;CHAR(10)&amp;Database!$G$6&amp;": "&amp;Database!G96&amp;CHAR(10)&amp;Database!$H$6&amp;": "&amp;Database!H96&amp;CHAR(10)&amp;Database!$I$6&amp;": "&amp;Database!I96&amp;CHAR(10)&amp;Database!$J$6&amp;": "&amp;Database!J96&amp;CHAR(10)</f>
        <v xml:space="preserve">nct_id: NCT00632853
phase: Phase 3
sponsor_name: Alliance for Clinical Trials in Oncology
sponsor_type: Other
study_title: Phase III Comparison of Thoracic Radiotherapy Regimens in Patients With Limited Small Cell Lung Cancer Also Receiving Cisplatin and Etoposide
cohort: 1
age_min: 18
age_max: 150
</v>
      </c>
      <c r="B93" t="str">
        <f>IF(S93=1, Database!$K$6&amp;": "&amp;Database!K96&amp;CHAR(10)&amp;Database!$L$6&amp;": "&amp;Database!L96, "")</f>
        <v/>
      </c>
      <c r="C93" t="str">
        <f>IF(T93=1, Database!$M$6&amp;": "&amp;Database!M96&amp;CHAR(10)&amp;Database!$N$6&amp;": "&amp;Database!N96&amp;CHAR(10)&amp;Database!$O$6&amp;": "&amp;Database!O96&amp;CHAR(10)&amp;Database!$P$6&amp;": "&amp;Database!P96&amp;CHAR(10), "")</f>
        <v xml:space="preserve">type_lung_nsclc_adeno: 
type_lung_nsclc_large: 
type_lung_nsclc_squamous: 
type_lung_sclc: include
</v>
      </c>
      <c r="D93" t="str">
        <f>IF(W93=1, Database!$Q$6&amp;": "&amp;Database!Q96&amp;CHAR(10)&amp;Database!$R$6&amp;": "&amp;Database!R96&amp;CHAR(10)&amp;Database!$S$6&amp;": "&amp;Database!S96&amp;CHAR(10)&amp;Database!$T$6&amp;": "&amp;Database!T96&amp;CHAR(10)&amp;Database!$U$6&amp;": "&amp;Database!U96&amp;CHAR(10)&amp;Database!$V$6&amp;": "&amp;Database!V96&amp;CHAR(10)&amp;Database!$W$6&amp;": "&amp;Database!W96&amp;CHAR(10)&amp;Database!$X$6&amp;": "&amp;Database!X96&amp;CHAR(10)&amp;Database!$Y$6&amp;": "&amp;Database!Y96&amp;CHAR(10)&amp;Database!$Z$6&amp;": "&amp;Database!Z96&amp;CHAR(10)&amp;Database!$AA$6&amp;": "&amp;Database!AA96&amp;CHAR(10)&amp;Database!$AB$6&amp;": "&amp;Database!AB96&amp;CHAR(10), "")</f>
        <v/>
      </c>
      <c r="E93" t="str">
        <f>IF(Z93=1, Database!$AC$6&amp;": "&amp;Database!AC96&amp;CHAR(10)&amp;Database!$AD$6&amp;": "&amp;Database!AD96&amp;CHAR(10)&amp;Database!$AE$6&amp;": "&amp;Database!AE96&amp;CHAR(10)&amp;Database!$AF$6&amp;": "&amp;Database!AF96&amp;CHAR(10)&amp;Database!$AG$6&amp;": "&amp;Database!AG96&amp;CHAR(10)&amp;Database!$AH$6&amp;": "&amp;Database!AH96&amp;CHAR(10)&amp;Database!$AI$6&amp;": "&amp;Database!AI96&amp;CHAR(10)&amp;Database!$AJ$6&amp;": "&amp;Database!AJ96&amp;CHAR(10)&amp;Database!$AK$6&amp;": "&amp;Database!AK96&amp;CHAR(10)&amp;Database!$AL$6&amp;": "&amp;Database!AL96&amp;CHAR(10)&amp;Database!$AM$6&amp;": "&amp;Database!AM96&amp;CHAR(10)&amp;Database!$AN$6&amp;": "&amp;Database!AN96&amp;CHAR(10)&amp;Database!$AO$6&amp;": "&amp;Database!AO96&amp;CHAR(10)&amp;Database!$AP$6&amp;": "&amp;Database!AP96&amp;CHAR(10), "")</f>
        <v/>
      </c>
      <c r="F93" t="str">
        <f>IF(AA93=1, Database!$AQ$6&amp;": "&amp;Database!AQ96&amp;CHAR(10)&amp;Database!$AR$6&amp;": "&amp;Database!AR96&amp;CHAR(10)&amp;Database!$AS$6&amp;": "&amp;Database!AS96&amp;CHAR(10)&amp;Database!$AT$6&amp;": "&amp;Database!AT96&amp;CHAR(10), "")</f>
        <v/>
      </c>
      <c r="G93" t="str">
        <f>IF(V93=1, Database!$AU$6&amp;": "&amp;Database!AU96&amp;CHAR(10)&amp;Database!$AV$6&amp;": "&amp;Database!AV96&amp;CHAR(10), "")</f>
        <v xml:space="preserve">stage_sclc_ls: include
stage_sclc_es: 
</v>
      </c>
      <c r="H93" t="str">
        <f>IF(AB93=1, Database!$AW$6&amp;": "&amp;Database!AW96&amp;CHAR(10), "")</f>
        <v/>
      </c>
      <c r="I93" t="str">
        <f>IF(AC93=1, Database!$AX$6&amp;": "&amp;Database!AX96&amp;CHAR(10)&amp;Database!$AY$6&amp;": "&amp;Database!AY96&amp;CHAR(10), "")</f>
        <v/>
      </c>
      <c r="J93" t="str">
        <f>IF(Z93=1, Database!$AQ$6&amp;": "&amp;Database!AQ96&amp;CHAR(10)&amp;Database!$AR$6&amp;": "&amp;Database!AR96&amp;CHAR(10)&amp;Database!$AS$6&amp;": "&amp;Database!AS96&amp;CHAR(10)&amp;Database!$AT$6&amp;": "&amp;Database!AT96&amp;CHAR(10), "")</f>
        <v/>
      </c>
      <c r="K93" t="str">
        <f>Database!$AZ$6&amp;": "&amp;Database!AZ96&amp;CHAR(10)&amp;Database!$BA$6&amp;": "&amp;Database!BA96&amp;CHAR(10)&amp;Database!$BB$6&amp;": "&amp;Database!BB96&amp;CHAR(10)</f>
        <v xml:space="preserve">status_newly_diagnosed: 
status_relapse: 
status_refractory: 
</v>
      </c>
      <c r="L93" t="str">
        <f>Database!$BC$6&amp;": "&amp;Database!BC96&amp;CHAR(10)&amp;Database!$BD$6&amp;": "&amp;Database!BD96&amp;CHAR(10)&amp;Database!$BE$6&amp;": "&amp;Database!BE96&amp;CHAR(10)&amp;Database!$BF$6&amp;": "&amp;Database!BF96&amp;CHAR(10)&amp;Database!$BG$6&amp;": "&amp;Database!BG96&amp;CHAR(10)&amp;Database!$BH$6&amp;": "&amp;Database!BH96&amp;CHAR(10)</f>
        <v xml:space="preserve">marker_alk_oncogene: 
marker_egfr_mutation: 
marker_kras_mutation: 
marker_philadelphia_bcrabl_positive: 
marker_flt3_positive: 
marker_cd20pos: 
</v>
      </c>
      <c r="M93" t="str">
        <f>Database!$BI$6&amp;": "&amp;Database!BI96&amp;CHAR(10)&amp;Database!$BJ$6&amp;": "&amp;Database!BJ96&amp;CHAR(10)&amp;Database!$BK$6&amp;": "&amp;Database!BK96&amp;CHAR(10)&amp;Database!$BL$6&amp;": "&amp;Database!BL96&amp;CHAR(10)&amp;Database!$BM$6&amp;": "&amp;Database!BM96&amp;CHAR(10)&amp;Database!$BN$6&amp;": "&amp;Database!BN96&amp;CHAR(10)&amp;Database!$BO$6&amp;": "&amp;Database!BO96&amp;CHAR(10)&amp;Database!$BP$6&amp;": "&amp;Database!BP96&amp;CHAR(10)</f>
        <v xml:space="preserve">treatment_radiation: exclude
treatment_radiation_exclusion_period_mo: 1800
treatment_chemo_systemic: 
treatment_chemo_systemic_exclusion_period_mo: 
treatment_chemo_adjuvant: 
treatment_chemo_adjuvant_exclusion_period_mo: 
treatment_tki: 
treatment_tki_exclusion_period_mo: 
</v>
      </c>
      <c r="N93" t="str">
        <f>IF(OR(W93=1, Z93=1), Database!$BQ$6&amp;": "&amp;Database!BQ96&amp;CHAR(10)&amp;Database!$BR$6&amp;": "&amp;Database!BR96&amp;CHAR(10)&amp;Database!$BS$6&amp;": "&amp;Database!BS96&amp;CHAR(10)&amp;Database!$BT$6&amp;": "&amp;Database!BT96&amp;CHAR(10), "")</f>
        <v/>
      </c>
      <c r="O93" t="str">
        <f>"Criteria: "&amp;CHAR(10)&amp;CHAR(10)&amp;Database!BU96</f>
        <v xml:space="preserve">Criteria: 
_x000D_        1. Documentation of Disease_x000D__x000D_               1. Histologically or cytologically documented small cell lung cancer (SCLC)_x000D__x000D_               2. Limited-stage disease patients with disease restricted to one hemithorax with_x000D_                  regional lymph node metastases, including ipsilateral hilar, ipsilateral and_x000D_                  contralateral mediastinal, and ipsilateral supraclavicular lymph nodes_x000D__x000D_                    -  Patients with disease involvement of the contralateral hilar or_x000D_                       supraclavicular lymph nodes are not eligible_x000D__x000D_                    -  Patients with pleural effusions that are visible on plain chest_x000D_                       radiographs, whether cytologically positive or not are not eligible unless_x000D_                       they have a negative thoracentesis_x000D__x000D_                    -  Patients with cytologically positive pleural or pericardial fluid,_x000D_                       regardless of the appearance on plain x-ray are not eligible_x000D__x000D_          2. Measurable disease - Patients must have measurable disease, which includes lesions_x000D_             that can be accurately measured in at least one dimension (longest diameter to be_x000D_             recorded) as â‰¥ 2 cm with conventional techniques OR â‰¥ 1 cm by spiral CT scan_x000D__x000D_          3. Prior Treatment_x000D__x000D_               1. Patients may have received one and only one cycle of chemotherapy prior to_x000D_                  enrolling on CALGB 30610, which must have included carboplatin or cisplatin and_x000D_                  etoposide._x000D__x000D_               2. If a patient has had one cycle of cisplatin or carboplatin/etoposide prior to_x000D_                  registration, the patient must have had all of it prior to registration tests as_x000D_                  outlined in the protocol and prior to starting their first cycle of_x000D_                  chemotherapy._x000D__x000D_               3. Additionally, these patients also must have met all of the eligibility criteria_x000D_                  in the protocol prior to receiving the first cycle of chemotherapy._x000D__x000D_               4. Registration to CALGB 30610 must take place within 14-21 days after the start of_x000D_                  the non-protocol therapy._x000D__x000D_               5. Failing to do all of the above will make the patient NOT eligible for CALGB_x000D_                  30610._x000D__x000D_               6. No prior radiotherapy or chemotherapy (except for the chemotherapy described in_x000D_                  the bullet above) for SCLC_x000D__x000D_               7. No prior mediastinal or thoracic radiotherapy_x000D__x000D_               8. Patients with complete surgical resection of disease are not eligible_x000D__x000D_          4. Age Requirement â‰¥ 18 years of age_x000D__x000D_          5. ECOG Performance Status 0-2_x000D__x000D_          6. Non-pregnant and non-nursing - No patients that are known to be pregnant or nursing_x000D__x000D_          7. Required Initial Laboratory Values_x000D__x000D_               1. Granulocytes â‰¥ 1,500/Âµl_x000D__x000D_               2. Platelet count â‰¥ 100,000/Âµl_x000D__x000D_               3. Total bilirubin â‰¤ 1.5 times upper limit of normal (ULN)_x000D__x000D_               4. AST (SGOT) â‰¤ 2.0 times ULN_x000D__x000D_               5. Serum creatinine â‰¤ 1.5 times ULN OR Calculated creatinine clearance â‰¥ 70 mL/min_x000D_      </v>
      </c>
      <c r="P93" t="str">
        <f t="shared" si="2"/>
        <v xml:space="preserve">
---------------------------------------</v>
      </c>
      <c r="Q93" t="str">
        <f t="shared" si="3"/>
        <v>nct_id: NCT00632853
phase: Phase 3
sponsor_name: Alliance for Clinical Trials in Oncology
sponsor_type: Other
study_title: Phase III Comparison of Thoracic Radiotherapy Regimens in Patients With Limited Small Cell Lung Cancer Also Receiving Cisplatin and Etoposide
cohort: 1
age_min: 18
age_max: 150
type_lung_nsclc_adeno: 
type_lung_nsclc_large: 
type_lung_nsclc_squamous: 
type_lung_sclc: include
stage_sclc_ls: include
stage_sclc_es: 
status_newly_diagnosed: 
status_relapse: 
status_refractory: 
marker_alk_oncogene: 
marker_egfr_mutation: 
marker_kras_mutation: 
marker_philadelphia_bcrabl_positive: 
marker_flt3_positive: 
marker_cd20pos: 
treatment_radiation: exclude
treatment_radiation_exclusion_period_mo: 1800
treatment_chemo_systemic: 
treatment_chemo_systemic_exclusion_period_mo: 
treatment_chemo_adjuvant: 
treatment_chemo_adjuvant_exclusion_period_mo: 
treatment_tki: 
treatment_tki_exclusion_period_mo: 
Criteria: 
_x000D_        1. Documentation of Disease_x000D__x000D_               1. Histologically or cytologically documented small cell lung cancer (SCLC)_x000D__x000D_               2. Limited-stage disease patients with disease restricted to one hemithorax with_x000D_                  regional lymph node metastases, including ipsilateral hilar, ipsilateral and_x000D_                  contralateral mediastinal, and ipsilateral supraclavicular lymph nodes_x000D__x000D_                    -  Patients with disease involvement of the contralateral hilar or_x000D_                       supraclavicular lymph nodes are not eligible_x000D__x000D_                    -  Patients with pleural effusions that are visible on plain chest_x000D_                       radiographs, whether cytologically positive or not are not eligible unless_x000D_                       they have a negative thoracentesis_x000D__x000D_                    -  Patients with cytologically positive pleural or pericardial fluid,_x000D_                       regardless of the appearance on plain x-ray are not eligible_x000D__x000D_          2. Measurable disease - Patients must have measurable disease, which includes lesions_x000D_             that can be accurately measured in at least one dimension (longest diameter to be_x000D_             recorded) as â‰¥ 2 cm with conventional techniques OR â‰¥ 1 cm by spiral CT scan_x000D__x000D_          3. Prior Treatment_x000D__x000D_               1. Patients may have received one and only one cycle of chemotherapy prior to_x000D_                  enrolling on CALGB 30610, which must have included carboplatin or cisplatin and_x000D_                  etoposide._x000D__x000D_               2. If a patient has had one cycle of cisplatin or carboplatin/etoposide prior to_x000D_                  registration, the patient must have had all of it prior to registration tests as_x000D_                  outlined in the protocol and prior to starting their first cycle of_x000D_                  chemotherapy._x000D__x000D_               3. Additionally, these patients also must have met all of the eligibility criteria_x000D_                  in the protocol prior to receiving the first cycle of chemotherapy._x000D__x000D_               4. Registration to CALGB 30610 must take place within 14-21 days after the start of_x000D_                  the non-protocol therapy._x000D__x000D_               5. Failing to do all of the above will make the patient NOT eligible for CALGB_x000D_                  30610._x000D__x000D_               6. No prior radiotherapy or chemotherapy (except for the chemotherapy described in_x000D_                  the bullet above) for SCLC_x000D__x000D_               7. No prior mediastinal or thoracic radiotherapy_x000D__x000D_               8. Patients with complete surgical resection of disease are not eligible_x000D__x000D_          4. Age Requirement â‰¥ 18 years of age_x000D__x000D_          5. ECOG Performance Status 0-2_x000D__x000D_          6. Non-pregnant and non-nursing - No patients that are known to be pregnant or nursing_x000D__x000D_          7. Required Initial Laboratory Values_x000D__x000D_               1. Granulocytes â‰¥ 1,500/Âµl_x000D__x000D_               2. Platelet count â‰¥ 100,000/Âµl_x000D__x000D_               3. Total bilirubin â‰¤ 1.5 times upper limit of normal (ULN)_x000D__x000D_               4. AST (SGOT) â‰¤ 2.0 times ULN_x000D__x000D_               5. Serum creatinine â‰¤ 1.5 times ULN OR Calculated creatinine clearance â‰¥ 70 mL/min_x000D_      
---------------------------------------</v>
      </c>
      <c r="S93">
        <f>IF(OR(Database!K96="include",Database!L96="include"), 1, 0)</f>
        <v>0</v>
      </c>
      <c r="T93">
        <f>IF(OR(Database!M96="include",Database!N96="include",Database!O96="include",Database!P96="include"), 1, 0)</f>
        <v>1</v>
      </c>
      <c r="U93">
        <f>IF(OR(Database!M96="include",Database!N96="include",Database!O96="include"), 1, 0)</f>
        <v>0</v>
      </c>
      <c r="V93">
        <f>IF(Database!P96="include", 1, 0)</f>
        <v>1</v>
      </c>
      <c r="W93">
        <f>IF(OR(Database!Q96="include",Database!R96="include",Database!S96="include",Database!T96="include"), 1, 0)</f>
        <v>0</v>
      </c>
      <c r="X93">
        <f>IF(Database!Q96="include", 1, 0)</f>
        <v>0</v>
      </c>
      <c r="Y93">
        <f>IF(Database!T96="include", 1, 0)</f>
        <v>0</v>
      </c>
      <c r="Z93">
        <f>IF(OR(Database!AC96="include",Database!AE96="include",Database!AH96="include",Database!AI96="include",Database!AJ96="include",Database!AK96="include",Database!AM96="include",Database!AN96="include",Database!AO96="include",Database!AP96="include"), 1, 0)</f>
        <v>0</v>
      </c>
      <c r="AA93">
        <f>IF(OR(Database!AQ96&lt;&gt;"",Database!AR96&lt;&gt;"",Database!AS96&lt;&gt;"",Database!AT96&lt;&gt;""), 1, 0)</f>
        <v>0</v>
      </c>
      <c r="AB93">
        <f>IF(Database!AW96&lt;&gt;"", 1, 0)</f>
        <v>0</v>
      </c>
      <c r="AC93">
        <f>IF(OR(Database!AY96&lt;&gt;"",Database!AX96&lt;&gt;""), 1, 0)</f>
        <v>0</v>
      </c>
    </row>
    <row r="94" spans="1:29">
      <c r="A94" t="str">
        <f>Database!$B$6&amp;": "&amp;Database!B97&amp;CHAR(10)&amp;Database!$C$6&amp;": "&amp;Database!C97&amp;CHAR(10)&amp;Database!$E$6&amp;": "&amp;Database!E97&amp;CHAR(10)&amp;Database!$F$6&amp;": "&amp;Database!F97&amp;CHAR(10)&amp;Database!$G$6&amp;": "&amp;Database!G97&amp;CHAR(10)&amp;Database!$H$6&amp;": "&amp;Database!H97&amp;CHAR(10)&amp;Database!$I$6&amp;": "&amp;Database!I97&amp;CHAR(10)&amp;Database!$J$6&amp;": "&amp;Database!J97&amp;CHAR(10)</f>
        <v xml:space="preserve">nct_id: NCT02273375
phase: Phase 3
sponsor_name: Canadian Cancer Trials Group
sponsor_type: Other
study_title: A Phase III Prospective Double Blind Placebo Controlled Randomized Study of Adjuvant MEDI4736 In Completely Resected Non-Small Cell Lung Cancer
cohort: 1
age_min: 18
age_max: 150
</v>
      </c>
      <c r="B94" t="str">
        <f>IF(S94=1, Database!$K$6&amp;": "&amp;Database!K97&amp;CHAR(10)&amp;Database!$L$6&amp;": "&amp;Database!L97, "")</f>
        <v/>
      </c>
      <c r="C94" t="str">
        <f>IF(T94=1, Database!$M$6&amp;": "&amp;Database!M97&amp;CHAR(10)&amp;Database!$N$6&amp;": "&amp;Database!N97&amp;CHAR(10)&amp;Database!$O$6&amp;": "&amp;Database!O97&amp;CHAR(10)&amp;Database!$P$6&amp;": "&amp;Database!P97&amp;CHAR(10), "")</f>
        <v xml:space="preserve">type_lung_nsclc_adeno: include
type_lung_nsclc_large: include
type_lung_nsclc_squamous: include
type_lung_sclc: 
</v>
      </c>
      <c r="D94" t="str">
        <f>IF(W94=1, Database!$Q$6&amp;": "&amp;Database!Q97&amp;CHAR(10)&amp;Database!$R$6&amp;": "&amp;Database!R97&amp;CHAR(10)&amp;Database!$S$6&amp;": "&amp;Database!S97&amp;CHAR(10)&amp;Database!$T$6&amp;": "&amp;Database!T97&amp;CHAR(10)&amp;Database!$U$6&amp;": "&amp;Database!U97&amp;CHAR(10)&amp;Database!$V$6&amp;": "&amp;Database!V97&amp;CHAR(10)&amp;Database!$W$6&amp;": "&amp;Database!W97&amp;CHAR(10)&amp;Database!$X$6&amp;": "&amp;Database!X97&amp;CHAR(10)&amp;Database!$Y$6&amp;": "&amp;Database!Y97&amp;CHAR(10)&amp;Database!$Z$6&amp;": "&amp;Database!Z97&amp;CHAR(10)&amp;Database!$AA$6&amp;": "&amp;Database!AA97&amp;CHAR(10)&amp;Database!$AB$6&amp;": "&amp;Database!AB97&amp;CHAR(10), "")</f>
        <v/>
      </c>
      <c r="E94" t="str">
        <f>IF(Z94=1, Database!$AC$6&amp;": "&amp;Database!AC97&amp;CHAR(10)&amp;Database!$AD$6&amp;": "&amp;Database!AD97&amp;CHAR(10)&amp;Database!$AE$6&amp;": "&amp;Database!AE97&amp;CHAR(10)&amp;Database!$AF$6&amp;": "&amp;Database!AF97&amp;CHAR(10)&amp;Database!$AG$6&amp;": "&amp;Database!AG97&amp;CHAR(10)&amp;Database!$AH$6&amp;": "&amp;Database!AH97&amp;CHAR(10)&amp;Database!$AI$6&amp;": "&amp;Database!AI97&amp;CHAR(10)&amp;Database!$AJ$6&amp;": "&amp;Database!AJ97&amp;CHAR(10)&amp;Database!$AK$6&amp;": "&amp;Database!AK97&amp;CHAR(10)&amp;Database!$AL$6&amp;": "&amp;Database!AL97&amp;CHAR(10)&amp;Database!$AM$6&amp;": "&amp;Database!AM97&amp;CHAR(10)&amp;Database!$AN$6&amp;": "&amp;Database!AN97&amp;CHAR(10)&amp;Database!$AO$6&amp;": "&amp;Database!AO97&amp;CHAR(10)&amp;Database!$AP$6&amp;": "&amp;Database!AP97&amp;CHAR(10), "")</f>
        <v/>
      </c>
      <c r="F94" t="str">
        <f>IF(AA94=1, Database!$AQ$6&amp;": "&amp;Database!AQ97&amp;CHAR(10)&amp;Database!$AR$6&amp;": "&amp;Database!AR97&amp;CHAR(10)&amp;Database!$AS$6&amp;": "&amp;Database!AS97&amp;CHAR(10)&amp;Database!$AT$6&amp;": "&amp;Database!AT97&amp;CHAR(10), "")</f>
        <v xml:space="preserve">stage_i: include
stage_ii: include
stage_iii: include
stage_iv: 
</v>
      </c>
      <c r="G94" t="str">
        <f>IF(V94=1, Database!$AU$6&amp;": "&amp;Database!AU97&amp;CHAR(10)&amp;Database!$AV$6&amp;": "&amp;Database!AV97&amp;CHAR(10), "")</f>
        <v/>
      </c>
      <c r="H94" t="str">
        <f>IF(AB94=1, Database!$AW$6&amp;": "&amp;Database!AW97&amp;CHAR(10), "")</f>
        <v/>
      </c>
      <c r="I94" t="str">
        <f>IF(AC94=1, Database!$AX$6&amp;": "&amp;Database!AX97&amp;CHAR(10)&amp;Database!$AY$6&amp;": "&amp;Database!AY97&amp;CHAR(10), "")</f>
        <v/>
      </c>
      <c r="J94" t="str">
        <f>IF(Z94=1, Database!$AQ$6&amp;": "&amp;Database!AQ97&amp;CHAR(10)&amp;Database!$AR$6&amp;": "&amp;Database!AR97&amp;CHAR(10)&amp;Database!$AS$6&amp;": "&amp;Database!AS97&amp;CHAR(10)&amp;Database!$AT$6&amp;": "&amp;Database!AT97&amp;CHAR(10), "")</f>
        <v/>
      </c>
      <c r="K94" t="str">
        <f>Database!$AZ$6&amp;": "&amp;Database!AZ97&amp;CHAR(10)&amp;Database!$BA$6&amp;": "&amp;Database!BA97&amp;CHAR(10)&amp;Database!$BB$6&amp;": "&amp;Database!BB97&amp;CHAR(10)</f>
        <v xml:space="preserve">status_newly_diagnosed: 
status_relapse: 
status_refractory: 
</v>
      </c>
      <c r="L94" t="str">
        <f>Database!$BC$6&amp;": "&amp;Database!BC97&amp;CHAR(10)&amp;Database!$BD$6&amp;": "&amp;Database!BD97&amp;CHAR(10)&amp;Database!$BE$6&amp;": "&amp;Database!BE97&amp;CHAR(10)&amp;Database!$BF$6&amp;": "&amp;Database!BF97&amp;CHAR(10)&amp;Database!$BG$6&amp;": "&amp;Database!BG97&amp;CHAR(10)&amp;Database!$BH$6&amp;": "&amp;Database!BH97&amp;CHAR(10)</f>
        <v xml:space="preserve">marker_alk_oncogene: 
marker_egfr_mutation: 
marker_kras_mutation: 
marker_philadelphia_bcrabl_positive: 
marker_flt3_positive: 
marker_cd20pos: 
</v>
      </c>
      <c r="M94" t="str">
        <f>Database!$BI$6&amp;": "&amp;Database!BI97&amp;CHAR(10)&amp;Database!$BJ$6&amp;": "&amp;Database!BJ97&amp;CHAR(10)&amp;Database!$BK$6&amp;": "&amp;Database!BK97&amp;CHAR(10)&amp;Database!$BL$6&amp;": "&amp;Database!BL97&amp;CHAR(10)&amp;Database!$BM$6&amp;": "&amp;Database!BM97&amp;CHAR(10)&amp;Database!$BN$6&amp;": "&amp;Database!BN97&amp;CHAR(10)&amp;Database!$BO$6&amp;": "&amp;Database!BO97&amp;CHAR(10)&amp;Database!$BP$6&amp;": "&amp;Database!BP97&amp;CHAR(10)</f>
        <v xml:space="preserve">treatment_radiation: exclude
treatment_radiation_exclusion_period_mo: 1800
treatment_chemo_systemic: exclude
treatment_chemo_systemic_exclusion_period_mo: 1800
treatment_chemo_adjuvant: 
treatment_chemo_adjuvant_exclusion_period_mo: 
treatment_tki: 
treatment_tki_exclusion_period_mo: 
</v>
      </c>
      <c r="N94" t="str">
        <f>IF(OR(W94=1, Z94=1), Database!$BQ$6&amp;": "&amp;Database!BQ97&amp;CHAR(10)&amp;Database!$BR$6&amp;": "&amp;Database!BR97&amp;CHAR(10)&amp;Database!$BS$6&amp;": "&amp;Database!BS97&amp;CHAR(10)&amp;Database!$BT$6&amp;": "&amp;Database!BT97&amp;CHAR(10), "")</f>
        <v/>
      </c>
      <c r="O94" t="str">
        <f>"Criteria: "&amp;CHAR(10)&amp;CHAR(10)&amp;Database!BU97</f>
        <v xml:space="preserve">Criteria: 
_x000D_        Inclusion Criteria:_x000D__x000D_          -  Histologically confirmed diagnosis of primary non-small cell carcinoma of the lung._x000D__x000D_          -  Patients must be classified post-operatively as Stage IB (â‰¥ 4cm in the longest_x000D_             diameter), II or IIIA on the basis of pathologic criteria_x000D__x000D_               -  Complete surgical resection of the primary NSCLC is also mandatory. All gross_x000D_                  disease must have been removed at the end of surgery. All surgical margins of_x000D_                  resection must be negative for tumour. Resection may be accomplished by open or_x000D_                  VATS techniques_x000D__x000D_        Note: Patients with synchronous primary tumours will not be eligible due to the potential_x000D_        uncertainty regarding their appropriate PD-L1 status._x000D__x000D_        Prior Systemic Therapy:_x000D__x000D_          -  Pre-operative (neo-adjuvant) platinum based or other chemotherapy is not permissible._x000D__x000D_          -  Patients may have received prior post-operative platinum based chemotherapy as per_x000D_             standard of care._x000D__x000D_          -  No prior anticancer therapy for treatment of NSCLC other than standard post-operative_x000D_             adjuvant chemotherapy is permissible._x000D__x000D_        Radiation:_x000D__x000D_        â€¢ Pre-operative or post-operative or planned radiation therapy is not permissible._x000D__x000D_          -  The patient must have an ECOG performance status of 0, 1._x000D__x000D_          -  Hematology: . Absolute neutrophil count â‰¥ 1.5 x 109/L or â‰¥ 1,500/Âµl Platelets â‰¥ 100 x_x000D_             109/L or â‰¥ 100,000/Âµl_x000D__x000D_          -  Biochemistry:_x000D__x000D_        Total bilirubin* within normal institutional limits Alkaline phosphatase â‰¤ 2.5 x_x000D_        institutional upper limit of normal AST(SGOT) and ALT(SGPT) â‰¤ 2.5 x institutional upper_x000D_        limit of normal Creatinine Clearance â‰¥ 50 ml/min_x000D__x000D_        * excluding Gilbert's syndrome_x000D__x000D_        Creatinine clearance to be measured directly by 24 hour urine sampling or as calculated by_x000D_        Cockcroft Formula:_x000D__x000D_        Females: GFR = 1.04 x (140-age) x weight in kg serum creatinine in Î¼mol/L Males: GFR =_x000D_        1.23 x (140-age) x weight in kg serum creatinine in Î¼mol/L_x000D__x000D_          -  Patient able and willing to complete the QoL, economics and other questionnaires. The_x000D_             baseline assessment must already have been completed within required timelines prior_x000D_             to randomization. Inability (illiteracy, loss of sight, or other equivalent reason)_x000D_             to complete the questionnaires will not make the patient ineligible for the study._x000D_             However, ability but unwillingness to complete the questionnaires will make the_x000D_             patient ineligible_x000D__x000D_          -  Patient consent must be appropriately obtained in accordance with applicable local_x000D_             and regulatory requirements. Each patient must sign a consent form prior to enrolment_x000D_             in the trial to document their willingness to participate_x000D__x000D_          -  Patients must be accessible for treatment and follow-up. Investigators must assure_x000D_             themselves the patients randomized on this trial will be available for complete_x000D_             documentation of the treatment, adverse events, and follow-up_x000D__x000D_          -  Protocol treatment is to begin within 2 working days of patient randomization_x000D__x000D_        Exclusion Criteria:_x000D__x000D_          -  Patients with a history of other malignancies, except: adequately treated_x000D_             non-melanoma skin cancer, curatively treated in-situ cancer, or other solid tumours_x000D_             curatively treated with no evidence of disease for â‰¥ 5 years following the end of_x000D_             treatment and which, in the opinion of the treating physician, do not have a_x000D_             substantial risk of recurrence of the prior malignancy._x000D__x000D_          -  A combination of small cell and non-small cell lung cancer or pulmonary carcinoid_x000D_             tumour._x000D__x000D_          -  History of autoimmune disease, including but not limited to myasthenia gravis,_x000D_             myositis, autoimmune hepatitis, systemic lupus erythematosus, rheumatoid arthritis,_x000D_             inflammatory bowel disease, vascular thrombosis associated with antiphospholipid_x000D_             syndrome, Wegener's granulomatosis, SjÃ¶gren's syndrome, Guillain-BarrÃ© syndrome,_x000D_             multiple sclerosis, vasculitis, or glomerulonephritis._x000D__x000D_          -  History of primary immunodeficiency, history of allogenic organ transplant that_x000D_             requires therapeutic immunosuppression and the use of immunosuppressive agents within_x000D_             28 days of randomization* or a prior history of severe (grade 3 or 4) immune mediated_x000D_             toxicity from other immune therapy._x000D__x000D_          -  Live attenuated vaccination administered within 30 days prior to randomization._x000D__x000D_          -  History of hypersensitivity to MEDI4736 or any excipient._x000D__x000D_          -  Mean QTc correction &gt; 470msec in screening ECG measured using standard institutional_x000D_             method or history of familial long QT syndrome._x000D__x000D_          -  Patients who have experienced untreated and/or uncontrolled cardiovascular conditions_x000D_             and/or have symptomatic cardiac dysfunction (unstable angina, congestive heart_x000D_             failure, myocardial infarction within the previous year or cardiac ventricular_x000D_             arrhythmias requiring medication, history of 2nd or 3rd degree atrioventricular_x000D_             conduction defects). Patients with a significant cardiac history, even if controlled,_x000D_             should have a LVEF &gt; 50%._x000D__x000D_          -  Concurrent treatment with other investigational drugs or anti-cancer therapy._x000D__x000D_          -  Patients with active or uncontrolled infections or with serious illnesses or medical_x000D_             conditions which would not permit the patient to be managed according to the_x000D_             protocol. This includes but is not limited to:_x000D__x000D_               -  known prior history of tuberculosis;_x000D__x000D_               -  known acute hepatitis B or C by serological evaluation;_x000D__x000D_               -  known Human immunodeficiency virus infection._x000D__x000D_          -  Pregnant or lactating women. Women of childbearing potential must have a urine_x000D_             pregnancy test proven negative within 14 days prior to randomization. Men and women_x000D_             of child-bearing potential must agree to use adequate contraception._x000D_      </v>
      </c>
      <c r="P94" t="str">
        <f t="shared" si="2"/>
        <v xml:space="preserve">
---------------------------------------</v>
      </c>
      <c r="Q94" t="str">
        <f t="shared" si="3"/>
        <v>nct_id: NCT02273375
phase: Phase 3
sponsor_name: Canadian Cancer Trials Group
sponsor_type: Other
study_title: A Phase III Prospective Double Blind Placebo Controlled Randomized Study of Adjuvant MEDI4736 In Completely Resected Non-Small Cell Lung Cancer
cohort: 1
age_min: 18
age_max: 150
type_lung_nsclc_adeno: include
type_lung_nsclc_large: include
type_lung_nsclc_squamous: include
type_lung_sclc: 
stage_i: include
stage_ii: include
stage_iii: include
stage_iv: 
status_newly_diagnosed: 
status_relapse: 
status_refractory: 
marker_alk_oncogene: 
marker_egfr_mutation: 
marker_kras_mutation: 
marker_philadelphia_bcrabl_positive: 
marker_flt3_positive: 
marker_cd20pos: 
treatment_radiation: exclude
treatment_radiation_exclusion_period_mo: 1800
treatment_chemo_systemic: exclude
treatment_chemo_systemic_exclusion_period_mo: 1800
treatment_chemo_adjuvant: 
treatment_chemo_adjuvant_exclusion_period_mo: 
treatment_tki: 
treatment_tki_exclusion_period_mo: 
Criteria: 
_x000D_        Inclusion Criteria:_x000D__x000D_          -  Histologically confirmed diagnosis of primary non-small cell carcinoma of the lung._x000D__x000D_          -  Patients must be classified post-operatively as Stage IB (â‰¥ 4cm in the longest_x000D_             diameter), II or IIIA on the basis of pathologic criteria_x000D__x000D_               -  Complete surgical resection of the primary NSCLC is also mandatory. All gross_x000D_                  disease must have been removed at the end of surgery. All surgical margins of_x000D_                  resection must be negative for tumour. Resection may be accomplished by open or_x000D_                  VATS techniques_x000D__x000D_        Note: Patients with synchronous primary tumours will not be eligible due to the potential_x000D_        uncertainty regarding their appropriate PD-L1 status._x000D__x000D_        Prior Systemic Therapy:_x000D__x000D_          -  Pre-operative (neo-adjuvant) platinum based or other chemotherapy is not permissible._x000D__x000D_          -  Patients may have received prior post-operative platinum based chemotherapy as per_x000D_             standard of care._x000D__x000D_          -  No prior anticancer therapy for treatment of NSCLC other than standard post-operative_x000D_             adjuvant chemotherapy is permissible._x000D__x000D_        Radiation:_x000D__x000D_        â€¢ Pre-operative or post-operative or planned radiation therapy is not permissible._x000D__x000D_          -  The patient must have an ECOG performance status of 0, 1._x000D__x000D_          -  Hematology: . Absolute neutrophil count â‰¥ 1.5 x 109/L or â‰¥ 1,500/Âµl Platelets â‰¥ 100 x_x000D_             109/L or â‰¥ 100,000/Âµl_x000D__x000D_          -  Biochemistry:_x000D__x000D_        Total bilirubin* within normal institutional limits Alkaline phosphatase â‰¤ 2.5 x_x000D_        institutional upper limit of normal AST(SGOT) and ALT(SGPT) â‰¤ 2.5 x institutional upper_x000D_        limit of normal Creatinine Clearance â‰¥ 50 ml/min_x000D__x000D_        * excluding Gilbert's syndrome_x000D__x000D_        Creatinine clearance to be measured directly by 24 hour urine sampling or as calculated by_x000D_        Cockcroft Formula:_x000D__x000D_        Females: GFR = 1.04 x (140-age) x weight in kg serum creatinine in Î¼mol/L Males: GFR =_x000D_        1.23 x (140-age) x weight in kg serum creatinine in Î¼mol/L_x000D__x000D_          -  Patient able and willing to complete the QoL, economics and other questionnaires. The_x000D_             baseline assessment must already have been completed within required timelines prior_x000D_             to randomization. Inability (illiteracy, loss of sight, or other equivalent reason)_x000D_             to complete the questionnaires will not make the patient ineligible for the study._x000D_             However, ability but unwillingness to complete the questionnaires will make the_x000D_             patient ineligible_x000D__x000D_          -  Patient consent must be appropriately obtained in accordance with applicable local_x000D_             and regulatory requirements. Each patient must sign a consent form prior to enrolment_x000D_             in the trial to document their willingness to participate_x000D__x000D_          -  Patients must be accessible for treatment and follow-up. Investigators must assure_x000D_             themselves the patients randomized on this trial will be available for complete_x000D_             documentation of the treatment, adverse events, and follow-up_x000D__x000D_          -  Protocol treatment is to begin within 2 working days of patient randomization_x000D__x000D_        Exclusion Criteria:_x000D__x000D_          -  Patients with a history of other malignancies, except: adequately treated_x000D_             non-melanoma skin cancer, curatively treated in-situ cancer, or other solid tumours_x000D_             curatively treated with no evidence of disease for â‰¥ 5 years following the end of_x000D_             treatment and which, in the opinion of the treating physician, do not have a_x000D_             substantial risk of recurrence of the prior malignancy._x000D__x000D_          -  A combination of small cell and non-small cell lung cancer or pulmonary carcinoid_x000D_             tumour._x000D__x000D_          -  History of autoimmune disease, including but not limited to myasthenia gravis,_x000D_             myositis, autoimmune hepatitis, systemic lupus erythematosus, rheumatoid arthritis,_x000D_             inflammatory bowel disease, vascular thrombosis associated with antiphospholipid_x000D_             syndrome, Wegener's granulomatosis, SjÃ¶gren's syndrome, Guillain-BarrÃ© syndrome,_x000D_             multiple sclerosis, vasculitis, or glomerulonephritis._x000D__x000D_          -  History of primary immunodeficiency, history of allogenic organ transplant that_x000D_             requires therapeutic immunosuppression and the use of immunosuppressive agents within_x000D_             28 days of randomization* or a prior history of severe (grade 3 or 4) immune mediated_x000D_             toxicity from other immune therapy._x000D__x000D_          -  Live attenuated vaccination administered within 30 days prior to randomization._x000D__x000D_          -  History of hypersensitivity to MEDI4736 or any excipient._x000D__x000D_          -  Mean QTc correction &gt; 470msec in screening ECG measured using standard institutional_x000D_             method or history of familial long QT syndrome._x000D__x000D_          -  Patients who have experienced untreated and/or uncontrolled cardiovascular conditions_x000D_             and/or have symptomatic cardiac dysfunction (unstable angina, congestive heart_x000D_             failure, myocardial infarction within the previous year or cardiac ventricular_x000D_             arrhythmias requiring medication, history of 2nd or 3rd degree atrioventricular_x000D_             conduction defects). Patients with a significant cardiac history, even if controlled,_x000D_             should have a LVEF &gt; 50%._x000D__x000D_          -  Concurrent treatment with other investigational drugs or anti-cancer therapy._x000D__x000D_          -  Patients with active or uncontrolled infections or with serious illnesses or medical_x000D_             conditions which would not permit the patient to be managed according to the_x000D_             protocol. This includes but is not limited to:_x000D__x000D_               -  known prior history of tuberculosis;_x000D__x000D_               -  known acute hepatitis B or C by serological evaluation;_x000D__x000D_               -  known Human immunodeficiency virus infection._x000D__x000D_          -  Pregnant or lactating women. Women of childbearing potential must have a urine_x000D_             pregnancy test proven negative within 14 days prior to randomization. Men and women_x000D_             of child-bearing potential must agree to use adequate contraception._x000D_      
---------------------------------------</v>
      </c>
      <c r="S94">
        <f>IF(OR(Database!K97="include",Database!L97="include"), 1, 0)</f>
        <v>0</v>
      </c>
      <c r="T94">
        <f>IF(OR(Database!M97="include",Database!N97="include",Database!O97="include",Database!P97="include"), 1, 0)</f>
        <v>1</v>
      </c>
      <c r="U94">
        <f>IF(OR(Database!M97="include",Database!N97="include",Database!O97="include"), 1, 0)</f>
        <v>1</v>
      </c>
      <c r="V94">
        <f>IF(Database!P97="include", 1, 0)</f>
        <v>0</v>
      </c>
      <c r="W94">
        <f>IF(OR(Database!Q97="include",Database!R97="include",Database!S97="include",Database!T97="include"), 1, 0)</f>
        <v>0</v>
      </c>
      <c r="X94">
        <f>IF(Database!Q97="include", 1, 0)</f>
        <v>0</v>
      </c>
      <c r="Y94">
        <f>IF(Database!T97="include", 1, 0)</f>
        <v>0</v>
      </c>
      <c r="Z94">
        <f>IF(OR(Database!AC97="include",Database!AE97="include",Database!AH97="include",Database!AI97="include",Database!AJ97="include",Database!AK97="include",Database!AM97="include",Database!AN97="include",Database!AO97="include",Database!AP97="include"), 1, 0)</f>
        <v>0</v>
      </c>
      <c r="AA94">
        <f>IF(OR(Database!AQ97&lt;&gt;"",Database!AR97&lt;&gt;"",Database!AS97&lt;&gt;"",Database!AT97&lt;&gt;""), 1, 0)</f>
        <v>1</v>
      </c>
      <c r="AB94">
        <f>IF(Database!AW97&lt;&gt;"", 1, 0)</f>
        <v>0</v>
      </c>
      <c r="AC94">
        <f>IF(OR(Database!AY97&lt;&gt;"",Database!AX97&lt;&gt;""), 1, 0)</f>
        <v>0</v>
      </c>
    </row>
    <row r="95" spans="1:29">
      <c r="A95" t="str">
        <f>Database!$B$6&amp;": "&amp;Database!B98&amp;CHAR(10)&amp;Database!$C$6&amp;": "&amp;Database!C98&amp;CHAR(10)&amp;Database!$E$6&amp;": "&amp;Database!E98&amp;CHAR(10)&amp;Database!$F$6&amp;": "&amp;Database!F98&amp;CHAR(10)&amp;Database!$G$6&amp;": "&amp;Database!G98&amp;CHAR(10)&amp;Database!$H$6&amp;": "&amp;Database!H98&amp;CHAR(10)&amp;Database!$I$6&amp;": "&amp;Database!I98&amp;CHAR(10)&amp;Database!$J$6&amp;": "&amp;Database!J98&amp;CHAR(10)</f>
        <v xml:space="preserve">nct_id: NCT00499330
phase: Phase 3
sponsor_name: Alliance for Clinical Trials in Oncology
sponsor_type: Other
study_title: A Phase III Randomized Trial of Lobectomy Versus Sublobar Resection for Small (â‰¤ 2 cm) Peripheral Non-Small Cell Lung Cancer
cohort: 1
age_min: 18
age_max: 150
</v>
      </c>
      <c r="B95" t="str">
        <f>IF(S95=1, Database!$K$6&amp;": "&amp;Database!K98&amp;CHAR(10)&amp;Database!$L$6&amp;": "&amp;Database!L98, "")</f>
        <v/>
      </c>
      <c r="C95" t="str">
        <f>IF(T95=1, Database!$M$6&amp;": "&amp;Database!M98&amp;CHAR(10)&amp;Database!$N$6&amp;": "&amp;Database!N98&amp;CHAR(10)&amp;Database!$O$6&amp;": "&amp;Database!O98&amp;CHAR(10)&amp;Database!$P$6&amp;": "&amp;Database!P98&amp;CHAR(10), "")</f>
        <v xml:space="preserve">type_lung_nsclc_adeno: include
type_lung_nsclc_large: include
type_lung_nsclc_squamous: include
type_lung_sclc: 
</v>
      </c>
      <c r="D95" t="str">
        <f>IF(W95=1, Database!$Q$6&amp;": "&amp;Database!Q98&amp;CHAR(10)&amp;Database!$R$6&amp;": "&amp;Database!R98&amp;CHAR(10)&amp;Database!$S$6&amp;": "&amp;Database!S98&amp;CHAR(10)&amp;Database!$T$6&amp;": "&amp;Database!T98&amp;CHAR(10)&amp;Database!$U$6&amp;": "&amp;Database!U98&amp;CHAR(10)&amp;Database!$V$6&amp;": "&amp;Database!V98&amp;CHAR(10)&amp;Database!$W$6&amp;": "&amp;Database!W98&amp;CHAR(10)&amp;Database!$X$6&amp;": "&amp;Database!X98&amp;CHAR(10)&amp;Database!$Y$6&amp;": "&amp;Database!Y98&amp;CHAR(10)&amp;Database!$Z$6&amp;": "&amp;Database!Z98&amp;CHAR(10)&amp;Database!$AA$6&amp;": "&amp;Database!AA98&amp;CHAR(10)&amp;Database!$AB$6&amp;": "&amp;Database!AB98&amp;CHAR(10), "")</f>
        <v/>
      </c>
      <c r="E95" t="str">
        <f>IF(Z95=1, Database!$AC$6&amp;": "&amp;Database!AC98&amp;CHAR(10)&amp;Database!$AD$6&amp;": "&amp;Database!AD98&amp;CHAR(10)&amp;Database!$AE$6&amp;": "&amp;Database!AE98&amp;CHAR(10)&amp;Database!$AF$6&amp;": "&amp;Database!AF98&amp;CHAR(10)&amp;Database!$AG$6&amp;": "&amp;Database!AG98&amp;CHAR(10)&amp;Database!$AH$6&amp;": "&amp;Database!AH98&amp;CHAR(10)&amp;Database!$AI$6&amp;": "&amp;Database!AI98&amp;CHAR(10)&amp;Database!$AJ$6&amp;": "&amp;Database!AJ98&amp;CHAR(10)&amp;Database!$AK$6&amp;": "&amp;Database!AK98&amp;CHAR(10)&amp;Database!$AL$6&amp;": "&amp;Database!AL98&amp;CHAR(10)&amp;Database!$AM$6&amp;": "&amp;Database!AM98&amp;CHAR(10)&amp;Database!$AN$6&amp;": "&amp;Database!AN98&amp;CHAR(10)&amp;Database!$AO$6&amp;": "&amp;Database!AO98&amp;CHAR(10)&amp;Database!$AP$6&amp;": "&amp;Database!AP98&amp;CHAR(10), "")</f>
        <v/>
      </c>
      <c r="F95" t="str">
        <f>IF(AA95=1, Database!$AQ$6&amp;": "&amp;Database!AQ98&amp;CHAR(10)&amp;Database!$AR$6&amp;": "&amp;Database!AR98&amp;CHAR(10)&amp;Database!$AS$6&amp;": "&amp;Database!AS98&amp;CHAR(10)&amp;Database!$AT$6&amp;": "&amp;Database!AT98&amp;CHAR(10), "")</f>
        <v xml:space="preserve">stage_i: include
stage_ii: include
stage_iii: 
stage_iv: 
</v>
      </c>
      <c r="G95" t="str">
        <f>IF(V95=1, Database!$AU$6&amp;": "&amp;Database!AU98&amp;CHAR(10)&amp;Database!$AV$6&amp;": "&amp;Database!AV98&amp;CHAR(10), "")</f>
        <v/>
      </c>
      <c r="H95" t="str">
        <f>IF(AB95=1, Database!$AW$6&amp;": "&amp;Database!AW98&amp;CHAR(10), "")</f>
        <v/>
      </c>
      <c r="I95" t="str">
        <f>IF(AC95=1, Database!$AX$6&amp;": "&amp;Database!AX98&amp;CHAR(10)&amp;Database!$AY$6&amp;": "&amp;Database!AY98&amp;CHAR(10), "")</f>
        <v/>
      </c>
      <c r="J95" t="str">
        <f>IF(Z95=1, Database!$AQ$6&amp;": "&amp;Database!AQ98&amp;CHAR(10)&amp;Database!$AR$6&amp;": "&amp;Database!AR98&amp;CHAR(10)&amp;Database!$AS$6&amp;": "&amp;Database!AS98&amp;CHAR(10)&amp;Database!$AT$6&amp;": "&amp;Database!AT98&amp;CHAR(10), "")</f>
        <v/>
      </c>
      <c r="K95" t="str">
        <f>Database!$AZ$6&amp;": "&amp;Database!AZ98&amp;CHAR(10)&amp;Database!$BA$6&amp;": "&amp;Database!BA98&amp;CHAR(10)&amp;Database!$BB$6&amp;": "&amp;Database!BB98&amp;CHAR(10)</f>
        <v xml:space="preserve">status_newly_diagnosed: require
status_relapse: 
status_refractory: 
</v>
      </c>
      <c r="L95" t="str">
        <f>Database!$BC$6&amp;": "&amp;Database!BC98&amp;CHAR(10)&amp;Database!$BD$6&amp;": "&amp;Database!BD98&amp;CHAR(10)&amp;Database!$BE$6&amp;": "&amp;Database!BE98&amp;CHAR(10)&amp;Database!$BF$6&amp;": "&amp;Database!BF98&amp;CHAR(10)&amp;Database!$BG$6&amp;": "&amp;Database!BG98&amp;CHAR(10)&amp;Database!$BH$6&amp;": "&amp;Database!BH98&amp;CHAR(10)</f>
        <v xml:space="preserve">marker_alk_oncogene: 
marker_egfr_mutation: 
marker_kras_mutation: 
marker_philadelphia_bcrabl_positive: 
marker_flt3_positive: 
marker_cd20pos: 
</v>
      </c>
      <c r="M95" t="str">
        <f>Database!$BI$6&amp;": "&amp;Database!BI98&amp;CHAR(10)&amp;Database!$BJ$6&amp;": "&amp;Database!BJ98&amp;CHAR(10)&amp;Database!$BK$6&amp;": "&amp;Database!BK98&amp;CHAR(10)&amp;Database!$BL$6&amp;": "&amp;Database!BL98&amp;CHAR(10)&amp;Database!$BM$6&amp;": "&amp;Database!BM98&amp;CHAR(10)&amp;Database!$BN$6&amp;": "&amp;Database!BN98&amp;CHAR(10)&amp;Database!$BO$6&amp;": "&amp;Database!BO98&amp;CHAR(10)&amp;Database!$BP$6&amp;": "&amp;Database!BP98&amp;CHAR(10)</f>
        <v xml:space="preserve">treatment_radiation: exclude
treatment_radiation_exclusion_period_mo: 1800
treatment_chemo_systemic: exclude
treatment_chemo_systemic_exclusion_period_mo: 1800
treatment_chemo_adjuvant: exclude
treatment_chemo_adjuvant_exclusion_period_mo: 1800
treatment_tki: 
treatment_tki_exclusion_period_mo: 
</v>
      </c>
      <c r="N95" t="str">
        <f>IF(OR(W95=1, Z95=1), Database!$BQ$6&amp;": "&amp;Database!BQ98&amp;CHAR(10)&amp;Database!$BR$6&amp;": "&amp;Database!BR98&amp;CHAR(10)&amp;Database!$BS$6&amp;": "&amp;Database!BS98&amp;CHAR(10)&amp;Database!$BT$6&amp;": "&amp;Database!BT98&amp;CHAR(10), "")</f>
        <v/>
      </c>
      <c r="O95" t="str">
        <f>"Criteria: "&amp;CHAR(10)&amp;CHAR(10)&amp;Database!BU98</f>
        <v xml:space="preserve">Criteria: 
_x000D_        Pre-registration Eligibility Criteria:_x000D__x000D_          1. Peripheral lung nodule â‰¤ 2 cm on preoperative CT scan and presumed to be lung cancer._x000D_             The center of the tumor, as seen on CT, must be located in the outer third of the_x000D_             lung in either the transverse, coronal or sagittal plane. Patients with pure ground_x000D_             glass opacities or pathologically confirmed N1 or N2 disease are not eligible._x000D__x000D_          2. The tumor location must be suitable for either lobar or sublobar resection (wedge or_x000D_             segment)._x000D__x000D_          3. ECOG performance status of 0-2._x000D__x000D_          4. No prior malignancy within 3 years other than non-melanoma skin cancer, superficial_x000D_             bladder cancer, or CIS of the cervix._x000D__x000D_          5. No prior chemotherapy or radiation therapy for this malignancy._x000D__x000D_          6. No evidence of locally advanced or metastatic disease._x000D__x000D_          7. Age â‰¥ 18 years_x000D__x000D_        Intra-operative Randomization Eligibility Criteria:_x000D__x000D_          1. Histologic confirmation of NSCLC (if not already obtained)_x000D__x000D_          2. Confirmation of N0 status by frozen section examination. Right sided tumors require_x000D_             that node levels 4, 7, and 10 be sampled and diagnosed as negative on frozen section._x000D_             Left sided tumors require that node levels 5 or 6, 7 and 10 be sampled and diagnosed_x000D_             as negative on frozen section. Levels 4 and 7 nodes may be sampled by_x000D_             mediastinoscopy, endobronchial ultrasound (EBUS) and/or endoscopic ultrasound (EUS),_x000D_             or at the time of thoracotomy or VATS exploration. Nodes previously sampled by_x000D_             mediastinoscopy (or EBUS and/or EUS) either immediately prior to or within 6 weeks of_x000D_             the definitive surgical procedure (thoracotomy or VATS) do not need to be resampled._x000D_      </v>
      </c>
      <c r="P95" t="str">
        <f t="shared" si="2"/>
        <v xml:space="preserve">
---------------------------------------</v>
      </c>
      <c r="Q95" t="str">
        <f t="shared" si="3"/>
        <v>nct_id: NCT00499330
phase: Phase 3
sponsor_name: Alliance for Clinical Trials in Oncology
sponsor_type: Other
study_title: A Phase III Randomized Trial of Lobectomy Versus Sublobar Resection for Small (â‰¤ 2 cm) Peripheral Non-Small Cell Lung Cancer
cohort: 1
age_min: 18
age_max: 150
type_lung_nsclc_adeno: include
type_lung_nsclc_large: include
type_lung_nsclc_squamous: include
type_lung_sclc: 
stage_i: include
stage_ii: include
stage_iii: 
stage_iv: 
status_newly_diagnosed: require
status_relapse: 
status_refractory: 
marker_alk_oncogene: 
marker_egfr_mutation: 
marker_kras_mutation: 
marker_philadelphia_bcrabl_positive: 
marker_flt3_positive: 
marker_cd20pos: 
treatment_radiation: exclude
treatment_radiation_exclusion_period_mo: 1800
treatment_chemo_systemic: exclude
treatment_chemo_systemic_exclusion_period_mo: 1800
treatment_chemo_adjuvant: exclude
treatment_chemo_adjuvant_exclusion_period_mo: 1800
treatment_tki: 
treatment_tki_exclusion_period_mo: 
Criteria: 
_x000D_        Pre-registration Eligibility Criteria:_x000D__x000D_          1. Peripheral lung nodule â‰¤ 2 cm on preoperative CT scan and presumed to be lung cancer._x000D_             The center of the tumor, as seen on CT, must be located in the outer third of the_x000D_             lung in either the transverse, coronal or sagittal plane. Patients with pure ground_x000D_             glass opacities or pathologically confirmed N1 or N2 disease are not eligible._x000D__x000D_          2. The tumor location must be suitable for either lobar or sublobar resection (wedge or_x000D_             segment)._x000D__x000D_          3. ECOG performance status of 0-2._x000D__x000D_          4. No prior malignancy within 3 years other than non-melanoma skin cancer, superficial_x000D_             bladder cancer, or CIS of the cervix._x000D__x000D_          5. No prior chemotherapy or radiation therapy for this malignancy._x000D__x000D_          6. No evidence of locally advanced or metastatic disease._x000D__x000D_          7. Age â‰¥ 18 years_x000D__x000D_        Intra-operative Randomization Eligibility Criteria:_x000D__x000D_          1. Histologic confirmation of NSCLC (if not already obtained)_x000D__x000D_          2. Confirmation of N0 status by frozen section examination. Right sided tumors require_x000D_             that node levels 4, 7, and 10 be sampled and diagnosed as negative on frozen section._x000D_             Left sided tumors require that node levels 5 or 6, 7 and 10 be sampled and diagnosed_x000D_             as negative on frozen section. Levels 4 and 7 nodes may be sampled by_x000D_             mediastinoscopy, endobronchial ultrasound (EBUS) and/or endoscopic ultrasound (EUS),_x000D_             or at the time of thoracotomy or VATS exploration. Nodes previously sampled by_x000D_             mediastinoscopy (or EBUS and/or EUS) either immediately prior to or within 6 weeks of_x000D_             the definitive surgical procedure (thoracotomy or VATS) do not need to be resampled._x000D_      
---------------------------------------</v>
      </c>
      <c r="S95">
        <f>IF(OR(Database!K98="include",Database!L98="include"), 1, 0)</f>
        <v>0</v>
      </c>
      <c r="T95">
        <f>IF(OR(Database!M98="include",Database!N98="include",Database!O98="include",Database!P98="include"), 1, 0)</f>
        <v>1</v>
      </c>
      <c r="U95">
        <f>IF(OR(Database!M98="include",Database!N98="include",Database!O98="include"), 1, 0)</f>
        <v>1</v>
      </c>
      <c r="V95">
        <f>IF(Database!P98="include", 1, 0)</f>
        <v>0</v>
      </c>
      <c r="W95">
        <f>IF(OR(Database!Q98="include",Database!R98="include",Database!S98="include",Database!T98="include"), 1, 0)</f>
        <v>0</v>
      </c>
      <c r="X95">
        <f>IF(Database!Q98="include", 1, 0)</f>
        <v>0</v>
      </c>
      <c r="Y95">
        <f>IF(Database!T98="include", 1, 0)</f>
        <v>0</v>
      </c>
      <c r="Z95">
        <f>IF(OR(Database!AC98="include",Database!AE98="include",Database!AH98="include",Database!AI98="include",Database!AJ98="include",Database!AK98="include",Database!AM98="include",Database!AN98="include",Database!AO98="include",Database!AP98="include"), 1, 0)</f>
        <v>0</v>
      </c>
      <c r="AA95">
        <f>IF(OR(Database!AQ98&lt;&gt;"",Database!AR98&lt;&gt;"",Database!AS98&lt;&gt;"",Database!AT98&lt;&gt;""), 1, 0)</f>
        <v>1</v>
      </c>
      <c r="AB95">
        <f>IF(Database!AW98&lt;&gt;"", 1, 0)</f>
        <v>0</v>
      </c>
      <c r="AC95">
        <f>IF(OR(Database!AY98&lt;&gt;"",Database!AX98&lt;&gt;""), 1, 0)</f>
        <v>0</v>
      </c>
    </row>
    <row r="96" spans="1:29">
      <c r="A96" t="str">
        <f>Database!$B$6&amp;": "&amp;Database!B99&amp;CHAR(10)&amp;Database!$C$6&amp;": "&amp;Database!C99&amp;CHAR(10)&amp;Database!$E$6&amp;": "&amp;Database!E99&amp;CHAR(10)&amp;Database!$F$6&amp;": "&amp;Database!F99&amp;CHAR(10)&amp;Database!$G$6&amp;": "&amp;Database!G99&amp;CHAR(10)&amp;Database!$H$6&amp;": "&amp;Database!H99&amp;CHAR(10)&amp;Database!$I$6&amp;": "&amp;Database!I99&amp;CHAR(10)&amp;Database!$J$6&amp;": "&amp;Database!J99&amp;CHAR(10)</f>
        <v xml:space="preserve">nct_id: NCT01993810
phase: Phase 3
sponsor_name: Radiation Therapy Oncology Group
sponsor_type: Other
study_title: Phase III Randomized Trial Comparing Overall Survival After Photon Versus Proton Chemoradiotherapy for Inoperable Stage II-IIIB NSCLC
cohort: 1
age_min: 18
age_max: 150
</v>
      </c>
      <c r="B96" t="str">
        <f>IF(S96=1, Database!$K$6&amp;": "&amp;Database!K99&amp;CHAR(10)&amp;Database!$L$6&amp;": "&amp;Database!L99, "")</f>
        <v/>
      </c>
      <c r="C96" t="str">
        <f>IF(T96=1, Database!$M$6&amp;": "&amp;Database!M99&amp;CHAR(10)&amp;Database!$N$6&amp;": "&amp;Database!N99&amp;CHAR(10)&amp;Database!$O$6&amp;": "&amp;Database!O99&amp;CHAR(10)&amp;Database!$P$6&amp;": "&amp;Database!P99&amp;CHAR(10), "")</f>
        <v xml:space="preserve">type_lung_nsclc_adeno: include
type_lung_nsclc_large: include
type_lung_nsclc_squamous: include
type_lung_sclc: 
</v>
      </c>
      <c r="D96" t="str">
        <f>IF(W96=1, Database!$Q$6&amp;": "&amp;Database!Q99&amp;CHAR(10)&amp;Database!$R$6&amp;": "&amp;Database!R99&amp;CHAR(10)&amp;Database!$S$6&amp;": "&amp;Database!S99&amp;CHAR(10)&amp;Database!$T$6&amp;": "&amp;Database!T99&amp;CHAR(10)&amp;Database!$U$6&amp;": "&amp;Database!U99&amp;CHAR(10)&amp;Database!$V$6&amp;": "&amp;Database!V99&amp;CHAR(10)&amp;Database!$W$6&amp;": "&amp;Database!W99&amp;CHAR(10)&amp;Database!$X$6&amp;": "&amp;Database!X99&amp;CHAR(10)&amp;Database!$Y$6&amp;": "&amp;Database!Y99&amp;CHAR(10)&amp;Database!$Z$6&amp;": "&amp;Database!Z99&amp;CHAR(10)&amp;Database!$AA$6&amp;": "&amp;Database!AA99&amp;CHAR(10)&amp;Database!$AB$6&amp;": "&amp;Database!AB99&amp;CHAR(10), "")</f>
        <v/>
      </c>
      <c r="E96" t="str">
        <f>IF(Z96=1, Database!$AC$6&amp;": "&amp;Database!AC99&amp;CHAR(10)&amp;Database!$AD$6&amp;": "&amp;Database!AD99&amp;CHAR(10)&amp;Database!$AE$6&amp;": "&amp;Database!AE99&amp;CHAR(10)&amp;Database!$AF$6&amp;": "&amp;Database!AF99&amp;CHAR(10)&amp;Database!$AG$6&amp;": "&amp;Database!AG99&amp;CHAR(10)&amp;Database!$AH$6&amp;": "&amp;Database!AH99&amp;CHAR(10)&amp;Database!$AI$6&amp;": "&amp;Database!AI99&amp;CHAR(10)&amp;Database!$AJ$6&amp;": "&amp;Database!AJ99&amp;CHAR(10)&amp;Database!$AK$6&amp;": "&amp;Database!AK99&amp;CHAR(10)&amp;Database!$AL$6&amp;": "&amp;Database!AL99&amp;CHAR(10)&amp;Database!$AM$6&amp;": "&amp;Database!AM99&amp;CHAR(10)&amp;Database!$AN$6&amp;": "&amp;Database!AN99&amp;CHAR(10)&amp;Database!$AO$6&amp;": "&amp;Database!AO99&amp;CHAR(10)&amp;Database!$AP$6&amp;": "&amp;Database!AP99&amp;CHAR(10), "")</f>
        <v/>
      </c>
      <c r="F96" t="str">
        <f>IF(AA96=1, Database!$AQ$6&amp;": "&amp;Database!AQ99&amp;CHAR(10)&amp;Database!$AR$6&amp;": "&amp;Database!AR99&amp;CHAR(10)&amp;Database!$AS$6&amp;": "&amp;Database!AS99&amp;CHAR(10)&amp;Database!$AT$6&amp;": "&amp;Database!AT99&amp;CHAR(10), "")</f>
        <v xml:space="preserve">stage_i: 
stage_ii: include
stage_iii: include
stage_iv: 
</v>
      </c>
      <c r="G96" t="str">
        <f>IF(V96=1, Database!$AU$6&amp;": "&amp;Database!AU99&amp;CHAR(10)&amp;Database!$AV$6&amp;": "&amp;Database!AV99&amp;CHAR(10), "")</f>
        <v/>
      </c>
      <c r="H96" t="str">
        <f>IF(AB96=1, Database!$AW$6&amp;": "&amp;Database!AW99&amp;CHAR(10), "")</f>
        <v/>
      </c>
      <c r="I96" t="str">
        <f>IF(AC96=1, Database!$AX$6&amp;": "&amp;Database!AX99&amp;CHAR(10)&amp;Database!$AY$6&amp;": "&amp;Database!AY99&amp;CHAR(10), "")</f>
        <v/>
      </c>
      <c r="J96" t="str">
        <f>IF(Z96=1, Database!$AQ$6&amp;": "&amp;Database!AQ99&amp;CHAR(10)&amp;Database!$AR$6&amp;": "&amp;Database!AR99&amp;CHAR(10)&amp;Database!$AS$6&amp;": "&amp;Database!AS99&amp;CHAR(10)&amp;Database!$AT$6&amp;": "&amp;Database!AT99&amp;CHAR(10), "")</f>
        <v/>
      </c>
      <c r="K96" t="str">
        <f>Database!$AZ$6&amp;": "&amp;Database!AZ99&amp;CHAR(10)&amp;Database!$BA$6&amp;": "&amp;Database!BA99&amp;CHAR(10)&amp;Database!$BB$6&amp;": "&amp;Database!BB99&amp;CHAR(10)</f>
        <v xml:space="preserve">status_newly_diagnosed: 
status_relapse: 
status_refractory: 
</v>
      </c>
      <c r="L96" t="str">
        <f>Database!$BC$6&amp;": "&amp;Database!BC99&amp;CHAR(10)&amp;Database!$BD$6&amp;": "&amp;Database!BD99&amp;CHAR(10)&amp;Database!$BE$6&amp;": "&amp;Database!BE99&amp;CHAR(10)&amp;Database!$BF$6&amp;": "&amp;Database!BF99&amp;CHAR(10)&amp;Database!$BG$6&amp;": "&amp;Database!BG99&amp;CHAR(10)&amp;Database!$BH$6&amp;": "&amp;Database!BH99&amp;CHAR(10)</f>
        <v xml:space="preserve">marker_alk_oncogene: 
marker_egfr_mutation: 
marker_kras_mutation: 
marker_philadelphia_bcrabl_positive: 
marker_flt3_positive: 
marker_cd20pos: 
</v>
      </c>
      <c r="M96" t="str">
        <f>Database!$BI$6&amp;": "&amp;Database!BI99&amp;CHAR(10)&amp;Database!$BJ$6&amp;": "&amp;Database!BJ99&amp;CHAR(10)&amp;Database!$BK$6&amp;": "&amp;Database!BK99&amp;CHAR(10)&amp;Database!$BL$6&amp;": "&amp;Database!BL99&amp;CHAR(10)&amp;Database!$BM$6&amp;": "&amp;Database!BM99&amp;CHAR(10)&amp;Database!$BN$6&amp;": "&amp;Database!BN99&amp;CHAR(10)&amp;Database!$BO$6&amp;": "&amp;Database!BO99&amp;CHAR(10)&amp;Database!$BP$6&amp;": "&amp;Database!BP99&amp;CHAR(10)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96" t="str">
        <f>IF(OR(W96=1, Z96=1), Database!$BQ$6&amp;": "&amp;Database!BQ99&amp;CHAR(10)&amp;Database!$BR$6&amp;": "&amp;Database!BR99&amp;CHAR(10)&amp;Database!$BS$6&amp;": "&amp;Database!BS99&amp;CHAR(10)&amp;Database!$BT$6&amp;": "&amp;Database!BT99&amp;CHAR(10), "")</f>
        <v/>
      </c>
      <c r="O96" t="str">
        <f>"Criteria: "&amp;CHAR(10)&amp;CHAR(10)&amp;Database!BU99</f>
        <v xml:space="preserve">Criteria: 
_x000D_        Inclusion Criteria:_x000D__x000D_          -  Histologically or cytologically proven diagnosis of non-small cell lung cancer_x000D__x000D_          -  Clinical American Joint Committee on Cancer (AJCC) (AJCC, 7th ed.) II, IIIA or IIIB_x000D_             (with non-operable disease; non-operable disease will be determined by a_x000D_             multi-disciplinary treatment team within 60 days prior to registration; note: for_x000D_             patients who are clearly nonresectable, the case can be determined by the treating_x000D_             radiation oncologist and/or a medical oncologist or pulmonologist_x000D__x000D_               -  Patients who present with N2 or N3 disease and an undetectable NSCLC primary_x000D_                  tumor are eligible_x000D__x000D_               -  Patients who refuse surgery are eligible_x000D__x000D_          -  Appropriate stage for protocol entry, including no distant metastases, based upon the_x000D_             following minimum diagnostic workup:_x000D__x000D_               -  History/physical examination within 30 days prior to registration;_x000D__x000D_               -  Fludeoxyglucose F 18 (FDG)-positron emission tomography (PET)/computed_x000D_                  tomography (CT) scan for staging within 60 days prior to registration_x000D__x000D_               -  Magnetic resonance imaging (MRI) scan with contrast of the brain (preferred) or_x000D_                  CT scan of the brain with contrast within 60 days prior to registration;_x000D__x000D_               -  Forced expiratory volume in one second (FEV1) &gt;= 1.0 Liter or &gt;= 40% predicted_x000D_                  with or without bronchodilator within 90 days prior to registration;_x000D__x000D_                    -  Patients who meet the criterion above without oxygen (O2), but who need_x000D_                       acute (started within 10 days prior to registration) supplemental oxygen_x000D_                       due to tumor-caused obstruction/hypoxia are eligible, provided the amount_x000D_                       of the O2 needed has been stable_x000D__x000D_          -  Zubrod performance status 0-1 within 30 days prior to registration_x000D__x000D_          -  Absolute neutrophil count (ANC) &gt;= 1,500 cells/mm^3_x000D__x000D_          -  Platelets &gt;= 100,000 cells/mm^3_x000D__x000D_          -  Hemoglobin &gt;= 9.0 g/dl (note: the use of transfusion or other intervention to achieve_x000D_             hemoglobin [Hgb] &gt;= 9.0 g/dl is acceptable)_x000D__x000D_          -  Serum glutamic oxaloacetic transaminase (SGOT) or serum glutamate pyruvate_x000D_             transaminase (SGPT) =&lt; 1.5 upper limit of normal_x000D__x000D_          -  Total bilirubin =&lt; 1.5 upper limit of normal_x000D__x000D_          -  Serum creatinine &lt; 1.5 mg/dL or calculated creatinine clearance &gt;= 50 mL/min_x000D_             estimated by the Cockcroft-Gault formula_x000D__x000D_          -  Peripheral neuropathy =&lt; grade 1 at the time of registration_x000D__x000D_          -  Patients with non-malignant pleural effusion are eligible_x000D__x000D_               -  If a pleural effusion is present, the following criteria must be met to exclude_x000D_                  malignant involvement:_x000D__x000D_                    -  When pleural fluid is visible on both the CT scan and on a chest x-ray, a_x000D_                       pleuracentesis is required to confirm that the pleural fluid is_x000D_                       cytologically negative;_x000D__x000D_                    -  Exudative pleural effusions are excluded, regardless of cytology;_x000D__x000D_                    -  Effusions that are minimal (ie, not visible on chest x-ray) that are too_x000D_                       small to safely tap are eligible_x000D__x000D_          -  Patients must have measurable or evaluable disease_x000D__x000D_          -  Women of childbearing potential must have a negative serum pregnancy test within 14_x000D_             days prior to registration_x000D__x000D_          -  Women of childbearing potential and male participants must practice adequate_x000D_             contraception_x000D__x000D_          -  Patient must provide study-specific informed consent prior to study entry_x000D__x000D_        Exclusion Criteria:_x000D__x000D_          -  Prior invasive malignancy unless disease free for a minimum of 3 years; however, skin_x000D_             cancer and in situ carcinomas of the breast, oral cavity, cervix, and other organs_x000D_             and are permissible_x000D__x000D_          -  Patients with prior history of either small cell lung cancer or NSCLC regardless of_x000D_             the treatment received_x000D__x000D_          -  Prior systemic chemotherapy for the study cancer; note that prior chemotherapy for a_x000D_             different cancer is allowable_x000D__x000D_          -  Prior radiotherapy to the region of the study cancer that would result in overlap of_x000D_             radiation therapy fields_x000D__x000D_          -  Severe, active co-morbidity, defined as follows:_x000D__x000D_               -  Unstable angina and/or congestive heart failure requiring hospitalization within_x000D_                  the last 6 months;_x000D__x000D_               -  Transmural myocardial infarction within the last 6 months;_x000D__x000D_               -  Chronic obstructive pulmonary disease exacerbation or other respiratory illness_x000D_                  other than the diagnosed lung cancer requiring hospitalization or precluding_x000D_                  study therapy within 30 days before registration;_x000D__x000D_               -  Acquired immune deficiency syndrome (AIDS) based upon current Centers for_x000D_                  Disease Control and Prevention (CDC) definition; note, however, that human_x000D_                  immunodeficiency virus (HIV) testing is not required for entry into this_x000D_                  protocol_x000D__x000D_          -  Unintentional weight loss &gt; 10% within 90 days prior to registration_x000D__x000D_          -  Pregnancy or women of childbearing potential and men who are sexually active and not_x000D_             willing/able to use medically acceptable forms of contraception_x000D_      </v>
      </c>
      <c r="P96" t="str">
        <f t="shared" si="2"/>
        <v xml:space="preserve">
---------------------------------------</v>
      </c>
      <c r="Q96" t="str">
        <f t="shared" si="3"/>
        <v>nct_id: NCT01993810
phase: Phase 3
sponsor_name: Radiation Therapy Oncology Group
sponsor_type: Other
study_title: Phase III Randomized Trial Comparing Overall Survival After Photon Versus Proton Chemoradiotherapy for Inoperable Stage II-IIIB NSCLC
cohort: 1
age_min: 18
age_max: 150
type_lung_nsclc_adeno: include
type_lung_nsclc_large: include
type_lung_nsclc_squamous: include
type_lung_sclc: 
stage_i: 
stage_ii: include
stage_iii: include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Histologically or cytologically proven diagnosis of non-small cell lung cancer_x000D__x000D_          -  Clinical American Joint Committee on Cancer (AJCC) (AJCC, 7th ed.) II, IIIA or IIIB_x000D_             (with non-operable disease; non-operable disease will be determined by a_x000D_             multi-disciplinary treatment team within 60 days prior to registration; note: for_x000D_             patients who are clearly nonresectable, the case can be determined by the treating_x000D_             radiation oncologist and/or a medical oncologist or pulmonologist_x000D__x000D_               -  Patients who present with N2 or N3 disease and an undetectable NSCLC primary_x000D_                  tumor are eligible_x000D__x000D_               -  Patients who refuse surgery are eligible_x000D__x000D_          -  Appropriate stage for protocol entry, including no distant metastases, based upon the_x000D_             following minimum diagnostic workup:_x000D__x000D_               -  History/physical examination within 30 days prior to registration;_x000D__x000D_               -  Fludeoxyglucose F 18 (FDG)-positron emission tomography (PET)/computed_x000D_                  tomography (CT) scan for staging within 60 days prior to registration_x000D__x000D_               -  Magnetic resonance imaging (MRI) scan with contrast of the brain (preferred) or_x000D_                  CT scan of the brain with contrast within 60 days prior to registration;_x000D__x000D_               -  Forced expiratory volume in one second (FEV1) &gt;= 1.0 Liter or &gt;= 40% predicted_x000D_                  with or without bronchodilator within 90 days prior to registration;_x000D__x000D_                    -  Patients who meet the criterion above without oxygen (O2), but who need_x000D_                       acute (started within 10 days prior to registration) supplemental oxygen_x000D_                       due to tumor-caused obstruction/hypoxia are eligible, provided the amount_x000D_                       of the O2 needed has been stable_x000D__x000D_          -  Zubrod performance status 0-1 within 30 days prior to registration_x000D__x000D_          -  Absolute neutrophil count (ANC) &gt;= 1,500 cells/mm^3_x000D__x000D_          -  Platelets &gt;= 100,000 cells/mm^3_x000D__x000D_          -  Hemoglobin &gt;= 9.0 g/dl (note: the use of transfusion or other intervention to achieve_x000D_             hemoglobin [Hgb] &gt;= 9.0 g/dl is acceptable)_x000D__x000D_          -  Serum glutamic oxaloacetic transaminase (SGOT) or serum glutamate pyruvate_x000D_             transaminase (SGPT) =&lt; 1.5 upper limit of normal_x000D__x000D_          -  Total bilirubin =&lt; 1.5 upper limit of normal_x000D__x000D_          -  Serum creatinine &lt; 1.5 mg/dL or calculated creatinine clearance &gt;= 50 mL/min_x000D_             estimated by the Cockcroft-Gault formula_x000D__x000D_          -  Peripheral neuropathy =&lt; grade 1 at the time of registration_x000D__x000D_          -  Patients with non-malignant pleural effusion are eligible_x000D__x000D_               -  If a pleural effusion is present, the following criteria must be met to exclude_x000D_                  malignant involvement:_x000D__x000D_                    -  When pleural fluid is visible on both the CT scan and on a chest x-ray, a_x000D_                       pleuracentesis is required to confirm that the pleural fluid is_x000D_                       cytologically negative;_x000D__x000D_                    -  Exudative pleural effusions are excluded, regardless of cytology;_x000D__x000D_                    -  Effusions that are minimal (ie, not visible on chest x-ray) that are too_x000D_                       small to safely tap are eligible_x000D__x000D_          -  Patients must have measurable or evaluable disease_x000D__x000D_          -  Women of childbearing potential must have a negative serum pregnancy test within 14_x000D_             days prior to registration_x000D__x000D_          -  Women of childbearing potential and male participants must practice adequate_x000D_             contraception_x000D__x000D_          -  Patient must provide study-specific informed consent prior to study entry_x000D__x000D_        Exclusion Criteria:_x000D__x000D_          -  Prior invasive malignancy unless disease free for a minimum of 3 years; however, skin_x000D_             cancer and in situ carcinomas of the breast, oral cavity, cervix, and other organs_x000D_             and are permissible_x000D__x000D_          -  Patients with prior history of either small cell lung cancer or NSCLC regardless of_x000D_             the treatment received_x000D__x000D_          -  Prior systemic chemotherapy for the study cancer; note that prior chemotherapy for a_x000D_             different cancer is allowable_x000D__x000D_          -  Prior radiotherapy to the region of the study cancer that would result in overlap of_x000D_             radiation therapy fields_x000D__x000D_          -  Severe, active co-morbidity, defined as follows:_x000D__x000D_               -  Unstable angina and/or congestive heart failure requiring hospitalization within_x000D_                  the last 6 months;_x000D__x000D_               -  Transmural myocardial infarction within the last 6 months;_x000D__x000D_               -  Chronic obstructive pulmonary disease exacerbation or other respiratory illness_x000D_                  other than the diagnosed lung cancer requiring hospitalization or precluding_x000D_                  study therapy within 30 days before registration;_x000D__x000D_               -  Acquired immune deficiency syndrome (AIDS) based upon current Centers for_x000D_                  Disease Control and Prevention (CDC) definition; note, however, that human_x000D_                  immunodeficiency virus (HIV) testing is not required for entry into this_x000D_                  protocol_x000D__x000D_          -  Unintentional weight loss &gt; 10% within 90 days prior to registration_x000D__x000D_          -  Pregnancy or women of childbearing potential and men who are sexually active and not_x000D_             willing/able to use medically acceptable forms of contraception_x000D_      
---------------------------------------</v>
      </c>
      <c r="S96">
        <f>IF(OR(Database!K99="include",Database!L99="include"), 1, 0)</f>
        <v>0</v>
      </c>
      <c r="T96">
        <f>IF(OR(Database!M99="include",Database!N99="include",Database!O99="include",Database!P99="include"), 1, 0)</f>
        <v>1</v>
      </c>
      <c r="U96">
        <f>IF(OR(Database!M99="include",Database!N99="include",Database!O99="include"), 1, 0)</f>
        <v>1</v>
      </c>
      <c r="V96">
        <f>IF(Database!P99="include", 1, 0)</f>
        <v>0</v>
      </c>
      <c r="W96">
        <f>IF(OR(Database!Q99="include",Database!R99="include",Database!S99="include",Database!T99="include"), 1, 0)</f>
        <v>0</v>
      </c>
      <c r="X96">
        <f>IF(Database!Q99="include", 1, 0)</f>
        <v>0</v>
      </c>
      <c r="Y96">
        <f>IF(Database!T99="include", 1, 0)</f>
        <v>0</v>
      </c>
      <c r="Z96">
        <f>IF(OR(Database!AC99="include",Database!AE99="include",Database!AH99="include",Database!AI99="include",Database!AJ99="include",Database!AK99="include",Database!AM99="include",Database!AN99="include",Database!AO99="include",Database!AP99="include"), 1, 0)</f>
        <v>0</v>
      </c>
      <c r="AA96">
        <f>IF(OR(Database!AQ99&lt;&gt;"",Database!AR99&lt;&gt;"",Database!AS99&lt;&gt;"",Database!AT99&lt;&gt;""), 1, 0)</f>
        <v>1</v>
      </c>
      <c r="AB96">
        <f>IF(Database!AW99&lt;&gt;"", 1, 0)</f>
        <v>0</v>
      </c>
      <c r="AC96">
        <f>IF(OR(Database!AY99&lt;&gt;"",Database!AX99&lt;&gt;""), 1, 0)</f>
        <v>0</v>
      </c>
    </row>
    <row r="97" spans="1:29">
      <c r="A97" t="str">
        <f>Database!$B$6&amp;": "&amp;Database!B100&amp;CHAR(10)&amp;Database!$C$6&amp;": "&amp;Database!C100&amp;CHAR(10)&amp;Database!$E$6&amp;": "&amp;Database!E100&amp;CHAR(10)&amp;Database!$F$6&amp;": "&amp;Database!F100&amp;CHAR(10)&amp;Database!$G$6&amp;": "&amp;Database!G100&amp;CHAR(10)&amp;Database!$H$6&amp;": "&amp;Database!H100&amp;CHAR(10)&amp;Database!$I$6&amp;": "&amp;Database!I100&amp;CHAR(10)&amp;Database!$J$6&amp;": "&amp;Database!J100&amp;CHAR(10)</f>
        <v xml:space="preserve">nct_id: NCT02468024
phase: Phase 3
sponsor_name: University of Texas Southwestern Medical Center
sponsor_type: Other
study_title: JoLT-Ca A Randomized Phase III Study of Sublobar Resection (SR) Versus Stereotactic Ablative Radiotherapy (SAbR) in High Risk Patients With Stage I Non-Small Cell Lung Cancer (NSCLC), The STABLE-MATES Trial
cohort: 1
age_min: 18
age_max: 99
</v>
      </c>
      <c r="B97" t="str">
        <f>IF(S97=1, Database!$K$6&amp;": "&amp;Database!K100&amp;CHAR(10)&amp;Database!$L$6&amp;": "&amp;Database!L100, "")</f>
        <v/>
      </c>
      <c r="C97" t="str">
        <f>IF(T97=1, Database!$M$6&amp;": "&amp;Database!M100&amp;CHAR(10)&amp;Database!$N$6&amp;": "&amp;Database!N100&amp;CHAR(10)&amp;Database!$O$6&amp;": "&amp;Database!O100&amp;CHAR(10)&amp;Database!$P$6&amp;": "&amp;Database!P100&amp;CHAR(10), "")</f>
        <v xml:space="preserve">type_lung_nsclc_adeno: include
type_lung_nsclc_large: include
type_lung_nsclc_squamous: include
type_lung_sclc: 
</v>
      </c>
      <c r="D97" t="str">
        <f>IF(W97=1, Database!$Q$6&amp;": "&amp;Database!Q100&amp;CHAR(10)&amp;Database!$R$6&amp;": "&amp;Database!R100&amp;CHAR(10)&amp;Database!$S$6&amp;": "&amp;Database!S100&amp;CHAR(10)&amp;Database!$T$6&amp;": "&amp;Database!T100&amp;CHAR(10)&amp;Database!$U$6&amp;": "&amp;Database!U100&amp;CHAR(10)&amp;Database!$V$6&amp;": "&amp;Database!V100&amp;CHAR(10)&amp;Database!$W$6&amp;": "&amp;Database!W100&amp;CHAR(10)&amp;Database!$X$6&amp;": "&amp;Database!X100&amp;CHAR(10)&amp;Database!$Y$6&amp;": "&amp;Database!Y100&amp;CHAR(10)&amp;Database!$Z$6&amp;": "&amp;Database!Z100&amp;CHAR(10)&amp;Database!$AA$6&amp;": "&amp;Database!AA100&amp;CHAR(10)&amp;Database!$AB$6&amp;": "&amp;Database!AB100&amp;CHAR(10), "")</f>
        <v/>
      </c>
      <c r="E97" t="str">
        <f>IF(Z97=1, Database!$AC$6&amp;": "&amp;Database!AC100&amp;CHAR(10)&amp;Database!$AD$6&amp;": "&amp;Database!AD100&amp;CHAR(10)&amp;Database!$AE$6&amp;": "&amp;Database!AE100&amp;CHAR(10)&amp;Database!$AF$6&amp;": "&amp;Database!AF100&amp;CHAR(10)&amp;Database!$AG$6&amp;": "&amp;Database!AG100&amp;CHAR(10)&amp;Database!$AH$6&amp;": "&amp;Database!AH100&amp;CHAR(10)&amp;Database!$AI$6&amp;": "&amp;Database!AI100&amp;CHAR(10)&amp;Database!$AJ$6&amp;": "&amp;Database!AJ100&amp;CHAR(10)&amp;Database!$AK$6&amp;": "&amp;Database!AK100&amp;CHAR(10)&amp;Database!$AL$6&amp;": "&amp;Database!AL100&amp;CHAR(10)&amp;Database!$AM$6&amp;": "&amp;Database!AM100&amp;CHAR(10)&amp;Database!$AN$6&amp;": "&amp;Database!AN100&amp;CHAR(10)&amp;Database!$AO$6&amp;": "&amp;Database!AO100&amp;CHAR(10)&amp;Database!$AP$6&amp;": "&amp;Database!AP100&amp;CHAR(10), "")</f>
        <v/>
      </c>
      <c r="F97" t="str">
        <f>IF(AA97=1, Database!$AQ$6&amp;": "&amp;Database!AQ100&amp;CHAR(10)&amp;Database!$AR$6&amp;": "&amp;Database!AR100&amp;CHAR(10)&amp;Database!$AS$6&amp;": "&amp;Database!AS100&amp;CHAR(10)&amp;Database!$AT$6&amp;": "&amp;Database!AT100&amp;CHAR(10), "")</f>
        <v xml:space="preserve">stage_i: include
stage_ii: 
stage_iii: 
stage_iv: 
</v>
      </c>
      <c r="G97" t="str">
        <f>IF(V97=1, Database!$AU$6&amp;": "&amp;Database!AU100&amp;CHAR(10)&amp;Database!$AV$6&amp;": "&amp;Database!AV100&amp;CHAR(10), "")</f>
        <v/>
      </c>
      <c r="H97" t="str">
        <f>IF(AB97=1, Database!$AW$6&amp;": "&amp;Database!AW100&amp;CHAR(10), "")</f>
        <v/>
      </c>
      <c r="I97" t="str">
        <f>IF(AC97=1, Database!$AX$6&amp;": "&amp;Database!AX100&amp;CHAR(10)&amp;Database!$AY$6&amp;": "&amp;Database!AY100&amp;CHAR(10), "")</f>
        <v/>
      </c>
      <c r="J97" t="str">
        <f>IF(Z97=1, Database!$AQ$6&amp;": "&amp;Database!AQ100&amp;CHAR(10)&amp;Database!$AR$6&amp;": "&amp;Database!AR100&amp;CHAR(10)&amp;Database!$AS$6&amp;": "&amp;Database!AS100&amp;CHAR(10)&amp;Database!$AT$6&amp;": "&amp;Database!AT100&amp;CHAR(10), "")</f>
        <v/>
      </c>
      <c r="K97" t="str">
        <f>Database!$AZ$6&amp;": "&amp;Database!AZ100&amp;CHAR(10)&amp;Database!$BA$6&amp;": "&amp;Database!BA100&amp;CHAR(10)&amp;Database!$BB$6&amp;": "&amp;Database!BB100&amp;CHAR(10)</f>
        <v xml:space="preserve">status_newly_diagnosed: 
status_relapse: 
status_refractory: 
</v>
      </c>
      <c r="L97" t="str">
        <f>Database!$BC$6&amp;": "&amp;Database!BC100&amp;CHAR(10)&amp;Database!$BD$6&amp;": "&amp;Database!BD100&amp;CHAR(10)&amp;Database!$BE$6&amp;": "&amp;Database!BE100&amp;CHAR(10)&amp;Database!$BF$6&amp;": "&amp;Database!BF100&amp;CHAR(10)&amp;Database!$BG$6&amp;": "&amp;Database!BG100&amp;CHAR(10)&amp;Database!$BH$6&amp;": "&amp;Database!BH100&amp;CHAR(10)</f>
        <v xml:space="preserve">marker_alk_oncogene: 
marker_egfr_mutation: 
marker_kras_mutation: 
marker_philadelphia_bcrabl_positive: 
marker_flt3_positive: 
marker_cd20pos: 
</v>
      </c>
      <c r="M97" t="str">
        <f>Database!$BI$6&amp;": "&amp;Database!BI100&amp;CHAR(10)&amp;Database!$BJ$6&amp;": "&amp;Database!BJ100&amp;CHAR(10)&amp;Database!$BK$6&amp;": "&amp;Database!BK100&amp;CHAR(10)&amp;Database!$BL$6&amp;": "&amp;Database!BL100&amp;CHAR(10)&amp;Database!$BM$6&amp;": "&amp;Database!BM100&amp;CHAR(10)&amp;Database!$BN$6&amp;": "&amp;Database!BN100&amp;CHAR(10)&amp;Database!$BO$6&amp;": "&amp;Database!BO100&amp;CHAR(10)&amp;Database!$BP$6&amp;": "&amp;Database!BP100&amp;CHAR(10)</f>
        <v xml:space="preserve">treatment_radiation: 
treatment_radiation_exclusion_period_mo: 
treatment_chemo_systemic: exclude
treatment_chemo_systemic_exclusion_period_mo: 1800
treatment_chemo_adjuvant: exclude
treatment_chemo_adjuvant_exclusion_period_mo: 1800
treatment_tki: 
treatment_tki_exclusion_period_mo: 
</v>
      </c>
      <c r="N97" t="str">
        <f>IF(OR(W97=1, Z97=1), Database!$BQ$6&amp;": "&amp;Database!BQ100&amp;CHAR(10)&amp;Database!$BR$6&amp;": "&amp;Database!BR100&amp;CHAR(10)&amp;Database!$BS$6&amp;": "&amp;Database!BS100&amp;CHAR(10)&amp;Database!$BT$6&amp;": "&amp;Database!BT100&amp;CHAR(10), "")</f>
        <v/>
      </c>
      <c r="O97" t="str">
        <f>"Criteria: "&amp;CHAR(10)&amp;CHAR(10)&amp;Database!BU100</f>
        <v xml:space="preserve">Criteria: 
_x000D_        Inclusion Criteria:_x000D__x000D_          -  Age &gt; 18 years._x000D__x000D_          -  ECOG performance status (PS) 0, 1, or 2._x000D__x000D_          -  Radiographic findings consistent with non-small cell lung cancer, including lesions_x000D_             with ground glass opacities with a solid component of 50% or greater. Those with_x000D_             ground glass opacities and &lt;50% solid component will be excluded._x000D__x000D_          -  Biopsy confirmed non-small cell lung cancer._x000D__x000D_          -  Tumor â‰¤ 4 cm maximum diameter, including clinical stage IA and selected IB by PET/CT_x000D_             scan of the chest and upper abdomen performed within 60 days prior to registration._x000D__x000D_          -  All clinically suspicious mediastinal N1, N2, or N3 lymph nodes (&gt; 1 cm short-axis_x000D_             dimension on CT scan and/or positive on PET scan) confirmed negative for involvement_x000D_             with NSCLC by one of the following methods: mediastinoscopy, anterior mediastinotomy_x000D_             EUS/EBUS guided needle aspiration, CT-guided, video-assisted thoracoscopic or open_x000D_             lymph node biopsy._x000D__x000D_          -  Tumor verified by a thoracic surgeon to be in a location that will permit sublobar_x000D_             resection._x000D__x000D_          -  Tumor located peripherally within the lung. NOTE: Peripheral is defined as not_x000D_             touching any surface within 2 cm of the proximal bronchial tree in all directions._x000D_             See below. Patients with non-peripheral (central) tumors are NOT eligible._x000D__x000D_          -  No evidence of distant metastases._x000D__x000D_          -  Availability of pulmonary function tests (PFTs - spirometry, DLCO, +/- arterial blood_x000D_             gases) within 90 days prior to registration. Patients with tracheotomy, etc, who are_x000D_             physically unable to perform PFTs (and therefore cannot be tested for the Major_x000D_             criteria in 3.1.10 below) are potentially still eligible if a study credentialed_x000D_             thoracic surgeon documents that the patient's health characteristics would otherwise_x000D_             have been acceptable for eligibility as a high risk but nonetheless operable patient_x000D_             (in particular be eligible for sublobar resection)._x000D__x000D_          -  Patient at high-risk for surgery by meeting a minimum of one major criteria or two_x000D_             minor criteria_x000D__x000D_          -  No prior intra-thoracic radiation therapy. NOTE: Previous radiotherapy as part of_x000D_             treatment for head and neck, breast, or other non-thoracic cancer is permitted so_x000D_             long as possible radiation fields would not overlap. Previous chemotherapy or_x000D_             surgical resection specifically for the lung cancer being treated on this protocol is_x000D_             NOT permitted. No prior lung resection on the ipsilateral side._x000D__x000D_          -  Non-pregnant and non-lactating. Women of child-bearing potential must have a negative_x000D_             urine or serum pregnancy test within 60 days prior to registration. Peri-menopausal_x000D_             women must be amenorrheic &gt; 12 months prior to registration to be considered not of_x000D_             childbearing potential._x000D__x000D_          -  No prior invasive malignancy, unless disease-free for â‰¥ 3 years prior to registration_x000D_             (exceptions: non-melanoma skin cancer, in-situ cancers)._x000D__x000D_          -  Ability to understand and the willingness to sign a written informed consent._x000D__x000D_        Exclusion Criteria:_x000D__x000D_          -  evidence of distant metastases_x000D__x000D_          -  prior intra-thoracic radiation therapy. NOTE: Previous radiotherapy as part of_x000D_             treatment for head and neck, breast, or other non-thoracic cancer is permitted so_x000D_             long as possible radiation fields would not overlap. Previous chemotherapy or_x000D_             surgical resection specifically for the lung cancer being treated on this protocol is_x000D_             NOT permitted. No prior lung resection on the ipsilateral side._x000D__x000D_          -  pregnant and lactating women_x000D__x000D_          -  prior invasive malignancy, unless disease-free for â‰¥ 3 years prior to registration_x000D_             (exceptions: non-melanoma skin cancer, in-situ cancers)._x000D_      </v>
      </c>
      <c r="P97" t="str">
        <f t="shared" si="2"/>
        <v xml:space="preserve">
---------------------------------------</v>
      </c>
      <c r="Q97" t="str">
        <f t="shared" si="3"/>
        <v>nct_id: NCT02468024
phase: Phase 3
sponsor_name: University of Texas Southwestern Medical Center
sponsor_type: Other
study_title: JoLT-Ca A Randomized Phase III Study of Sublobar Resection (SR) Versus Stereotactic Ablative Radiotherapy (SAbR) in High Risk Patients With Stage I Non-Small Cell Lung Cancer (NSCLC), The STABLE-MATES Trial
cohort: 1
age_min: 18
age_max: 99
type_lung_nsclc_adeno: include
type_lung_nsclc_large: include
type_lung_nsclc_squamous: include
type_lung_sclc: 
stage_i: include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exclude
treatment_chemo_adjuvant_exclusion_period_mo: 1800
treatment_tki: 
treatment_tki_exclusion_period_mo: 
Criteria: 
_x000D_        Inclusion Criteria:_x000D__x000D_          -  Age &gt; 18 years._x000D__x000D_          -  ECOG performance status (PS) 0, 1, or 2._x000D__x000D_          -  Radiographic findings consistent with non-small cell lung cancer, including lesions_x000D_             with ground glass opacities with a solid component of 50% or greater. Those with_x000D_             ground glass opacities and &lt;50% solid component will be excluded._x000D__x000D_          -  Biopsy confirmed non-small cell lung cancer._x000D__x000D_          -  Tumor â‰¤ 4 cm maximum diameter, including clinical stage IA and selected IB by PET/CT_x000D_             scan of the chest and upper abdomen performed within 60 days prior to registration._x000D__x000D_          -  All clinically suspicious mediastinal N1, N2, or N3 lymph nodes (&gt; 1 cm short-axis_x000D_             dimension on CT scan and/or positive on PET scan) confirmed negative for involvement_x000D_             with NSCLC by one of the following methods: mediastinoscopy, anterior mediastinotomy_x000D_             EUS/EBUS guided needle aspiration, CT-guided, video-assisted thoracoscopic or open_x000D_             lymph node biopsy._x000D__x000D_          -  Tumor verified by a thoracic surgeon to be in a location that will permit sublobar_x000D_             resection._x000D__x000D_          -  Tumor located peripherally within the lung. NOTE: Peripheral is defined as not_x000D_             touching any surface within 2 cm of the proximal bronchial tree in all directions._x000D_             See below. Patients with non-peripheral (central) tumors are NOT eligible._x000D__x000D_          -  No evidence of distant metastases._x000D__x000D_          -  Availability of pulmonary function tests (PFTs - spirometry, DLCO, +/- arterial blood_x000D_             gases) within 90 days prior to registration. Patients with tracheotomy, etc, who are_x000D_             physically unable to perform PFTs (and therefore cannot be tested for the Major_x000D_             criteria in 3.1.10 below) are potentially still eligible if a study credentialed_x000D_             thoracic surgeon documents that the patient's health characteristics would otherwise_x000D_             have been acceptable for eligibility as a high risk but nonetheless operable patient_x000D_             (in particular be eligible for sublobar resection)._x000D__x000D_          -  Patient at high-risk for surgery by meeting a minimum of one major criteria or two_x000D_             minor criteria_x000D__x000D_          -  No prior intra-thoracic radiation therapy. NOTE: Previous radiotherapy as part of_x000D_             treatment for head and neck, breast, or other non-thoracic cancer is permitted so_x000D_             long as possible radiation fields would not overlap. Previous chemotherapy or_x000D_             surgical resection specifically for the lung cancer being treated on this protocol is_x000D_             NOT permitted. No prior lung resection on the ipsilateral side._x000D__x000D_          -  Non-pregnant and non-lactating. Women of child-bearing potential must have a negative_x000D_             urine or serum pregnancy test within 60 days prior to registration. Peri-menopausal_x000D_             women must be amenorrheic &gt; 12 months prior to registration to be considered not of_x000D_             childbearing potential._x000D__x000D_          -  No prior invasive malignancy, unless disease-free for â‰¥ 3 years prior to registration_x000D_             (exceptions: non-melanoma skin cancer, in-situ cancers)._x000D__x000D_          -  Ability to understand and the willingness to sign a written informed consent._x000D__x000D_        Exclusion Criteria:_x000D__x000D_          -  evidence of distant metastases_x000D__x000D_          -  prior intra-thoracic radiation therapy. NOTE: Previous radiotherapy as part of_x000D_             treatment for head and neck, breast, or other non-thoracic cancer is permitted so_x000D_             long as possible radiation fields would not overlap. Previous chemotherapy or_x000D_             surgical resection specifically for the lung cancer being treated on this protocol is_x000D_             NOT permitted. No prior lung resection on the ipsilateral side._x000D__x000D_          -  pregnant and lactating women_x000D__x000D_          -  prior invasive malignancy, unless disease-free for â‰¥ 3 years prior to registration_x000D_             (exceptions: non-melanoma skin cancer, in-situ cancers)._x000D_      
---------------------------------------</v>
      </c>
      <c r="S97">
        <f>IF(OR(Database!K100="include",Database!L100="include"), 1, 0)</f>
        <v>0</v>
      </c>
      <c r="T97">
        <f>IF(OR(Database!M100="include",Database!N100="include",Database!O100="include",Database!P100="include"), 1, 0)</f>
        <v>1</v>
      </c>
      <c r="U97">
        <f>IF(OR(Database!M100="include",Database!N100="include",Database!O100="include"), 1, 0)</f>
        <v>1</v>
      </c>
      <c r="V97">
        <f>IF(Database!P100="include", 1, 0)</f>
        <v>0</v>
      </c>
      <c r="W97">
        <f>IF(OR(Database!Q100="include",Database!R100="include",Database!S100="include",Database!T100="include"), 1, 0)</f>
        <v>0</v>
      </c>
      <c r="X97">
        <f>IF(Database!Q100="include", 1, 0)</f>
        <v>0</v>
      </c>
      <c r="Y97">
        <f>IF(Database!T100="include", 1, 0)</f>
        <v>0</v>
      </c>
      <c r="Z97">
        <f>IF(OR(Database!AC100="include",Database!AE100="include",Database!AH100="include",Database!AI100="include",Database!AJ100="include",Database!AK100="include",Database!AM100="include",Database!AN100="include",Database!AO100="include",Database!AP100="include"), 1, 0)</f>
        <v>0</v>
      </c>
      <c r="AA97">
        <f>IF(OR(Database!AQ100&lt;&gt;"",Database!AR100&lt;&gt;"",Database!AS100&lt;&gt;"",Database!AT100&lt;&gt;""), 1, 0)</f>
        <v>1</v>
      </c>
      <c r="AB97">
        <f>IF(Database!AW100&lt;&gt;"", 1, 0)</f>
        <v>0</v>
      </c>
      <c r="AC97">
        <f>IF(OR(Database!AY100&lt;&gt;"",Database!AX100&lt;&gt;""), 1, 0)</f>
        <v>0</v>
      </c>
    </row>
    <row r="98" spans="1:29">
      <c r="A98" t="str">
        <f>Database!$B$6&amp;": "&amp;Database!B101&amp;CHAR(10)&amp;Database!$C$6&amp;": "&amp;Database!C101&amp;CHAR(10)&amp;Database!$E$6&amp;": "&amp;Database!E101&amp;CHAR(10)&amp;Database!$F$6&amp;": "&amp;Database!F101&amp;CHAR(10)&amp;Database!$G$6&amp;": "&amp;Database!G101&amp;CHAR(10)&amp;Database!$H$6&amp;": "&amp;Database!H101&amp;CHAR(10)&amp;Database!$I$6&amp;": "&amp;Database!I101&amp;CHAR(10)&amp;Database!$J$6&amp;": "&amp;Database!J101&amp;CHAR(10)</f>
        <v xml:space="preserve">nct_id: NCT02154490
phase: Phase 2/Phase 3
sponsor_name: Southwest Oncology Group
sponsor_type: Other
study_title: A Biomarker-Driven Master Protocol for Previously Treated Squamous Cell Lung Cancer (Lung-MAP)
cohort: 1
age_min: 18
age_max: 150
</v>
      </c>
      <c r="B98" t="str">
        <f>IF(S98=1, Database!$K$6&amp;": "&amp;Database!K101&amp;CHAR(10)&amp;Database!$L$6&amp;": "&amp;Database!L101, "")</f>
        <v/>
      </c>
      <c r="C98" t="str">
        <f>IF(T98=1, Database!$M$6&amp;": "&amp;Database!M101&amp;CHAR(10)&amp;Database!$N$6&amp;": "&amp;Database!N101&amp;CHAR(10)&amp;Database!$O$6&amp;": "&amp;Database!O101&amp;CHAR(10)&amp;Database!$P$6&amp;": "&amp;Database!P101&amp;CHAR(10), "")</f>
        <v xml:space="preserve">type_lung_nsclc_adeno: 
type_lung_nsclc_large: 
type_lung_nsclc_squamous: include
type_lung_sclc: 
</v>
      </c>
      <c r="D98" t="str">
        <f>IF(W98=1, Database!$Q$6&amp;": "&amp;Database!Q101&amp;CHAR(10)&amp;Database!$R$6&amp;": "&amp;Database!R101&amp;CHAR(10)&amp;Database!$S$6&amp;": "&amp;Database!S101&amp;CHAR(10)&amp;Database!$T$6&amp;": "&amp;Database!T101&amp;CHAR(10)&amp;Database!$U$6&amp;": "&amp;Database!U101&amp;CHAR(10)&amp;Database!$V$6&amp;": "&amp;Database!V101&amp;CHAR(10)&amp;Database!$W$6&amp;": "&amp;Database!W101&amp;CHAR(10)&amp;Database!$X$6&amp;": "&amp;Database!X101&amp;CHAR(10)&amp;Database!$Y$6&amp;": "&amp;Database!Y101&amp;CHAR(10)&amp;Database!$Z$6&amp;": "&amp;Database!Z101&amp;CHAR(10)&amp;Database!$AA$6&amp;": "&amp;Database!AA101&amp;CHAR(10)&amp;Database!$AB$6&amp;": "&amp;Database!AB101&amp;CHAR(10), "")</f>
        <v/>
      </c>
      <c r="E98" t="str">
        <f>IF(Z98=1, Database!$AC$6&amp;": "&amp;Database!AC101&amp;CHAR(10)&amp;Database!$AD$6&amp;": "&amp;Database!AD101&amp;CHAR(10)&amp;Database!$AE$6&amp;": "&amp;Database!AE101&amp;CHAR(10)&amp;Database!$AF$6&amp;": "&amp;Database!AF101&amp;CHAR(10)&amp;Database!$AG$6&amp;": "&amp;Database!AG101&amp;CHAR(10)&amp;Database!$AH$6&amp;": "&amp;Database!AH101&amp;CHAR(10)&amp;Database!$AI$6&amp;": "&amp;Database!AI101&amp;CHAR(10)&amp;Database!$AJ$6&amp;": "&amp;Database!AJ101&amp;CHAR(10)&amp;Database!$AK$6&amp;": "&amp;Database!AK101&amp;CHAR(10)&amp;Database!$AL$6&amp;": "&amp;Database!AL101&amp;CHAR(10)&amp;Database!$AM$6&amp;": "&amp;Database!AM101&amp;CHAR(10)&amp;Database!$AN$6&amp;": "&amp;Database!AN101&amp;CHAR(10)&amp;Database!$AO$6&amp;": "&amp;Database!AO101&amp;CHAR(10)&amp;Database!$AP$6&amp;": "&amp;Database!AP101&amp;CHAR(10), "")</f>
        <v/>
      </c>
      <c r="F98" t="str">
        <f>IF(AA98=1, Database!$AQ$6&amp;": "&amp;Database!AQ101&amp;CHAR(10)&amp;Database!$AR$6&amp;": "&amp;Database!AR101&amp;CHAR(10)&amp;Database!$AS$6&amp;": "&amp;Database!AS101&amp;CHAR(10)&amp;Database!$AT$6&amp;": "&amp;Database!AT101&amp;CHAR(10), "")</f>
        <v xml:space="preserve">stage_i: 
stage_ii: 
stage_iii: 
stage_iv: include
</v>
      </c>
      <c r="G98" t="str">
        <f>IF(V98=1, Database!$AU$6&amp;": "&amp;Database!AU101&amp;CHAR(10)&amp;Database!$AV$6&amp;": "&amp;Database!AV101&amp;CHAR(10), "")</f>
        <v/>
      </c>
      <c r="H98" t="str">
        <f>IF(AB98=1, Database!$AW$6&amp;": "&amp;Database!AW101&amp;CHAR(10), "")</f>
        <v/>
      </c>
      <c r="I98" t="str">
        <f>IF(AC98=1, Database!$AX$6&amp;": "&amp;Database!AX101&amp;CHAR(10)&amp;Database!$AY$6&amp;": "&amp;Database!AY101&amp;CHAR(10), "")</f>
        <v/>
      </c>
      <c r="J98" t="str">
        <f>IF(Z98=1, Database!$AQ$6&amp;": "&amp;Database!AQ101&amp;CHAR(10)&amp;Database!$AR$6&amp;": "&amp;Database!AR101&amp;CHAR(10)&amp;Database!$AS$6&amp;": "&amp;Database!AS101&amp;CHAR(10)&amp;Database!$AT$6&amp;": "&amp;Database!AT101&amp;CHAR(10), "")</f>
        <v/>
      </c>
      <c r="K98" t="str">
        <f>Database!$AZ$6&amp;": "&amp;Database!AZ101&amp;CHAR(10)&amp;Database!$BA$6&amp;": "&amp;Database!BA101&amp;CHAR(10)&amp;Database!$BB$6&amp;": "&amp;Database!BB101&amp;CHAR(10)</f>
        <v xml:space="preserve">status_newly_diagnosed: 
status_relapse: 
status_refractory: 
</v>
      </c>
      <c r="L98" t="str">
        <f>Database!$BC$6&amp;": "&amp;Database!BC101&amp;CHAR(10)&amp;Database!$BD$6&amp;": "&amp;Database!BD101&amp;CHAR(10)&amp;Database!$BE$6&amp;": "&amp;Database!BE101&amp;CHAR(10)&amp;Database!$BF$6&amp;": "&amp;Database!BF101&amp;CHAR(10)&amp;Database!$BG$6&amp;": "&amp;Database!BG101&amp;CHAR(10)&amp;Database!$BH$6&amp;": "&amp;Database!BH101&amp;CHAR(10)</f>
        <v xml:space="preserve">marker_alk_oncogene: exclude
marker_egfr_mutation: exclude
marker_kras_mutation: 
marker_philadelphia_bcrabl_positive: 
marker_flt3_positive: 
marker_cd20pos: 
</v>
      </c>
      <c r="M98" t="str">
        <f>Database!$BI$6&amp;": "&amp;Database!BI101&amp;CHAR(10)&amp;Database!$BJ$6&amp;": "&amp;Database!BJ101&amp;CHAR(10)&amp;Database!$BK$6&amp;": "&amp;Database!BK101&amp;CHAR(10)&amp;Database!$BL$6&amp;": "&amp;Database!BL101&amp;CHAR(10)&amp;Database!$BM$6&amp;": "&amp;Database!BM101&amp;CHAR(10)&amp;Database!$BN$6&amp;": "&amp;Database!BN101&amp;CHAR(10)&amp;Database!$BO$6&amp;": "&amp;Database!BO101&amp;CHAR(10)&amp;Database!$BP$6&amp;": "&amp;Database!BP101&amp;CHAR(10)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98" t="str">
        <f>IF(OR(W98=1, Z98=1), Database!$BQ$6&amp;": "&amp;Database!BQ101&amp;CHAR(10)&amp;Database!$BR$6&amp;": "&amp;Database!BR101&amp;CHAR(10)&amp;Database!$BS$6&amp;": "&amp;Database!BS101&amp;CHAR(10)&amp;Database!$BT$6&amp;": "&amp;Database!BT101&amp;CHAR(10), "")</f>
        <v/>
      </c>
      <c r="O98" t="str">
        <f>"Criteria: "&amp;CHAR(10)&amp;CHAR(10)&amp;Database!BU101</f>
        <v xml:space="preserve">Criteria: 
_x000D_        Inclusion Criteria:_x000D__x000D_          -  SCREENING/PRE-SCREENING REGISTRATION:_x000D__x000D_          -  Patients must have pathologically proven squamous cell carcinoma (SCCA) cancer of the_x000D_             lung confirmed by tumor biopsy and/or fine-needle aspiration; disease must be stage_x000D_             IV SCCA, or recurrent; the primary diagnosis of SCCA should be established using the_x000D_             current World Health Organization (WHO)/International Association for the Study of_x000D_             Lung Cancer (IASLC)-classification of Thoracic Malignancies; the diagnosis is based_x000D_             on hematoxylin and eosin (H&amp;E) stained slides with or without specific defined_x000D_             immunohistochemistry (IHC) characteristic (p40/p63 positive, transcription_x000D_             termination factor [TTF1] negative) if required for diagnosis; mixed histologies are_x000D_             not allowed_x000D__x000D_          -  Patients must either be eligible to be screened at progression on prior treatment or_x000D_             to be pre-screened prior to progression on current treatment; patients will either_x000D_             consent to the screening consent or the pre-screening consent, not both; these_x000D_             criteria are:_x000D__x000D_               -  Screening at progression on prior treatment: to be eligible for screening at_x000D_                  progression, patients must have received at least one line of systemic therapy_x000D_                  for any stage of disease (stages I-IV); at least one of these lines of therapy_x000D_                  must have been a platinum-based chemotherapy regimen; patients must have_x000D_                  progressed following the most recent line of therapy; for patients whose prior_x000D_                  systemic therapy was for stage I-III disease only (i.e. patient has not received_x000D_                  any treatment for stage IV disease), disease progression on platinum-based_x000D_                  chemotherapy must have occurred within one year from the last date that patient_x000D_                  received that therapy_x000D__x000D_               -  Pre-screening prior to progression on current treatment: to be eligible for_x000D_                  pre-screening, current treatment must be for stage IV disease and patient must_x000D_                  have received at least one dose of the current regimen; patients must have_x000D_                  previously received or currently be receiving a platinum-based chemotherapy_x000D_                  regimen; patients on first-line platinum-based treatment are eligible upon_x000D_                  receiving Cycle 1, Day 1 infusion; Note: patients will not receive their_x000D_                  sub-study assignment until they progress and the S1400 Notice of Progression is_x000D_                  submitted_x000D__x000D_          -  Patients must have adequate tumor tissue available, defined as &gt;= 20% tumor cells and_x000D_             &gt;= 0.2 mm^3 tumor volume; the local interpreting pathologist must review and sign off_x000D_             on the S1400 Local Pathology Review Form prior to screening/pre-screening_x000D_             registration; patients must agree to have this tissue submitted to Foundation_x000D_             Medicine for common broad platform Clinical Laboratory Improvement Amendments (CLIA)_x000D_             biomarker profiling; if archival tumor material is exhausted, then a new fresh tumor_x000D_             biopsy that is formalin-fixed and paraffin-embedded (FFPE) must be obtained; a tumor_x000D_             block or FFPE slides 4-5 microns thick must be submitted; bone biopsies are not_x000D_             allowed; if FFPE slides are to be submitted, at least 12 unstained slides plus an H&amp;E_x000D_             stained slide, or 13 unstained slides must be submitted; however it is strongly_x000D_             recommended that 20 FFPE slides be submitted; Note: previous next-generation_x000D_             deoxyribonucleic acid (DNA) sequencing (NGS) will be repeated if done outside this_x000D_             study for sub-study assignment_x000D__x000D_          -  Patients must not have a known epidermal growth factor receptor (EGFR) mutation or_x000D_             anaplastic lymphoma kinase (ALK) fusion_x000D__x000D_          -  Patients must have Zubrod performance status 0-1 documented within 28 days prior to_x000D_             screening/pre-screening registration_x000D__x000D_          -  Patients must also be offered participation in banking for future use of specimens_x000D__x000D_          -  Patients must be willing to provide prior smoking history as required on the S1400_x000D_             Onstudy Form_x000D__x000D_          -  As a part of the Oncology Patient Enrollment Network (OPEN) registration process the_x000D_             treating institution's identity is provided in order to ensure that the current_x000D_             (within 365 days) date of institutional review board approval for this study has been_x000D_             entered in the system_x000D__x000D_          -  Patients must be informed of the investigational nature of this study and must sign_x000D_             and give written informed consent in accordance with institutional and federal_x000D_             guidelines_x000D__x000D_          -  SUB-STUDY REGISTRATION:_x000D__x000D_          -  Patients whose biomarker profiling results indicate the presence of an EGFR mutation_x000D_             or echinoderm microtubule-associated protein-like 4 (EML4)/ALK fusion are not_x000D_             eligible_x000D__x000D_          -  Patients must have progressed per RECIST 1.1 following the most recent line of_x000D_             therapy_x000D__x000D_          -  Patients must not have received any prior systemic therapy (systemic chemotherapy,_x000D_             immunotherapy or investigational drug) within 21 days prior to sub-study_x000D_             registration; patients must have recovered (=&lt; grade 1) from any side effects of_x000D_             prior therapy; localized palliative radiation therapy is allowed for symptom_x000D_             management, provided treatment is completed &gt;= 14 days prior to sub-study_x000D_             registration; all other types of radiation must be completed &gt;= 28 days prior to_x000D_             sub-study registration_x000D__x000D_          -  Patients must have measurable disease documented by computed tomography (CT) or_x000D_             magnetic resonance imaging (MRI); the CT from a combined positron emission tomography_x000D_             (PET)/CT may be used to document only non-measurable disease unless it is of_x000D_             diagnostic quality; measurable disease must be assessed within 28 days prior to_x000D_             sub-study registration; pleural effusions, ascites and laboratory parameters are not_x000D_             acceptable as the only evidence of disease; non-measurable disease must be assessed_x000D_             within 42 days prior to sub-study registration; all disease must be assessed and_x000D_             documented on the Baseline Tumor Assessment Form; patients whose only measurable_x000D_             disease is within a previous radiation therapy port must demonstrate clearly_x000D_             progressive disease (in the opinion of the treating investigator) prior to_x000D_             registration_x000D__x000D_          -  Patients must have a CT or MRI scan of the brain to evaluate for central nervous_x000D_             system (CNS) disease within 42 days prior to sub-study registration; patient must not_x000D_             have leptomeningeal disease, spinal cord compression or brain metastases unless: (1)_x000D_             metastases have been locally treated and have remained clinically controlled and_x000D_             asymptomatic for at least 14 days following treatment, AND (2) patient has no_x000D_             residual neurological dysfunction and has been off corticosteroids for at least 1 day_x000D_             prior to sub-study registration_x000D__x000D_          -  Patient must have fully recovered from the effects of prior surgery at least 14 days_x000D_             prior to sub-study registration_x000D__x000D_          -  Patients must not be planning to receive any concurrent chemotherapy, immunotherapy,_x000D_             biologic or hormonal therapy for cancer treatment; concurrent use of hormones for_x000D_             non-cancer-related conditions (e.g., insulin for diabetes and hormone replacement_x000D_             therapy) is acceptable_x000D__x000D_          -  Absolute neutrophil count (ANC) &gt;= 1,500/mcl obtained within 28 days prior to_x000D_             sub-study registration_x000D__x000D_          -  Platelet count &gt;= 100,000 mcl obtained within 28 days prior to sub-study registration_x000D__x000D_          -  Hemoglobin &gt;= 9 g/dL obtained within 28 days prior to sub-study registration_x000D__x000D_          -  Serum bilirubin =&lt; institutional upper limit of normal (IULN) within 28 days prior to_x000D_             sub-study registration; for patients with liver metastases, bilirubin must be =&lt; 5 x_x000D_             IULN_x000D__x000D_          -  Either alanine aminotransferase (ALT) or aspartate aminotransferase (AST) =&lt; 2 x IULN_x000D_             within 28 days prior to sub-study registration (if both ALT and AST are done, both_x000D_             must be =&lt; 2 IULN); for patients with liver metastases, either ALT or AST must be =&lt;_x000D_             5 x IULN (if both ALT and AST are done, both must be =&lt; 5 x IULN)_x000D__x000D_          -  Serum creatinine =&lt; the IULN OR measured or calculated creatinine clearance &gt;= 50_x000D_             mL/min using the following Cockcroft-Gault Formula within 28 days prior to sub-study_x000D_             registration_x000D__x000D_          -  Patients must have Zubrod performance status 0-1 documented within 28 days prior to_x000D_             sub-study registration_x000D__x000D_          -  Patients must not have any grade III/IV cardiac disease as defined by the New York_x000D_             Heart Association Criteria (i.e., patients with cardiac disease resulting in marked_x000D_             limitation of physical activity or resulting in inability to carry on any physical_x000D_             activity without discomfort), unstable angina pectoris, and myocardial infarction_x000D_             within 6 months, or serious uncontrolled cardiac arrhythmia_x000D__x000D_          -  Patients must not have documented evidence of acute hepatitis or have an active or_x000D_             uncontrolled infection_x000D__x000D_          -  Patients with a known history of human immunodeficiency virus (HIV) seropositivity_x000D_             must: 1) have undetectable viral load using standard HIV assays in clinical practice,_x000D_             2) have cluster of differentiation (CD)4 count &gt;= 400/mcL, 3) not require prophylaxis_x000D_             for any opportunistic infections (i.e., fungal, Mycobacterium avium complex [mAC], or_x000D_             pneumocystis jiroveci pneumonia [PCP] prophylaxis), and 4) not be newly diagnosed_x000D_             within 12 months prior to sub-study registration_x000D__x000D_          -  Prestudy history and physical exam must be obtained within 28 days prior to sub-study_x000D_             registration_x000D__x000D_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As part of the OPEN registration process the treating institution's identity is_x000D_             provided in order to ensure that the current (within 365 days) date of institutional_x000D_             review board approval for this study has been entered into the system_x000D__x000D_          -  Patients with impaired decision-making capacity are eligible as long as their_x000D_             neurological or psychological condition does not preclude their safe participation in_x000D_             the study (e.g., tracking pill consumption and reporting adverse events to the_x000D_             investigator)_x000D__x000D_          -  Patients must be informed of the investigational nature of this study and must sign_x000D_             and give written informed consent in accordance with institutional and federal_x000D_             guidelines._x000D_      </v>
      </c>
      <c r="P98" t="str">
        <f t="shared" si="2"/>
        <v xml:space="preserve">
---------------------------------------</v>
      </c>
      <c r="Q98" t="str">
        <f t="shared" si="3"/>
        <v>nct_id: NCT02154490
phase: Phase 2/Phase 3
sponsor_name: Southwest Oncology Group
sponsor_type: Other
study_title: A Biomarker-Driven Master Protocol for Previously Treated Squamous Cell Lung Cancer (Lung-MAP)
cohort: 1
age_min: 18
age_max: 150
type_lung_nsclc_adeno: 
type_lung_nsclc_large: 
type_lung_nsclc_squamous: include
type_lung_sclc: 
stage_i: 
stage_ii: 
stage_iii: 
stage_iv: include
status_newly_diagnosed: 
status_relapse: 
status_refractory: 
marker_alk_oncogene: exclude
marker_egfr_mutation: exclude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SCREENING/PRE-SCREENING REGISTRATION:_x000D__x000D_          -  Patients must have pathologically proven squamous cell carcinoma (SCCA) cancer of the_x000D_             lung confirmed by tumor biopsy and/or fine-needle aspiration; disease must be stage_x000D_             IV SCCA, or recurrent; the primary diagnosis of SCCA should be established using the_x000D_             current World Health Organization (WHO)/International Association for the Study of_x000D_             Lung Cancer (IASLC)-classification of Thoracic Malignancies; the diagnosis is based_x000D_             on hematoxylin and eosin (H&amp;E) stained slides with or without specific defined_x000D_             immunohistochemistry (IHC) characteristic (p40/p63 positive, transcription_x000D_             termination factor [TTF1] negative) if required for diagnosis; mixed histologies are_x000D_             not allowed_x000D__x000D_          -  Patients must either be eligible to be screened at progression on prior treatment or_x000D_             to be pre-screened prior to progression on current treatment; patients will either_x000D_             consent to the screening consent or the pre-screening consent, not both; these_x000D_             criteria are:_x000D__x000D_               -  Screening at progression on prior treatment: to be eligible for screening at_x000D_                  progression, patients must have received at least one line of systemic therapy_x000D_                  for any stage of disease (stages I-IV); at least one of these lines of therapy_x000D_                  must have been a platinum-based chemotherapy regimen; patients must have_x000D_                  progressed following the most recent line of therapy; for patients whose prior_x000D_                  systemic therapy was for stage I-III disease only (i.e. patient has not received_x000D_                  any treatment for stage IV disease), disease progression on platinum-based_x000D_                  chemotherapy must have occurred within one year from the last date that patient_x000D_                  received that therapy_x000D__x000D_               -  Pre-screening prior to progression on current treatment: to be eligible for_x000D_                  pre-screening, current treatment must be for stage IV disease and patient must_x000D_                  have received at least one dose of the current regimen; patients must have_x000D_                  previously received or currently be receiving a platinum-based chemotherapy_x000D_                  regimen; patients on first-line platinum-based treatment are eligible upon_x000D_                  receiving Cycle 1, Day 1 infusion; Note: patients will not receive their_x000D_                  sub-study assignment until they progress and the S1400 Notice of Progression is_x000D_                  submitted_x000D__x000D_          -  Patients must have adequate tumor tissue available, defined as &gt;= 20% tumor cells and_x000D_             &gt;= 0.2 mm^3 tumor volume; the local interpreting pathologist must review and sign off_x000D_             on the S1400 Local Pathology Review Form prior to screening/pre-screening_x000D_             registration; patients must agree to have this tissue submitted to Foundation_x000D_             Medicine for common broad platform Clinical Laboratory Improvement Amendments (CLIA)_x000D_             biomarker profiling; if archival tumor material is exhausted, then a new fresh tumor_x000D_             biopsy that is formalin-fixed and paraffin-embedded (FFPE) must be obtained; a tumor_x000D_             block or FFPE slides 4-5 microns thick must be submitted; bone biopsies are not_x000D_             allowed; if FFPE slides are to be submitted, at least 12 unstained slides plus an H&amp;E_x000D_             stained slide, or 13 unstained slides must be submitted; however it is strongly_x000D_             recommended that 20 FFPE slides be submitted; Note: previous next-generation_x000D_             deoxyribonucleic acid (DNA) sequencing (NGS) will be repeated if done outside this_x000D_             study for sub-study assignment_x000D__x000D_          -  Patients must not have a known epidermal growth factor receptor (EGFR) mutation or_x000D_             anaplastic lymphoma kinase (ALK) fusion_x000D__x000D_          -  Patients must have Zubrod performance status 0-1 documented within 28 days prior to_x000D_             screening/pre-screening registration_x000D__x000D_          -  Patients must also be offered participation in banking for future use of specimens_x000D__x000D_          -  Patients must be willing to provide prior smoking history as required on the S1400_x000D_             Onstudy Form_x000D__x000D_          -  As a part of the Oncology Patient Enrollment Network (OPEN) registration process the_x000D_             treating institution's identity is provided in order to ensure that the current_x000D_             (within 365 days) date of institutional review board approval for this study has been_x000D_             entered in the system_x000D__x000D_          -  Patients must be informed of the investigational nature of this study and must sign_x000D_             and give written informed consent in accordance with institutional and federal_x000D_             guidelines_x000D__x000D_          -  SUB-STUDY REGISTRATION:_x000D__x000D_          -  Patients whose biomarker profiling results indicate the presence of an EGFR mutation_x000D_             or echinoderm microtubule-associated protein-like 4 (EML4)/ALK fusion are not_x000D_             eligible_x000D__x000D_          -  Patients must have progressed per RECIST 1.1 following the most recent line of_x000D_             therapy_x000D__x000D_          -  Patients must not have received any prior systemic therapy (systemic chemotherapy,_x000D_             immunotherapy or investigational drug) within 21 days prior to sub-study_x000D_             registration; patients must have recovered (=&lt; grade 1) from any side effects of_x000D_             prior therapy; localized palliative radiation therapy is allowed for symptom_x000D_             management, provided treatment is completed &gt;= 14 days prior to sub-study_x000D_             registration; all other types of radiation must be completed &gt;= 28 days prior to_x000D_             sub-study registration_x000D__x000D_          -  Patients must have measurable disease documented by computed tomography (CT) or_x000D_             magnetic resonance imaging (MRI); the CT from a combined positron emission tomography_x000D_             (PET)/CT may be used to document only non-measurable disease unless it is of_x000D_             diagnostic quality; measurable disease must be assessed within 28 days prior to_x000D_             sub-study registration; pleural effusions, ascites and laboratory parameters are not_x000D_             acceptable as the only evidence of disease; non-measurable disease must be assessed_x000D_             within 42 days prior to sub-study registration; all disease must be assessed and_x000D_             documented on the Baseline Tumor Assessment Form; patients whose only measurable_x000D_             disease is within a previous radiation therapy port must demonstrate clearly_x000D_             progressive disease (in the opinion of the treating investigator) prior to_x000D_             registration_x000D__x000D_          -  Patients must have a CT or MRI scan of the brain to evaluate for central nervous_x000D_             system (CNS) disease within 42 days prior to sub-study registration; patient must not_x000D_             have leptomeningeal disease, spinal cord compression or brain metastases unless: (1)_x000D_             metastases have been locally treated and have remained clinically controlled and_x000D_             asymptomatic for at least 14 days following treatment, AND (2) patient has no_x000D_             residual neurological dysfunction and has been off corticosteroids for at least 1 day_x000D_             prior to sub-study registration_x000D__x000D_          -  Patient must have fully recovered from the effects of prior surgery at least 14 days_x000D_             prior to sub-study registration_x000D__x000D_          -  Patients must not be planning to receive any concurrent chemotherapy, immunotherapy,_x000D_             biologic or hormonal therapy for cancer treatment; concurrent use of hormones for_x000D_             non-cancer-related conditions (e.g., insulin for diabetes and hormone replacement_x000D_             therapy) is acceptable_x000D__x000D_          -  Absolute neutrophil count (ANC) &gt;= 1,500/mcl obtained within 28 days prior to_x000D_             sub-study registration_x000D__x000D_          -  Platelet count &gt;= 100,000 mcl obtained within 28 days prior to sub-study registration_x000D__x000D_          -  Hemoglobin &gt;= 9 g/dL obtained within 28 days prior to sub-study registration_x000D__x000D_          -  Serum bilirubin =&lt; institutional upper limit of normal (IULN) within 28 days prior to_x000D_             sub-study registration; for patients with liver metastases, bilirubin must be =&lt; 5 x_x000D_             IULN_x000D__x000D_          -  Either alanine aminotransferase (ALT) or aspartate aminotransferase (AST) =&lt; 2 x IULN_x000D_             within 28 days prior to sub-study registration (if both ALT and AST are done, both_x000D_             must be =&lt; 2 IULN); for patients with liver metastases, either ALT or AST must be =&lt;_x000D_             5 x IULN (if both ALT and AST are done, both must be =&lt; 5 x IULN)_x000D__x000D_          -  Serum creatinine =&lt; the IULN OR measured or calculated creatinine clearance &gt;= 50_x000D_             mL/min using the following Cockcroft-Gault Formula within 28 days prior to sub-study_x000D_             registration_x000D__x000D_          -  Patients must have Zubrod performance status 0-1 documented within 28 days prior to_x000D_             sub-study registration_x000D__x000D_          -  Patients must not have any grade III/IV cardiac disease as defined by the New York_x000D_             Heart Association Criteria (i.e., patients with cardiac disease resulting in marked_x000D_             limitation of physical activity or resulting in inability to carry on any physical_x000D_             activity without discomfort), unstable angina pectoris, and myocardial infarction_x000D_             within 6 months, or serious uncontrolled cardiac arrhythmia_x000D__x000D_          -  Patients must not have documented evidence of acute hepatitis or have an active or_x000D_             uncontrolled infection_x000D__x000D_          -  Patients with a known history of human immunodeficiency virus (HIV) seropositivity_x000D_             must: 1) have undetectable viral load using standard HIV assays in clinical practice,_x000D_             2) have cluster of differentiation (CD)4 count &gt;= 400/mcL, 3) not require prophylaxis_x000D_             for any opportunistic infections (i.e., fungal, Mycobacterium avium complex [mAC], or_x000D_             pneumocystis jiroveci pneumonia [PCP] prophylaxis), and 4) not be newly diagnosed_x000D_             within 12 months prior to sub-study registration_x000D__x000D_          -  Prestudy history and physical exam must be obtained within 28 days prior to sub-study_x000D_             registration_x000D__x000D_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As part of the OPEN registration process the treating institution's identity is_x000D_             provided in order to ensure that the current (within 365 days) date of institutional_x000D_             review board approval for this study has been entered into the system_x000D__x000D_          -  Patients with impaired decision-making capacity are eligible as long as their_x000D_             neurological or psychological condition does not preclude their safe participation in_x000D_             the study (e.g., tracking pill consumption and reporting adverse events to the_x000D_             investigator)_x000D__x000D_          -  Patients must be informed of the investigational nature of this study and must sign_x000D_             and give written informed consent in accordance with institutional and federal_x000D_             guidelines._x000D_      
---------------------------------------</v>
      </c>
      <c r="S98">
        <f>IF(OR(Database!K101="include",Database!L101="include"), 1, 0)</f>
        <v>0</v>
      </c>
      <c r="T98">
        <f>IF(OR(Database!M101="include",Database!N101="include",Database!O101="include",Database!P101="include"), 1, 0)</f>
        <v>1</v>
      </c>
      <c r="U98">
        <f>IF(OR(Database!M101="include",Database!N101="include",Database!O101="include"), 1, 0)</f>
        <v>1</v>
      </c>
      <c r="V98">
        <f>IF(Database!P101="include", 1, 0)</f>
        <v>0</v>
      </c>
      <c r="W98">
        <f>IF(OR(Database!Q101="include",Database!R101="include",Database!S101="include",Database!T101="include"), 1, 0)</f>
        <v>0</v>
      </c>
      <c r="X98">
        <f>IF(Database!Q101="include", 1, 0)</f>
        <v>0</v>
      </c>
      <c r="Y98">
        <f>IF(Database!T101="include", 1, 0)</f>
        <v>0</v>
      </c>
      <c r="Z98">
        <f>IF(OR(Database!AC101="include",Database!AE101="include",Database!AH101="include",Database!AI101="include",Database!AJ101="include",Database!AK101="include",Database!AM101="include",Database!AN101="include",Database!AO101="include",Database!AP101="include"), 1, 0)</f>
        <v>0</v>
      </c>
      <c r="AA98">
        <f>IF(OR(Database!AQ101&lt;&gt;"",Database!AR101&lt;&gt;"",Database!AS101&lt;&gt;"",Database!AT101&lt;&gt;""), 1, 0)</f>
        <v>1</v>
      </c>
      <c r="AB98">
        <f>IF(Database!AW101&lt;&gt;"", 1, 0)</f>
        <v>0</v>
      </c>
      <c r="AC98">
        <f>IF(OR(Database!AY101&lt;&gt;"",Database!AX101&lt;&gt;""), 1, 0)</f>
        <v>0</v>
      </c>
    </row>
    <row r="99" spans="1:29">
      <c r="A99" t="str">
        <f>Database!$B$6&amp;": "&amp;Database!B102&amp;CHAR(10)&amp;Database!$C$6&amp;": "&amp;Database!C102&amp;CHAR(10)&amp;Database!$E$6&amp;": "&amp;Database!E102&amp;CHAR(10)&amp;Database!$F$6&amp;": "&amp;Database!F102&amp;CHAR(10)&amp;Database!$G$6&amp;": "&amp;Database!G102&amp;CHAR(10)&amp;Database!$H$6&amp;": "&amp;Database!H102&amp;CHAR(10)&amp;Database!$I$6&amp;": "&amp;Database!I102&amp;CHAR(10)&amp;Database!$J$6&amp;": "&amp;Database!J102&amp;CHAR(10)</f>
        <v xml:space="preserve">nct_id: NCT02154490
phase: Phase 2/Phase 3
sponsor_name: Southwest Oncology Group
sponsor_type: Other
study_title: A Biomarker-Driven Master Protocol for Previously Treated Squamous Cell Lung Cancer (Lung-MAP)
cohort: 2
age_min: 18
age_max: 150
</v>
      </c>
      <c r="B99" t="str">
        <f>IF(S99=1, Database!$K$6&amp;": "&amp;Database!K102&amp;CHAR(10)&amp;Database!$L$6&amp;": "&amp;Database!L102, "")</f>
        <v/>
      </c>
      <c r="C99" t="str">
        <f>IF(T99=1, Database!$M$6&amp;": "&amp;Database!M102&amp;CHAR(10)&amp;Database!$N$6&amp;": "&amp;Database!N102&amp;CHAR(10)&amp;Database!$O$6&amp;": "&amp;Database!O102&amp;CHAR(10)&amp;Database!$P$6&amp;": "&amp;Database!P102&amp;CHAR(10), "")</f>
        <v xml:space="preserve">type_lung_nsclc_adeno: 
type_lung_nsclc_large: 
type_lung_nsclc_squamous: include
type_lung_sclc: 
</v>
      </c>
      <c r="D99" t="str">
        <f>IF(W99=1, Database!$Q$6&amp;": "&amp;Database!Q102&amp;CHAR(10)&amp;Database!$R$6&amp;": "&amp;Database!R102&amp;CHAR(10)&amp;Database!$S$6&amp;": "&amp;Database!S102&amp;CHAR(10)&amp;Database!$T$6&amp;": "&amp;Database!T102&amp;CHAR(10)&amp;Database!$U$6&amp;": "&amp;Database!U102&amp;CHAR(10)&amp;Database!$V$6&amp;": "&amp;Database!V102&amp;CHAR(10)&amp;Database!$W$6&amp;": "&amp;Database!W102&amp;CHAR(10)&amp;Database!$X$6&amp;": "&amp;Database!X102&amp;CHAR(10)&amp;Database!$Y$6&amp;": "&amp;Database!Y102&amp;CHAR(10)&amp;Database!$Z$6&amp;": "&amp;Database!Z102&amp;CHAR(10)&amp;Database!$AA$6&amp;": "&amp;Database!AA102&amp;CHAR(10)&amp;Database!$AB$6&amp;": "&amp;Database!AB102&amp;CHAR(10), "")</f>
        <v/>
      </c>
      <c r="E99" t="str">
        <f>IF(Z99=1, Database!$AC$6&amp;": "&amp;Database!AC102&amp;CHAR(10)&amp;Database!$AD$6&amp;": "&amp;Database!AD102&amp;CHAR(10)&amp;Database!$AE$6&amp;": "&amp;Database!AE102&amp;CHAR(10)&amp;Database!$AF$6&amp;": "&amp;Database!AF102&amp;CHAR(10)&amp;Database!$AG$6&amp;": "&amp;Database!AG102&amp;CHAR(10)&amp;Database!$AH$6&amp;": "&amp;Database!AH102&amp;CHAR(10)&amp;Database!$AI$6&amp;": "&amp;Database!AI102&amp;CHAR(10)&amp;Database!$AJ$6&amp;": "&amp;Database!AJ102&amp;CHAR(10)&amp;Database!$AK$6&amp;": "&amp;Database!AK102&amp;CHAR(10)&amp;Database!$AL$6&amp;": "&amp;Database!AL102&amp;CHAR(10)&amp;Database!$AM$6&amp;": "&amp;Database!AM102&amp;CHAR(10)&amp;Database!$AN$6&amp;": "&amp;Database!AN102&amp;CHAR(10)&amp;Database!$AO$6&amp;": "&amp;Database!AO102&amp;CHAR(10)&amp;Database!$AP$6&amp;": "&amp;Database!AP102&amp;CHAR(10), "")</f>
        <v/>
      </c>
      <c r="F99" t="str">
        <f>IF(AA99=1, Database!$AQ$6&amp;": "&amp;Database!AQ102&amp;CHAR(10)&amp;Database!$AR$6&amp;": "&amp;Database!AR102&amp;CHAR(10)&amp;Database!$AS$6&amp;": "&amp;Database!AS102&amp;CHAR(10)&amp;Database!$AT$6&amp;": "&amp;Database!AT102&amp;CHAR(10), "")</f>
        <v xml:space="preserve">stage_i: include
stage_ii: include
stage_iii: include
stage_iv: 
</v>
      </c>
      <c r="G99" t="str">
        <f>IF(V99=1, Database!$AU$6&amp;": "&amp;Database!AU102&amp;CHAR(10)&amp;Database!$AV$6&amp;": "&amp;Database!AV102&amp;CHAR(10), "")</f>
        <v/>
      </c>
      <c r="H99" t="str">
        <f>IF(AB99=1, Database!$AW$6&amp;": "&amp;Database!AW102&amp;CHAR(10), "")</f>
        <v/>
      </c>
      <c r="I99" t="str">
        <f>IF(AC99=1, Database!$AX$6&amp;": "&amp;Database!AX102&amp;CHAR(10)&amp;Database!$AY$6&amp;": "&amp;Database!AY102&amp;CHAR(10), "")</f>
        <v/>
      </c>
      <c r="J99" t="str">
        <f>IF(Z99=1, Database!$AQ$6&amp;": "&amp;Database!AQ102&amp;CHAR(10)&amp;Database!$AR$6&amp;": "&amp;Database!AR102&amp;CHAR(10)&amp;Database!$AS$6&amp;": "&amp;Database!AS102&amp;CHAR(10)&amp;Database!$AT$6&amp;": "&amp;Database!AT102&amp;CHAR(10), "")</f>
        <v/>
      </c>
      <c r="K99" t="str">
        <f>Database!$AZ$6&amp;": "&amp;Database!AZ102&amp;CHAR(10)&amp;Database!$BA$6&amp;": "&amp;Database!BA102&amp;CHAR(10)&amp;Database!$BB$6&amp;": "&amp;Database!BB102&amp;CHAR(10)</f>
        <v xml:space="preserve">status_newly_diagnosed: 
status_relapse: require
status_refractory: 
</v>
      </c>
      <c r="L99" t="str">
        <f>Database!$BC$6&amp;": "&amp;Database!BC102&amp;CHAR(10)&amp;Database!$BD$6&amp;": "&amp;Database!BD102&amp;CHAR(10)&amp;Database!$BE$6&amp;": "&amp;Database!BE102&amp;CHAR(10)&amp;Database!$BF$6&amp;": "&amp;Database!BF102&amp;CHAR(10)&amp;Database!$BG$6&amp;": "&amp;Database!BG102&amp;CHAR(10)&amp;Database!$BH$6&amp;": "&amp;Database!BH102&amp;CHAR(10)</f>
        <v xml:space="preserve">marker_alk_oncogene: exclude
marker_egfr_mutation: exclude
marker_kras_mutation: 
marker_philadelphia_bcrabl_positive: 
marker_flt3_positive: 
marker_cd20pos: 
</v>
      </c>
      <c r="M99" t="str">
        <f>Database!$BI$6&amp;": "&amp;Database!BI102&amp;CHAR(10)&amp;Database!$BJ$6&amp;": "&amp;Database!BJ102&amp;CHAR(10)&amp;Database!$BK$6&amp;": "&amp;Database!BK102&amp;CHAR(10)&amp;Database!$BL$6&amp;": "&amp;Database!BL102&amp;CHAR(10)&amp;Database!$BM$6&amp;": "&amp;Database!BM102&amp;CHAR(10)&amp;Database!$BN$6&amp;": "&amp;Database!BN102&amp;CHAR(10)&amp;Database!$BO$6&amp;": "&amp;Database!BO102&amp;CHAR(10)&amp;Database!$BP$6&amp;": "&amp;Database!BP102&amp;CHAR(10)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99" t="str">
        <f>IF(OR(W99=1, Z99=1), Database!$BQ$6&amp;": "&amp;Database!BQ102&amp;CHAR(10)&amp;Database!$BR$6&amp;": "&amp;Database!BR102&amp;CHAR(10)&amp;Database!$BS$6&amp;": "&amp;Database!BS102&amp;CHAR(10)&amp;Database!$BT$6&amp;": "&amp;Database!BT102&amp;CHAR(10), "")</f>
        <v/>
      </c>
      <c r="O99" t="str">
        <f>"Criteria: "&amp;CHAR(10)&amp;CHAR(10)&amp;Database!BU102</f>
        <v xml:space="preserve">Criteria: 
_x000D_        Inclusion Criteria:_x000D__x000D_          -  SCREENING/PRE-SCREENING REGISTRATION:_x000D__x000D_          -  Patients must have pathologically proven squamous cell carcinoma (SCCA) cancer of the_x000D_             lung confirmed by tumor biopsy and/or fine-needle aspiration; disease must be stage_x000D_             IV SCCA, or recurrent; the primary diagnosis of SCCA should be established using the_x000D_             current World Health Organization (WHO)/International Association for the Study of_x000D_             Lung Cancer (IASLC)-classification of Thoracic Malignancies; the diagnosis is based_x000D_             on hematoxylin and eosin (H&amp;E) stained slides with or without specific defined_x000D_             immunohistochemistry (IHC) characteristic (p40/p63 positive, transcription_x000D_             termination factor [TTF1] negative) if required for diagnosis; mixed histologies are_x000D_             not allowed_x000D__x000D_          -  Patients must either be eligible to be screened at progression on prior treatment or_x000D_             to be pre-screened prior to progression on current treatment; patients will either_x000D_             consent to the screening consent or the pre-screening consent, not both; these_x000D_             criteria are:_x000D__x000D_               -  Screening at progression on prior treatment: to be eligible for screening at_x000D_                  progression, patients must have received at least one line of systemic therapy_x000D_                  for any stage of disease (stages I-IV); at least one of these lines of therapy_x000D_                  must have been a platinum-based chemotherapy regimen; patients must have_x000D_                  progressed following the most recent line of therapy; for patients whose prior_x000D_                  systemic therapy was for stage I-III disease only (i.e. patient has not received_x000D_                  any treatment for stage IV disease), disease progression on platinum-based_x000D_                  chemotherapy must have occurred within one year from the last date that patient_x000D_                  received that therapy_x000D__x000D_               -  Pre-screening prior to progression on current treatment: to be eligible for_x000D_                  pre-screening, current treatment must be for stage IV disease and patient must_x000D_                  have received at least one dose of the current regimen; patients must have_x000D_                  previously received or currently be receiving a platinum-based chemotherapy_x000D_                  regimen; patients on first-line platinum-based treatment are eligible upon_x000D_                  receiving Cycle 1, Day 1 infusion; Note: patients will not receive their_x000D_                  sub-study assignment until they progress and the S1400 Notice of Progression is_x000D_                  submitted_x000D__x000D_          -  Patients must have adequate tumor tissue available, defined as &gt;= 20% tumor cells and_x000D_             &gt;= 0.2 mm^3 tumor volume; the local interpreting pathologist must review and sign off_x000D_             on the S1400 Local Pathology Review Form prior to screening/pre-screening_x000D_             registration; patients must agree to have this tissue submitted to Foundation_x000D_             Medicine for common broad platform Clinical Laboratory Improvement Amendments (CLIA)_x000D_             biomarker profiling; if archival tumor material is exhausted, then a new fresh tumor_x000D_             biopsy that is formalin-fixed and paraffin-embedded (FFPE) must be obtained; a tumor_x000D_             block or FFPE slides 4-5 microns thick must be submitted; bone biopsies are not_x000D_             allowed; if FFPE slides are to be submitted, at least 12 unstained slides plus an H&amp;E_x000D_             stained slide, or 13 unstained slides must be submitted; however it is strongly_x000D_             recommended that 20 FFPE slides be submitted; Note: previous next-generation_x000D_             deoxyribonucleic acid (DNA) sequencing (NGS) will be repeated if done outside this_x000D_             study for sub-study assignment_x000D__x000D_          -  Patients must not have a known epidermal growth factor receptor (EGFR) mutation or_x000D_             anaplastic lymphoma kinase (ALK) fusion_x000D__x000D_          -  Patients must have Zubrod performance status 0-1 documented within 28 days prior to_x000D_             screening/pre-screening registration_x000D__x000D_          -  Patients must also be offered participation in banking for future use of specimens_x000D__x000D_          -  Patients must be willing to provide prior smoking history as required on the S1400_x000D_             Onstudy Form_x000D__x000D_          -  As a part of the Oncology Patient Enrollment Network (OPEN) registration process the_x000D_             treating institution's identity is provided in order to ensure that the current_x000D_             (within 365 days) date of institutional review board approval for this study has been_x000D_             entered in the system_x000D__x000D_          -  Patients must be informed of the investigational nature of this study and must sign_x000D_             and give written informed consent in accordance with institutional and federal_x000D_             guidelines_x000D__x000D_          -  SUB-STUDY REGISTRATION:_x000D__x000D_          -  Patients whose biomarker profiling results indicate the presence of an EGFR mutation_x000D_             or echinoderm microtubule-associated protein-like 4 (EML4)/ALK fusion are not_x000D_             eligible_x000D__x000D_          -  Patients must have progressed per RECIST 1.1 following the most recent line of_x000D_             therapy_x000D__x000D_          -  Patients must not have received any prior systemic therapy (systemic chemotherapy,_x000D_             immunotherapy or investigational drug) within 21 days prior to sub-study_x000D_             registration; patients must have recovered (=&lt; grade 1) from any side effects of_x000D_             prior therapy; localized palliative radiation therapy is allowed for symptom_x000D_             management, provided treatment is completed &gt;= 14 days prior to sub-study_x000D_             registration; all other types of radiation must be completed &gt;= 28 days prior to_x000D_             sub-study registration_x000D__x000D_          -  Patients must have measurable disease documented by computed tomography (CT) or_x000D_             magnetic resonance imaging (MRI); the CT from a combined positron emission tomography_x000D_             (PET)/CT may be used to document only non-measurable disease unless it is of_x000D_             diagnostic quality; measurable disease must be assessed within 28 days prior to_x000D_             sub-study registration; pleural effusions, ascites and laboratory parameters are not_x000D_             acceptable as the only evidence of disease; non-measurable disease must be assessed_x000D_             within 42 days prior to sub-study registration; all disease must be assessed and_x000D_             documented on the Baseline Tumor Assessment Form; patients whose only measurable_x000D_             disease is within a previous radiation therapy port must demonstrate clearly_x000D_             progressive disease (in the opinion of the treating investigator) prior to_x000D_             registration_x000D__x000D_          -  Patients must have a CT or MRI scan of the brain to evaluate for central nervous_x000D_             system (CNS) disease within 42 days prior to sub-study registration; patient must not_x000D_             have leptomeningeal disease, spinal cord compression or brain metastases unless: (1)_x000D_             metastases have been locally treated and have remained clinically controlled and_x000D_             asymptomatic for at least 14 days following treatment, AND (2) patient has no_x000D_             residual neurological dysfunction and has been off corticosteroids for at least 1 day_x000D_             prior to sub-study registration_x000D__x000D_          -  Patient must have fully recovered from the effects of prior surgery at least 14 days_x000D_             prior to sub-study registration_x000D__x000D_          -  Patients must not be planning to receive any concurrent chemotherapy, immunotherapy,_x000D_             biologic or hormonal therapy for cancer treatment; concurrent use of hormones for_x000D_             non-cancer-related conditions (e.g., insulin for diabetes and hormone replacement_x000D_             therapy) is acceptable_x000D__x000D_          -  Absolute neutrophil count (ANC) &gt;= 1,500/mcl obtained within 28 days prior to_x000D_             sub-study registration_x000D__x000D_          -  Platelet count &gt;= 100,000 mcl obtained within 28 days prior to sub-study registration_x000D__x000D_          -  Hemoglobin &gt;= 9 g/dL obtained within 28 days prior to sub-study registration_x000D__x000D_          -  Serum bilirubin =&lt; institutional upper limit of normal (IULN) within 28 days prior to_x000D_             sub-study registration; for patients with liver metastases, bilirubin must be =&lt; 5 x_x000D_             IULN_x000D__x000D_          -  Either alanine aminotransferase (ALT) or aspartate aminotransferase (AST) =&lt; 2 x IULN_x000D_             within 28 days prior to sub-study registration (if both ALT and AST are done, both_x000D_             must be =&lt; 2 IULN); for patients with liver metastases, either ALT or AST must be =&lt;_x000D_             5 x IULN (if both ALT and AST are done, both must be =&lt; 5 x IULN)_x000D__x000D_          -  Serum creatinine =&lt; the IULN OR measured or calculated creatinine clearance &gt;= 50_x000D_             mL/min using the following Cockcroft-Gault Formula within 28 days prior to sub-study_x000D_             registration_x000D__x000D_          -  Patients must have Zubrod performance status 0-1 documented within 28 days prior to_x000D_             sub-study registration_x000D__x000D_          -  Patients must not have any grade III/IV cardiac disease as defined by the New York_x000D_             Heart Association Criteria (i.e., patients with cardiac disease resulting in marked_x000D_             limitation of physical activity or resulting in inability to carry on any physical_x000D_             activity without discomfort), unstable angina pectoris, and myocardial infarction_x000D_             within 6 months, or serious uncontrolled cardiac arrhythmia_x000D__x000D_          -  Patients must not have documented evidence of acute hepatitis or have an active or_x000D_             uncontrolled infection_x000D__x000D_          -  Patients with a known history of human immunodeficiency virus (HIV) seropositivity_x000D_             must: 1) have undetectable viral load using standard HIV assays in clinical practice,_x000D_             2) have cluster of differentiation (CD)4 count &gt;= 400/mcL, 3) not require prophylaxis_x000D_             for any opportunistic infections (i.e., fungal, Mycobacterium avium complex [mAC], or_x000D_             pneumocystis jiroveci pneumonia [PCP] prophylaxis), and 4) not be newly diagnosed_x000D_             within 12 months prior to sub-study registration_x000D__x000D_          -  Prestudy history and physical exam must be obtained within 28 days prior to sub-study_x000D_             registration_x000D__x000D_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As part of the OPEN registration process the treating institution's identity is_x000D_             provided in order to ensure that the current (within 365 days) date of institutional_x000D_             review board approval for this study has been entered into the system_x000D__x000D_          -  Patients with impaired decision-making capacity are eligible as long as their_x000D_             neurological or psychological condition does not preclude their safe participation in_x000D_             the study (e.g., tracking pill consumption and reporting adverse events to the_x000D_             investigator)_x000D__x000D_          -  Patients must be informed of the investigational nature of this study and must sign_x000D_             and give written informed consent in accordance with institutional and federal_x000D_             guidelines._x000D_      </v>
      </c>
      <c r="P99" t="str">
        <f t="shared" si="2"/>
        <v xml:space="preserve">
---------------------------------------</v>
      </c>
      <c r="Q99" t="str">
        <f t="shared" si="3"/>
        <v>nct_id: NCT02154490
phase: Phase 2/Phase 3
sponsor_name: Southwest Oncology Group
sponsor_type: Other
study_title: A Biomarker-Driven Master Protocol for Previously Treated Squamous Cell Lung Cancer (Lung-MAP)
cohort: 2
age_min: 18
age_max: 150
type_lung_nsclc_adeno: 
type_lung_nsclc_large: 
type_lung_nsclc_squamous: include
type_lung_sclc: 
stage_i: include
stage_ii: include
stage_iii: include
stage_iv: 
status_newly_diagnosed: 
status_relapse: require
status_refractory: 
marker_alk_oncogene: exclude
marker_egfr_mutation: exclude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SCREENING/PRE-SCREENING REGISTRATION:_x000D__x000D_          -  Patients must have pathologically proven squamous cell carcinoma (SCCA) cancer of the_x000D_             lung confirmed by tumor biopsy and/or fine-needle aspiration; disease must be stage_x000D_             IV SCCA, or recurrent; the primary diagnosis of SCCA should be established using the_x000D_             current World Health Organization (WHO)/International Association for the Study of_x000D_             Lung Cancer (IASLC)-classification of Thoracic Malignancies; the diagnosis is based_x000D_             on hematoxylin and eosin (H&amp;E) stained slides with or without specific defined_x000D_             immunohistochemistry (IHC) characteristic (p40/p63 positive, transcription_x000D_             termination factor [TTF1] negative) if required for diagnosis; mixed histologies are_x000D_             not allowed_x000D__x000D_          -  Patients must either be eligible to be screened at progression on prior treatment or_x000D_             to be pre-screened prior to progression on current treatment; patients will either_x000D_             consent to the screening consent or the pre-screening consent, not both; these_x000D_             criteria are:_x000D__x000D_               -  Screening at progression on prior treatment: to be eligible for screening at_x000D_                  progression, patients must have received at least one line of systemic therapy_x000D_                  for any stage of disease (stages I-IV); at least one of these lines of therapy_x000D_                  must have been a platinum-based chemotherapy regimen; patients must have_x000D_                  progressed following the most recent line of therapy; for patients whose prior_x000D_                  systemic therapy was for stage I-III disease only (i.e. patient has not received_x000D_                  any treatment for stage IV disease), disease progression on platinum-based_x000D_                  chemotherapy must have occurred within one year from the last date that patient_x000D_                  received that therapy_x000D__x000D_               -  Pre-screening prior to progression on current treatment: to be eligible for_x000D_                  pre-screening, current treatment must be for stage IV disease and patient must_x000D_                  have received at least one dose of the current regimen; patients must have_x000D_                  previously received or currently be receiving a platinum-based chemotherapy_x000D_                  regimen; patients on first-line platinum-based treatment are eligible upon_x000D_                  receiving Cycle 1, Day 1 infusion; Note: patients will not receive their_x000D_                  sub-study assignment until they progress and the S1400 Notice of Progression is_x000D_                  submitted_x000D__x000D_          -  Patients must have adequate tumor tissue available, defined as &gt;= 20% tumor cells and_x000D_             &gt;= 0.2 mm^3 tumor volume; the local interpreting pathologist must review and sign off_x000D_             on the S1400 Local Pathology Review Form prior to screening/pre-screening_x000D_             registration; patients must agree to have this tissue submitted to Foundation_x000D_             Medicine for common broad platform Clinical Laboratory Improvement Amendments (CLIA)_x000D_             biomarker profiling; if archival tumor material is exhausted, then a new fresh tumor_x000D_             biopsy that is formalin-fixed and paraffin-embedded (FFPE) must be obtained; a tumor_x000D_             block or FFPE slides 4-5 microns thick must be submitted; bone biopsies are not_x000D_             allowed; if FFPE slides are to be submitted, at least 12 unstained slides plus an H&amp;E_x000D_             stained slide, or 13 unstained slides must be submitted; however it is strongly_x000D_             recommended that 20 FFPE slides be submitted; Note: previous next-generation_x000D_             deoxyribonucleic acid (DNA) sequencing (NGS) will be repeated if done outside this_x000D_             study for sub-study assignment_x000D__x000D_          -  Patients must not have a known epidermal growth factor receptor (EGFR) mutation or_x000D_             anaplastic lymphoma kinase (ALK) fusion_x000D__x000D_          -  Patients must have Zubrod performance status 0-1 documented within 28 days prior to_x000D_             screening/pre-screening registration_x000D__x000D_          -  Patients must also be offered participation in banking for future use of specimens_x000D__x000D_          -  Patients must be willing to provide prior smoking history as required on the S1400_x000D_             Onstudy Form_x000D__x000D_          -  As a part of the Oncology Patient Enrollment Network (OPEN) registration process the_x000D_             treating institution's identity is provided in order to ensure that the current_x000D_             (within 365 days) date of institutional review board approval for this study has been_x000D_             entered in the system_x000D__x000D_          -  Patients must be informed of the investigational nature of this study and must sign_x000D_             and give written informed consent in accordance with institutional and federal_x000D_             guidelines_x000D__x000D_          -  SUB-STUDY REGISTRATION:_x000D__x000D_          -  Patients whose biomarker profiling results indicate the presence of an EGFR mutation_x000D_             or echinoderm microtubule-associated protein-like 4 (EML4)/ALK fusion are not_x000D_             eligible_x000D__x000D_          -  Patients must have progressed per RECIST 1.1 following the most recent line of_x000D_             therapy_x000D__x000D_          -  Patients must not have received any prior systemic therapy (systemic chemotherapy,_x000D_             immunotherapy or investigational drug) within 21 days prior to sub-study_x000D_             registration; patients must have recovered (=&lt; grade 1) from any side effects of_x000D_             prior therapy; localized palliative radiation therapy is allowed for symptom_x000D_             management, provided treatment is completed &gt;= 14 days prior to sub-study_x000D_             registration; all other types of radiation must be completed &gt;= 28 days prior to_x000D_             sub-study registration_x000D__x000D_          -  Patients must have measurable disease documented by computed tomography (CT) or_x000D_             magnetic resonance imaging (MRI); the CT from a combined positron emission tomography_x000D_             (PET)/CT may be used to document only non-measurable disease unless it is of_x000D_             diagnostic quality; measurable disease must be assessed within 28 days prior to_x000D_             sub-study registration; pleural effusions, ascites and laboratory parameters are not_x000D_             acceptable as the only evidence of disease; non-measurable disease must be assessed_x000D_             within 42 days prior to sub-study registration; all disease must be assessed and_x000D_             documented on the Baseline Tumor Assessment Form; patients whose only measurable_x000D_             disease is within a previous radiation therapy port must demonstrate clearly_x000D_             progressive disease (in the opinion of the treating investigator) prior to_x000D_             registration_x000D__x000D_          -  Patients must have a CT or MRI scan of the brain to evaluate for central nervous_x000D_             system (CNS) disease within 42 days prior to sub-study registration; patient must not_x000D_             have leptomeningeal disease, spinal cord compression or brain metastases unless: (1)_x000D_             metastases have been locally treated and have remained clinically controlled and_x000D_             asymptomatic for at least 14 days following treatment, AND (2) patient has no_x000D_             residual neurological dysfunction and has been off corticosteroids for at least 1 day_x000D_             prior to sub-study registration_x000D__x000D_          -  Patient must have fully recovered from the effects of prior surgery at least 14 days_x000D_             prior to sub-study registration_x000D__x000D_          -  Patients must not be planning to receive any concurrent chemotherapy, immunotherapy,_x000D_             biologic or hormonal therapy for cancer treatment; concurrent use of hormones for_x000D_             non-cancer-related conditions (e.g., insulin for diabetes and hormone replacement_x000D_             therapy) is acceptable_x000D__x000D_          -  Absolute neutrophil count (ANC) &gt;= 1,500/mcl obtained within 28 days prior to_x000D_             sub-study registration_x000D__x000D_          -  Platelet count &gt;= 100,000 mcl obtained within 28 days prior to sub-study registration_x000D__x000D_          -  Hemoglobin &gt;= 9 g/dL obtained within 28 days prior to sub-study registration_x000D__x000D_          -  Serum bilirubin =&lt; institutional upper limit of normal (IULN) within 28 days prior to_x000D_             sub-study registration; for patients with liver metastases, bilirubin must be =&lt; 5 x_x000D_             IULN_x000D__x000D_          -  Either alanine aminotransferase (ALT) or aspartate aminotransferase (AST) =&lt; 2 x IULN_x000D_             within 28 days prior to sub-study registration (if both ALT and AST are done, both_x000D_             must be =&lt; 2 IULN); for patients with liver metastases, either ALT or AST must be =&lt;_x000D_             5 x IULN (if both ALT and AST are done, both must be =&lt; 5 x IULN)_x000D__x000D_          -  Serum creatinine =&lt; the IULN OR measured or calculated creatinine clearance &gt;= 50_x000D_             mL/min using the following Cockcroft-Gault Formula within 28 days prior to sub-study_x000D_             registration_x000D__x000D_          -  Patients must have Zubrod performance status 0-1 documented within 28 days prior to_x000D_             sub-study registration_x000D__x000D_          -  Patients must not have any grade III/IV cardiac disease as defined by the New York_x000D_             Heart Association Criteria (i.e., patients with cardiac disease resulting in marked_x000D_             limitation of physical activity or resulting in inability to carry on any physical_x000D_             activity without discomfort), unstable angina pectoris, and myocardial infarction_x000D_             within 6 months, or serious uncontrolled cardiac arrhythmia_x000D__x000D_          -  Patients must not have documented evidence of acute hepatitis or have an active or_x000D_             uncontrolled infection_x000D__x000D_          -  Patients with a known history of human immunodeficiency virus (HIV) seropositivity_x000D_             must: 1) have undetectable viral load using standard HIV assays in clinical practice,_x000D_             2) have cluster of differentiation (CD)4 count &gt;= 400/mcL, 3) not require prophylaxis_x000D_             for any opportunistic infections (i.e., fungal, Mycobacterium avium complex [mAC], or_x000D_             pneumocystis jiroveci pneumonia [PCP] prophylaxis), and 4) not be newly diagnosed_x000D_             within 12 months prior to sub-study registration_x000D__x000D_          -  Prestudy history and physical exam must be obtained within 28 days prior to sub-study_x000D_             registration_x000D__x000D_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As part of the OPEN registration process the treating institution's identity is_x000D_             provided in order to ensure that the current (within 365 days) date of institutional_x000D_             review board approval for this study has been entered into the system_x000D__x000D_          -  Patients with impaired decision-making capacity are eligible as long as their_x000D_             neurological or psychological condition does not preclude their safe participation in_x000D_             the study (e.g., tracking pill consumption and reporting adverse events to the_x000D_             investigator)_x000D__x000D_          -  Patients must be informed of the investigational nature of this study and must sign_x000D_             and give written informed consent in accordance with institutional and federal_x000D_             guidelines._x000D_      
---------------------------------------</v>
      </c>
      <c r="S99">
        <f>IF(OR(Database!K102="include",Database!L102="include"), 1, 0)</f>
        <v>0</v>
      </c>
      <c r="T99">
        <f>IF(OR(Database!M102="include",Database!N102="include",Database!O102="include",Database!P102="include"), 1, 0)</f>
        <v>1</v>
      </c>
      <c r="U99">
        <f>IF(OR(Database!M102="include",Database!N102="include",Database!O102="include"), 1, 0)</f>
        <v>1</v>
      </c>
      <c r="V99">
        <f>IF(Database!P102="include", 1, 0)</f>
        <v>0</v>
      </c>
      <c r="W99">
        <f>IF(OR(Database!Q102="include",Database!R102="include",Database!S102="include",Database!T102="include"), 1, 0)</f>
        <v>0</v>
      </c>
      <c r="X99">
        <f>IF(Database!Q102="include", 1, 0)</f>
        <v>0</v>
      </c>
      <c r="Y99">
        <f>IF(Database!T102="include", 1, 0)</f>
        <v>0</v>
      </c>
      <c r="Z99">
        <f>IF(OR(Database!AC102="include",Database!AE102="include",Database!AH102="include",Database!AI102="include",Database!AJ102="include",Database!AK102="include",Database!AM102="include",Database!AN102="include",Database!AO102="include",Database!AP102="include"), 1, 0)</f>
        <v>0</v>
      </c>
      <c r="AA99">
        <f>IF(OR(Database!AQ102&lt;&gt;"",Database!AR102&lt;&gt;"",Database!AS102&lt;&gt;"",Database!AT102&lt;&gt;""), 1, 0)</f>
        <v>1</v>
      </c>
      <c r="AB99">
        <f>IF(Database!AW102&lt;&gt;"", 1, 0)</f>
        <v>0</v>
      </c>
      <c r="AC99">
        <f>IF(OR(Database!AY102&lt;&gt;"",Database!AX102&lt;&gt;""), 1, 0)</f>
        <v>0</v>
      </c>
    </row>
    <row r="100" spans="1:29">
      <c r="A100" t="str">
        <f>Database!$B$6&amp;": "&amp;Database!B103&amp;CHAR(10)&amp;Database!$C$6&amp;": "&amp;Database!C103&amp;CHAR(10)&amp;Database!$E$6&amp;": "&amp;Database!E103&amp;CHAR(10)&amp;Database!$F$6&amp;": "&amp;Database!F103&amp;CHAR(10)&amp;Database!$G$6&amp;": "&amp;Database!G103&amp;CHAR(10)&amp;Database!$H$6&amp;": "&amp;Database!H103&amp;CHAR(10)&amp;Database!$I$6&amp;": "&amp;Database!I103&amp;CHAR(10)&amp;Database!$J$6&amp;": "&amp;Database!J103&amp;CHAR(10)</f>
        <v xml:space="preserve">nct_id: NCT02438722
phase: Phase 2/Phase 3
sponsor_name: Southwest Oncology Group
sponsor_type: Other
study_title: A Randomized Phase II/III Trial of Afatinib Plus Cetuximab Versus Afatinib Alone in Treatment-Naive Patients With Advanced, EGFR Mutation Positive Non-small Cell Lung Cancer (NSCLC)
cohort: 1
age_min: 0
age_max: 150
</v>
      </c>
      <c r="B100" t="str">
        <f>IF(S100=1, Database!$K$6&amp;": "&amp;Database!K103&amp;CHAR(10)&amp;Database!$L$6&amp;": "&amp;Database!L103, "")</f>
        <v/>
      </c>
      <c r="C100" t="str">
        <f>IF(T100=1, Database!$M$6&amp;": "&amp;Database!M103&amp;CHAR(10)&amp;Database!$N$6&amp;": "&amp;Database!N103&amp;CHAR(10)&amp;Database!$O$6&amp;": "&amp;Database!O103&amp;CHAR(10)&amp;Database!$P$6&amp;": "&amp;Database!P103&amp;CHAR(10), "")</f>
        <v xml:space="preserve">type_lung_nsclc_adeno: include
type_lung_nsclc_large: include
type_lung_nsclc_squamous: include
type_lung_sclc: 
</v>
      </c>
      <c r="D100" t="str">
        <f>IF(W100=1, Database!$Q$6&amp;": "&amp;Database!Q103&amp;CHAR(10)&amp;Database!$R$6&amp;": "&amp;Database!R103&amp;CHAR(10)&amp;Database!$S$6&amp;": "&amp;Database!S103&amp;CHAR(10)&amp;Database!$T$6&amp;": "&amp;Database!T103&amp;CHAR(10)&amp;Database!$U$6&amp;": "&amp;Database!U103&amp;CHAR(10)&amp;Database!$V$6&amp;": "&amp;Database!V103&amp;CHAR(10)&amp;Database!$W$6&amp;": "&amp;Database!W103&amp;CHAR(10)&amp;Database!$X$6&amp;": "&amp;Database!X103&amp;CHAR(10)&amp;Database!$Y$6&amp;": "&amp;Database!Y103&amp;CHAR(10)&amp;Database!$Z$6&amp;": "&amp;Database!Z103&amp;CHAR(10)&amp;Database!$AA$6&amp;": "&amp;Database!AA103&amp;CHAR(10)&amp;Database!$AB$6&amp;": "&amp;Database!AB103&amp;CHAR(10), "")</f>
        <v/>
      </c>
      <c r="E100" t="str">
        <f>IF(Z100=1, Database!$AC$6&amp;": "&amp;Database!AC103&amp;CHAR(10)&amp;Database!$AD$6&amp;": "&amp;Database!AD103&amp;CHAR(10)&amp;Database!$AE$6&amp;": "&amp;Database!AE103&amp;CHAR(10)&amp;Database!$AF$6&amp;": "&amp;Database!AF103&amp;CHAR(10)&amp;Database!$AG$6&amp;": "&amp;Database!AG103&amp;CHAR(10)&amp;Database!$AH$6&amp;": "&amp;Database!AH103&amp;CHAR(10)&amp;Database!$AI$6&amp;": "&amp;Database!AI103&amp;CHAR(10)&amp;Database!$AJ$6&amp;": "&amp;Database!AJ103&amp;CHAR(10)&amp;Database!$AK$6&amp;": "&amp;Database!AK103&amp;CHAR(10)&amp;Database!$AL$6&amp;": "&amp;Database!AL103&amp;CHAR(10)&amp;Database!$AM$6&amp;": "&amp;Database!AM103&amp;CHAR(10)&amp;Database!$AN$6&amp;": "&amp;Database!AN103&amp;CHAR(10)&amp;Database!$AO$6&amp;": "&amp;Database!AO103&amp;CHAR(10)&amp;Database!$AP$6&amp;": "&amp;Database!AP103&amp;CHAR(10), "")</f>
        <v/>
      </c>
      <c r="F100" t="str">
        <f>IF(AA100=1, Database!$AQ$6&amp;": "&amp;Database!AQ103&amp;CHAR(10)&amp;Database!$AR$6&amp;": "&amp;Database!AR103&amp;CHAR(10)&amp;Database!$AS$6&amp;": "&amp;Database!AS103&amp;CHAR(10)&amp;Database!$AT$6&amp;": "&amp;Database!AT103&amp;CHAR(10), "")</f>
        <v xml:space="preserve">stage_i: 
stage_ii: 
stage_iii: 
stage_iv: include
</v>
      </c>
      <c r="G100" t="str">
        <f>IF(V100=1, Database!$AU$6&amp;": "&amp;Database!AU103&amp;CHAR(10)&amp;Database!$AV$6&amp;": "&amp;Database!AV103&amp;CHAR(10), "")</f>
        <v/>
      </c>
      <c r="H100" t="str">
        <f>IF(AB100=1, Database!$AW$6&amp;": "&amp;Database!AW103&amp;CHAR(10), "")</f>
        <v/>
      </c>
      <c r="I100" t="str">
        <f>IF(AC100=1, Database!$AX$6&amp;": "&amp;Database!AX103&amp;CHAR(10)&amp;Database!$AY$6&amp;": "&amp;Database!AY103&amp;CHAR(10), "")</f>
        <v/>
      </c>
      <c r="J100" t="str">
        <f>IF(Z100=1, Database!$AQ$6&amp;": "&amp;Database!AQ103&amp;CHAR(10)&amp;Database!$AR$6&amp;": "&amp;Database!AR103&amp;CHAR(10)&amp;Database!$AS$6&amp;": "&amp;Database!AS103&amp;CHAR(10)&amp;Database!$AT$6&amp;": "&amp;Database!AT103&amp;CHAR(10), "")</f>
        <v/>
      </c>
      <c r="K100" t="str">
        <f>Database!$AZ$6&amp;": "&amp;Database!AZ103&amp;CHAR(10)&amp;Database!$BA$6&amp;": "&amp;Database!BA103&amp;CHAR(10)&amp;Database!$BB$6&amp;": "&amp;Database!BB103&amp;CHAR(10)</f>
        <v xml:space="preserve">status_newly_diagnosed: 
status_relapse: 
status_refractory: 
</v>
      </c>
      <c r="L100" t="str">
        <f>Database!$BC$6&amp;": "&amp;Database!BC103&amp;CHAR(10)&amp;Database!$BD$6&amp;": "&amp;Database!BD103&amp;CHAR(10)&amp;Database!$BE$6&amp;": "&amp;Database!BE103&amp;CHAR(10)&amp;Database!$BF$6&amp;": "&amp;Database!BF103&amp;CHAR(10)&amp;Database!$BG$6&amp;": "&amp;Database!BG103&amp;CHAR(10)&amp;Database!$BH$6&amp;": "&amp;Database!BH103&amp;CHAR(10)</f>
        <v xml:space="preserve">marker_alk_oncogene: 
marker_egfr_mutation: require
marker_kras_mutation: 
marker_philadelphia_bcrabl_positive: 
marker_flt3_positive: 
marker_cd20pos: 
</v>
      </c>
      <c r="M100" t="str">
        <f>Database!$BI$6&amp;": "&amp;Database!BI103&amp;CHAR(10)&amp;Database!$BJ$6&amp;": "&amp;Database!BJ103&amp;CHAR(10)&amp;Database!$BK$6&amp;": "&amp;Database!BK103&amp;CHAR(10)&amp;Database!$BL$6&amp;": "&amp;Database!BL103&amp;CHAR(10)&amp;Database!$BM$6&amp;": "&amp;Database!BM103&amp;CHAR(10)&amp;Database!$BN$6&amp;": "&amp;Database!BN103&amp;CHAR(10)&amp;Database!$BO$6&amp;": "&amp;Database!BO103&amp;CHAR(10)&amp;Database!$BP$6&amp;": "&amp;Database!BP103&amp;CHAR(10)</f>
        <v xml:space="preserve">treatment_radiation: 
treatment_radiation_exclusion_period_mo: 
treatment_chemo_systemic: exclude
treatment_chemo_systemic_exclusion_period_mo: 1800
treatment_chemo_adjuvant: exclude
treatment_chemo_adjuvant_exclusion_period_mo: 12
treatment_tki: exclude
treatment_tki_exclusion_period_mo: 1800
</v>
      </c>
      <c r="N100" t="str">
        <f>IF(OR(W100=1, Z100=1), Database!$BQ$6&amp;": "&amp;Database!BQ103&amp;CHAR(10)&amp;Database!$BR$6&amp;": "&amp;Database!BR103&amp;CHAR(10)&amp;Database!$BS$6&amp;": "&amp;Database!BS103&amp;CHAR(10)&amp;Database!$BT$6&amp;": "&amp;Database!BT103&amp;CHAR(10), "")</f>
        <v/>
      </c>
      <c r="O100" t="str">
        <f>"Criteria: "&amp;CHAR(10)&amp;CHAR(10)&amp;Database!BU103</f>
        <v xml:space="preserve">Criteria: 
_x000D_        Inclusion Criteria:_x000D__x000D_          -  Patients must have histologically or cytologically confirmed stage IV (American Joint_x000D_             Committee on Cancer [AJCC] 7th Edition) or recurrent non-small cell lung cancer_x000D_             (NSCLC)_x000D__x000D_          -  Patients must have documented presence of an EGFR exon 19 deltion or exon 21 (L858R)_x000D_             substitution mutation; T790M mutation or other molecular abnormality will be allowed_x000D_             as long as it accompanies one of the mutations listed above; EGFR testing must be_x000D_             performed using a Food and Drug Administration (FDA)-approved test or in a Clinical_x000D_             Laboratory Improvement Amendments (CLIA)-certified laboratory._x000D__x000D_          -  Patients must have tissue available and must agree to submission of tissue and blood;_x000D_             one to two paraffin-embedded tissue blocks or 15-20 unstained slides are requested (a_x000D_             minimum of 12 slides is required); cytology (i.e. fine-needle aspirations, pleural_x000D_             effusion specimens) is acceptable if a cell block or sufficient unstained slides are_x000D_             available; tumor material must be reviewed by a local pathologist who must confirm_x000D_             that at least 100 viable tumor cells are present in the sample and sign the S1403_x000D_             Pathology Review Form; patients must also be willing to submit blood samples for_x000D_             correlative research at baseline, during treatment and at progression_x000D__x000D_          -  Patients enrolled at sites participating in the Repeat Biopsy Study must agree to_x000D_             submission of tissue obtained by a repeat biopsy performed at the time of disease_x000D_             progression_x000D__x000D_          -  Patients must not have received any prior systemic anticancer therapy for advanced or_x000D_             metastatic disease including chemotherapy or EGFR tyrosine kinase inhibitor therapy_x000D_             (including gefitinib, erlotinib, afatinib, or any experimental EGFR tyrosine kinase_x000D_             inhibitors [TKI] agents); prior chemotherapy for non-metastatic disease (i.e._x000D_             adjuvant therapy or concurrent chemo-radiotherapy) is allowed as long as &gt; 12 months_x000D_             has passed since completion of therapy; adjuvant EGFR-directed therapy is not_x000D_             allowed; local therapy (i.e. palliative radiotherapy) is allowed as long as a period_x000D_             of 7 days has passed since the last dose was received and the patient has recovered_x000D_             from any associated toxicity at the time of registration_x000D__x000D_          -  Patients may have measurable or non-measurable disease documented by computed_x000D_             tomography (CT) or magnetic resonance imaging (MRI) within 42 days prior to_x000D_             registration; the CT from a combined positron emission tomography (PET)/CT may be_x000D_             used only if it is of diagnostic quality; laboratory parameters are not acceptable as_x000D_             the only evidence of disease; in order to qualify as measurable, measurable disease_x000D_             must be outside previous radiation field; all disease must be assessed and documented_x000D_             on the Baseline Tumor Assessment Form (Response Evaluation Criteria in Solid Tumors_x000D_             [RECIST] 1.1)_x000D__x000D_          -  Patients must have a CT or MRI scan of the brain to evaluate for central nervous_x000D_             system (CNS) disease within 42 days prior to registration; patient must not have_x000D_             symptomatic brain metastases or evidence of leptomeningeal carcinomatosis; patients_x000D_             with asymptomatic brain metastases are eligible if off of steroids for at least 7_x000D_             days prior to registration without development of symptoms_x000D__x000D_          -  Patients must not have any known clinically active interstitial lung disease_x000D__x000D_          -  Absolute neutrophil count (ANC) &gt;= 1,500/mcL_x000D__x000D_          -  Platelets &gt;= 75,000/mcL_x000D__x000D_          -  Hemoglobin &gt;= 9 g/dL_x000D__x000D_          -  Total bilirubin =&lt; 1.5 x institutional upper limit of normal (IULN)_x000D__x000D_          -  Aspartate aminotransferase (AST) and alanine aminotransferase (ALT) =&lt; 2.5 x IULN (or_x000D_             =&lt; 5 x IULN for patients with known liver metastases)_x000D__x000D_          -  Serum creatinine =&lt; 1.5 x IULN OR measured or calculated creatinine clearance &gt;= 60_x000D_             mL/min_x000D__x000D_          -  Patients must not have significant gastrointestinal disorders with diarrhea as a_x000D_             major symptom (e.g. Crohn's disease, malabsorption, etc)_x000D__x000D_          -  Patients must be able to swallow medication by oral route_x000D__x000D_          -  Patients must not have a history of clinically relevant cardiovascular abnormalities_x000D_             such as uncontrolled hypertension, congestive heart failure New York Heart_x000D_             Association (NYHA) classification of 3, unstable angina or poorly controlled_x000D_             arrhythmia or myocardial infarction within 6 months prior to registration; if_x000D_             clinically indicated, echocardiogram or multigated acquisition (MUGA) must be_x000D_             performed and cardiac ejection fraction must be &gt;= 50%_x000D__x000D_          -  Patients must not have had major surgery within 28 days prior to registration or be_x000D_             scheduled for surgery during the projected course of protocol treatment; tumor biopsy_x000D_             is allowed_x000D__x000D_          -  Patients must not have a known history of active hepatitis B infection (defined as_x000D_             presence of hepatitis B surface antigen [Hep B sAg] and/ or Hep B deoxyribonucleic_x000D_             acid [DNA]), active hepatitis C infection (defined as presence of hepatitis C [Hep C]_x000D_             ribonucleic acid [RNA]) and/or known human immunodeficiency virus (HIV) seropositive_x000D__x000D_          -  Patients must not have any other concomitant serious illness or organ system_x000D_             dysfunction which in the opinion of the investigator would either compromise patient_x000D_             safety or interfere with the evaluation of the safety of the study drug_x000D__x000D_          -  Patients must not be planning to receive any other investigational agents during the_x000D_             course of protocol treatment_x000D__x000D_          -  Patients must not have a history of allergic reactions attributed to compounds of_x000D_             similar chemical or biologic composition to afatinib and/or cetuximab_x000D__x000D_          -  Prestudy history and physical must be obtained with 28 days prior to registration_x000D__x000D_          -  Patients must have Zubrod performance status of 0 - 2_x000D__x000D_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three years_x000D__x000D_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Patients must be informed of the investigational nature of this study and must sign_x000D_             and give written informed consent in accordance with institutional and federal_x000D_             guidelines_x000D__x000D_          -  As a part of the Oncology Patient Enrollment Network (OPEN) registration process the_x000D_             treating institution's identity is provided in order to ensure that the current_x000D_             (within 365 days) date of institutional review board approval for this study has been_x000D_             entered in the system_x000D_      </v>
      </c>
      <c r="P100" t="str">
        <f t="shared" si="2"/>
        <v xml:space="preserve">
---------------------------------------</v>
      </c>
      <c r="Q100" t="str">
        <f t="shared" si="3"/>
        <v>nct_id: NCT02438722
phase: Phase 2/Phase 3
sponsor_name: Southwest Oncology Group
sponsor_type: Other
study_title: A Randomized Phase II/III Trial of Afatinib Plus Cetuximab Versus Afatinib Alone in Treatment-Naive Patients With Advanced, EGFR Mutation Positive Non-small Cell Lung Cancer (NSCLC)
cohort: 1
age_min: 0
age_max: 150
type_lung_nsclc_adeno: include
type_lung_nsclc_large: include
type_lung_nsclc_squamous: include
type_lung_sclc: 
stage_i: 
stage_ii: 
stage_iii: 
stage_iv: include
status_newly_diagnosed: 
status_relapse: 
status_refractory: 
marker_alk_oncogene: 
marker_egfr_mutation: require
marker_kras_mutation: 
marker_philadelphia_bcrabl_positive: 
marker_flt3_positive: 
marker_cd20pos: 
treatment_radiation: 
treatment_radiation_exclusion_period_mo: 
treatment_chemo_systemic: exclude
treatment_chemo_systemic_exclusion_period_mo: 1800
treatment_chemo_adjuvant: exclude
treatment_chemo_adjuvant_exclusion_period_mo: 12
treatment_tki: exclude
treatment_tki_exclusion_period_mo: 1800
Criteria: 
_x000D_        Inclusion Criteria:_x000D__x000D_          -  Patients must have histologically or cytologically confirmed stage IV (American Joint_x000D_             Committee on Cancer [AJCC] 7th Edition) or recurrent non-small cell lung cancer_x000D_             (NSCLC)_x000D__x000D_          -  Patients must have documented presence of an EGFR exon 19 deltion or exon 21 (L858R)_x000D_             substitution mutation; T790M mutation or other molecular abnormality will be allowed_x000D_             as long as it accompanies one of the mutations listed above; EGFR testing must be_x000D_             performed using a Food and Drug Administration (FDA)-approved test or in a Clinical_x000D_             Laboratory Improvement Amendments (CLIA)-certified laboratory._x000D__x000D_          -  Patients must have tissue available and must agree to submission of tissue and blood;_x000D_             one to two paraffin-embedded tissue blocks or 15-20 unstained slides are requested (a_x000D_             minimum of 12 slides is required); cytology (i.e. fine-needle aspirations, pleural_x000D_             effusion specimens) is acceptable if a cell block or sufficient unstained slides are_x000D_             available; tumor material must be reviewed by a local pathologist who must confirm_x000D_             that at least 100 viable tumor cells are present in the sample and sign the S1403_x000D_             Pathology Review Form; patients must also be willing to submit blood samples for_x000D_             correlative research at baseline, during treatment and at progression_x000D__x000D_          -  Patients enrolled at sites participating in the Repeat Biopsy Study must agree to_x000D_             submission of tissue obtained by a repeat biopsy performed at the time of disease_x000D_             progression_x000D__x000D_          -  Patients must not have received any prior systemic anticancer therapy for advanced or_x000D_             metastatic disease including chemotherapy or EGFR tyrosine kinase inhibitor therapy_x000D_             (including gefitinib, erlotinib, afatinib, or any experimental EGFR tyrosine kinase_x000D_             inhibitors [TKI] agents); prior chemotherapy for non-metastatic disease (i.e._x000D_             adjuvant therapy or concurrent chemo-radiotherapy) is allowed as long as &gt; 12 months_x000D_             has passed since completion of therapy; adjuvant EGFR-directed therapy is not_x000D_             allowed; local therapy (i.e. palliative radiotherapy) is allowed as long as a period_x000D_             of 7 days has passed since the last dose was received and the patient has recovered_x000D_             from any associated toxicity at the time of registration_x000D__x000D_          -  Patients may have measurable or non-measurable disease documented by computed_x000D_             tomography (CT) or magnetic resonance imaging (MRI) within 42 days prior to_x000D_             registration; the CT from a combined positron emission tomography (PET)/CT may be_x000D_             used only if it is of diagnostic quality; laboratory parameters are not acceptable as_x000D_             the only evidence of disease; in order to qualify as measurable, measurable disease_x000D_             must be outside previous radiation field; all disease must be assessed and documented_x000D_             on the Baseline Tumor Assessment Form (Response Evaluation Criteria in Solid Tumors_x000D_             [RECIST] 1.1)_x000D__x000D_          -  Patients must have a CT or MRI scan of the brain to evaluate for central nervous_x000D_             system (CNS) disease within 42 days prior to registration; patient must not have_x000D_             symptomatic brain metastases or evidence of leptomeningeal carcinomatosis; patients_x000D_             with asymptomatic brain metastases are eligible if off of steroids for at least 7_x000D_             days prior to registration without development of symptoms_x000D__x000D_          -  Patients must not have any known clinically active interstitial lung disease_x000D__x000D_          -  Absolute neutrophil count (ANC) &gt;= 1,500/mcL_x000D__x000D_          -  Platelets &gt;= 75,000/mcL_x000D__x000D_          -  Hemoglobin &gt;= 9 g/dL_x000D__x000D_          -  Total bilirubin =&lt; 1.5 x institutional upper limit of normal (IULN)_x000D__x000D_          -  Aspartate aminotransferase (AST) and alanine aminotransferase (ALT) =&lt; 2.5 x IULN (or_x000D_             =&lt; 5 x IULN for patients with known liver metastases)_x000D__x000D_          -  Serum creatinine =&lt; 1.5 x IULN OR measured or calculated creatinine clearance &gt;= 60_x000D_             mL/min_x000D__x000D_          -  Patients must not have significant gastrointestinal disorders with diarrhea as a_x000D_             major symptom (e.g. Crohn's disease, malabsorption, etc)_x000D__x000D_          -  Patients must be able to swallow medication by oral route_x000D__x000D_          -  Patients must not have a history of clinically relevant cardiovascular abnormalities_x000D_             such as uncontrolled hypertension, congestive heart failure New York Heart_x000D_             Association (NYHA) classification of 3, unstable angina or poorly controlled_x000D_             arrhythmia or myocardial infarction within 6 months prior to registration; if_x000D_             clinically indicated, echocardiogram or multigated acquisition (MUGA) must be_x000D_             performed and cardiac ejection fraction must be &gt;= 50%_x000D__x000D_          -  Patients must not have had major surgery within 28 days prior to registration or be_x000D_             scheduled for surgery during the projected course of protocol treatment; tumor biopsy_x000D_             is allowed_x000D__x000D_          -  Patients must not have a known history of active hepatitis B infection (defined as_x000D_             presence of hepatitis B surface antigen [Hep B sAg] and/ or Hep B deoxyribonucleic_x000D_             acid [DNA]), active hepatitis C infection (defined as presence of hepatitis C [Hep C]_x000D_             ribonucleic acid [RNA]) and/or known human immunodeficiency virus (HIV) seropositive_x000D__x000D_          -  Patients must not have any other concomitant serious illness or organ system_x000D_             dysfunction which in the opinion of the investigator would either compromise patient_x000D_             safety or interfere with the evaluation of the safety of the study drug_x000D__x000D_          -  Patients must not be planning to receive any other investigational agents during the_x000D_             course of protocol treatment_x000D__x000D_          -  Patients must not have a history of allergic reactions attributed to compounds of_x000D_             similar chemical or biologic composition to afatinib and/or cetuximab_x000D__x000D_          -  Prestudy history and physical must be obtained with 28 days prior to registration_x000D__x000D_          -  Patients must have Zubrod performance status of 0 - 2_x000D__x000D_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three years_x000D__x000D_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Patients must be informed of the investigational nature of this study and must sign_x000D_             and give written informed consent in accordance with institutional and federal_x000D_             guidelines_x000D__x000D_          -  As a part of the Oncology Patient Enrollment Network (OPEN) registration process the_x000D_             treating institution's identity is provided in order to ensure that the current_x000D_             (within 365 days) date of institutional review board approval for this study has been_x000D_             entered in the system_x000D_      
---------------------------------------</v>
      </c>
      <c r="S100">
        <f>IF(OR(Database!K103="include",Database!L103="include"), 1, 0)</f>
        <v>0</v>
      </c>
      <c r="T100">
        <f>IF(OR(Database!M103="include",Database!N103="include",Database!O103="include",Database!P103="include"), 1, 0)</f>
        <v>1</v>
      </c>
      <c r="U100">
        <f>IF(OR(Database!M103="include",Database!N103="include",Database!O103="include"), 1, 0)</f>
        <v>1</v>
      </c>
      <c r="V100">
        <f>IF(Database!P103="include", 1, 0)</f>
        <v>0</v>
      </c>
      <c r="W100">
        <f>IF(OR(Database!Q103="include",Database!R103="include",Database!S103="include",Database!T103="include"), 1, 0)</f>
        <v>0</v>
      </c>
      <c r="X100">
        <f>IF(Database!Q103="include", 1, 0)</f>
        <v>0</v>
      </c>
      <c r="Y100">
        <f>IF(Database!T103="include", 1, 0)</f>
        <v>0</v>
      </c>
      <c r="Z100">
        <f>IF(OR(Database!AC103="include",Database!AE103="include",Database!AH103="include",Database!AI103="include",Database!AJ103="include",Database!AK103="include",Database!AM103="include",Database!AN103="include",Database!AO103="include",Database!AP103="include"), 1, 0)</f>
        <v>0</v>
      </c>
      <c r="AA100">
        <f>IF(OR(Database!AQ103&lt;&gt;"",Database!AR103&lt;&gt;"",Database!AS103&lt;&gt;"",Database!AT103&lt;&gt;""), 1, 0)</f>
        <v>1</v>
      </c>
      <c r="AB100">
        <f>IF(Database!AW103&lt;&gt;"", 1, 0)</f>
        <v>0</v>
      </c>
      <c r="AC100">
        <f>IF(OR(Database!AY103&lt;&gt;"",Database!AX103&lt;&gt;""), 1, 0)</f>
        <v>0</v>
      </c>
    </row>
    <row r="101" spans="1:29">
      <c r="A101" t="str">
        <f>Database!$B$6&amp;": "&amp;Database!B104&amp;CHAR(10)&amp;Database!$C$6&amp;": "&amp;Database!C104&amp;CHAR(10)&amp;Database!$E$6&amp;": "&amp;Database!E104&amp;CHAR(10)&amp;Database!$F$6&amp;": "&amp;Database!F104&amp;CHAR(10)&amp;Database!$G$6&amp;": "&amp;Database!G104&amp;CHAR(10)&amp;Database!$H$6&amp;": "&amp;Database!H104&amp;CHAR(10)&amp;Database!$I$6&amp;": "&amp;Database!I104&amp;CHAR(10)&amp;Database!$J$6&amp;": "&amp;Database!J104&amp;CHAR(10)</f>
        <v xml:space="preserve">nct_id: NCT02438722
phase: Phase 2/Phase 3
sponsor_name: Southwest Oncology Group
sponsor_type: Other
study_title: A Randomized Phase II/III Trial of Afatinib Plus Cetuximab Versus Afatinib Alone in Treatment-Naive Patients With Advanced, EGFR Mutation Positive Non-small Cell Lung Cancer (NSCLC)
cohort: 2
age_min: 0
age_max: 150
</v>
      </c>
      <c r="B101" t="str">
        <f>IF(S101=1, Database!$K$6&amp;": "&amp;Database!K104&amp;CHAR(10)&amp;Database!$L$6&amp;": "&amp;Database!L104, "")</f>
        <v/>
      </c>
      <c r="C101" t="str">
        <f>IF(T101=1, Database!$M$6&amp;": "&amp;Database!M104&amp;CHAR(10)&amp;Database!$N$6&amp;": "&amp;Database!N104&amp;CHAR(10)&amp;Database!$O$6&amp;": "&amp;Database!O104&amp;CHAR(10)&amp;Database!$P$6&amp;": "&amp;Database!P104&amp;CHAR(10), "")</f>
        <v xml:space="preserve">type_lung_nsclc_adeno: include
type_lung_nsclc_large: include
type_lung_nsclc_squamous: include
type_lung_sclc: 
</v>
      </c>
      <c r="D101" t="str">
        <f>IF(W101=1, Database!$Q$6&amp;": "&amp;Database!Q104&amp;CHAR(10)&amp;Database!$R$6&amp;": "&amp;Database!R104&amp;CHAR(10)&amp;Database!$S$6&amp;": "&amp;Database!S104&amp;CHAR(10)&amp;Database!$T$6&amp;": "&amp;Database!T104&amp;CHAR(10)&amp;Database!$U$6&amp;": "&amp;Database!U104&amp;CHAR(10)&amp;Database!$V$6&amp;": "&amp;Database!V104&amp;CHAR(10)&amp;Database!$W$6&amp;": "&amp;Database!W104&amp;CHAR(10)&amp;Database!$X$6&amp;": "&amp;Database!X104&amp;CHAR(10)&amp;Database!$Y$6&amp;": "&amp;Database!Y104&amp;CHAR(10)&amp;Database!$Z$6&amp;": "&amp;Database!Z104&amp;CHAR(10)&amp;Database!$AA$6&amp;": "&amp;Database!AA104&amp;CHAR(10)&amp;Database!$AB$6&amp;": "&amp;Database!AB104&amp;CHAR(10), "")</f>
        <v/>
      </c>
      <c r="E101" t="str">
        <f>IF(Z101=1, Database!$AC$6&amp;": "&amp;Database!AC104&amp;CHAR(10)&amp;Database!$AD$6&amp;": "&amp;Database!AD104&amp;CHAR(10)&amp;Database!$AE$6&amp;": "&amp;Database!AE104&amp;CHAR(10)&amp;Database!$AF$6&amp;": "&amp;Database!AF104&amp;CHAR(10)&amp;Database!$AG$6&amp;": "&amp;Database!AG104&amp;CHAR(10)&amp;Database!$AH$6&amp;": "&amp;Database!AH104&amp;CHAR(10)&amp;Database!$AI$6&amp;": "&amp;Database!AI104&amp;CHAR(10)&amp;Database!$AJ$6&amp;": "&amp;Database!AJ104&amp;CHAR(10)&amp;Database!$AK$6&amp;": "&amp;Database!AK104&amp;CHAR(10)&amp;Database!$AL$6&amp;": "&amp;Database!AL104&amp;CHAR(10)&amp;Database!$AM$6&amp;": "&amp;Database!AM104&amp;CHAR(10)&amp;Database!$AN$6&amp;": "&amp;Database!AN104&amp;CHAR(10)&amp;Database!$AO$6&amp;": "&amp;Database!AO104&amp;CHAR(10)&amp;Database!$AP$6&amp;": "&amp;Database!AP104&amp;CHAR(10), "")</f>
        <v/>
      </c>
      <c r="F101" t="str">
        <f>IF(AA101=1, Database!$AQ$6&amp;": "&amp;Database!AQ104&amp;CHAR(10)&amp;Database!$AR$6&amp;": "&amp;Database!AR104&amp;CHAR(10)&amp;Database!$AS$6&amp;": "&amp;Database!AS104&amp;CHAR(10)&amp;Database!$AT$6&amp;": "&amp;Database!AT104&amp;CHAR(10), "")</f>
        <v xml:space="preserve">stage_i: include
stage_ii: include
stage_iii: include
stage_iv: 
</v>
      </c>
      <c r="G101" t="str">
        <f>IF(V101=1, Database!$AU$6&amp;": "&amp;Database!AU104&amp;CHAR(10)&amp;Database!$AV$6&amp;": "&amp;Database!AV104&amp;CHAR(10), "")</f>
        <v/>
      </c>
      <c r="H101" t="str">
        <f>IF(AB101=1, Database!$AW$6&amp;": "&amp;Database!AW104&amp;CHAR(10), "")</f>
        <v/>
      </c>
      <c r="I101" t="str">
        <f>IF(AC101=1, Database!$AX$6&amp;": "&amp;Database!AX104&amp;CHAR(10)&amp;Database!$AY$6&amp;": "&amp;Database!AY104&amp;CHAR(10), "")</f>
        <v/>
      </c>
      <c r="J101" t="str">
        <f>IF(Z101=1, Database!$AQ$6&amp;": "&amp;Database!AQ104&amp;CHAR(10)&amp;Database!$AR$6&amp;": "&amp;Database!AR104&amp;CHAR(10)&amp;Database!$AS$6&amp;": "&amp;Database!AS104&amp;CHAR(10)&amp;Database!$AT$6&amp;": "&amp;Database!AT104&amp;CHAR(10), "")</f>
        <v/>
      </c>
      <c r="K101" t="str">
        <f>Database!$AZ$6&amp;": "&amp;Database!AZ104&amp;CHAR(10)&amp;Database!$BA$6&amp;": "&amp;Database!BA104&amp;CHAR(10)&amp;Database!$BB$6&amp;": "&amp;Database!BB104&amp;CHAR(10)</f>
        <v xml:space="preserve">status_newly_diagnosed: 
status_relapse: require
status_refractory: 
</v>
      </c>
      <c r="L101" t="str">
        <f>Database!$BC$6&amp;": "&amp;Database!BC104&amp;CHAR(10)&amp;Database!$BD$6&amp;": "&amp;Database!BD104&amp;CHAR(10)&amp;Database!$BE$6&amp;": "&amp;Database!BE104&amp;CHAR(10)&amp;Database!$BF$6&amp;": "&amp;Database!BF104&amp;CHAR(10)&amp;Database!$BG$6&amp;": "&amp;Database!BG104&amp;CHAR(10)&amp;Database!$BH$6&amp;": "&amp;Database!BH104&amp;CHAR(10)</f>
        <v xml:space="preserve">marker_alk_oncogene: 
marker_egfr_mutation: require
marker_kras_mutation: 
marker_philadelphia_bcrabl_positive: 
marker_flt3_positive: 
marker_cd20pos: 
</v>
      </c>
      <c r="M101" t="str">
        <f>Database!$BI$6&amp;": "&amp;Database!BI104&amp;CHAR(10)&amp;Database!$BJ$6&amp;": "&amp;Database!BJ104&amp;CHAR(10)&amp;Database!$BK$6&amp;": "&amp;Database!BK104&amp;CHAR(10)&amp;Database!$BL$6&amp;": "&amp;Database!BL104&amp;CHAR(10)&amp;Database!$BM$6&amp;": "&amp;Database!BM104&amp;CHAR(10)&amp;Database!$BN$6&amp;": "&amp;Database!BN104&amp;CHAR(10)&amp;Database!$BO$6&amp;": "&amp;Database!BO104&amp;CHAR(10)&amp;Database!$BP$6&amp;": "&amp;Database!BP104&amp;CHAR(10)</f>
        <v xml:space="preserve">treatment_radiation: 
treatment_radiation_exclusion_period_mo: 
treatment_chemo_systemic: exclude
treatment_chemo_systemic_exclusion_period_mo: 1800
treatment_chemo_adjuvant: exclude
treatment_chemo_adjuvant_exclusion_period_mo: 12
treatment_tki: exclude
treatment_tki_exclusion_period_mo: 1800
</v>
      </c>
      <c r="N101" t="str">
        <f>IF(OR(W101=1, Z101=1), Database!$BQ$6&amp;": "&amp;Database!BQ104&amp;CHAR(10)&amp;Database!$BR$6&amp;": "&amp;Database!BR104&amp;CHAR(10)&amp;Database!$BS$6&amp;": "&amp;Database!BS104&amp;CHAR(10)&amp;Database!$BT$6&amp;": "&amp;Database!BT104&amp;CHAR(10), "")</f>
        <v/>
      </c>
      <c r="O101" t="str">
        <f>"Criteria: "&amp;CHAR(10)&amp;CHAR(10)&amp;Database!BU104</f>
        <v xml:space="preserve">Criteria: 
_x000D_        Inclusion Criteria:_x000D__x000D_          -  Patients must have histologically or cytologically confirmed stage IV (American Joint_x000D_             Committee on Cancer [AJCC] 7th Edition) or recurrent non-small cell lung cancer_x000D_             (NSCLC)_x000D__x000D_          -  Patients must have documented presence of an EGFR exon 19 deltion or exon 21 (L858R)_x000D_             substitution mutation; T790M mutation or other molecular abnormality will be allowed_x000D_             as long as it accompanies one of the mutations listed above; EGFR testing must be_x000D_             performed using a Food and Drug Administration (FDA)-approved test or in a Clinical_x000D_             Laboratory Improvement Amendments (CLIA)-certified laboratory._x000D__x000D_          -  Patients must have tissue available and must agree to submission of tissue and blood;_x000D_             one to two paraffin-embedded tissue blocks or 15-20 unstained slides are requested (a_x000D_             minimum of 12 slides is required); cytology (i.e. fine-needle aspirations, pleural_x000D_             effusion specimens) is acceptable if a cell block or sufficient unstained slides are_x000D_             available; tumor material must be reviewed by a local pathologist who must confirm_x000D_             that at least 100 viable tumor cells are present in the sample and sign the S1403_x000D_             Pathology Review Form; patients must also be willing to submit blood samples for_x000D_             correlative research at baseline, during treatment and at progression_x000D__x000D_          -  Patients enrolled at sites participating in the Repeat Biopsy Study must agree to_x000D_             submission of tissue obtained by a repeat biopsy performed at the time of disease_x000D_             progression_x000D__x000D_          -  Patients must not have received any prior systemic anticancer therapy for advanced or_x000D_             metastatic disease including chemotherapy or EGFR tyrosine kinase inhibitor therapy_x000D_             (including gefitinib, erlotinib, afatinib, or any experimental EGFR tyrosine kinase_x000D_             inhibitors [TKI] agents); prior chemotherapy for non-metastatic disease (i.e._x000D_             adjuvant therapy or concurrent chemo-radiotherapy) is allowed as long as &gt; 12 months_x000D_             has passed since completion of therapy; adjuvant EGFR-directed therapy is not_x000D_             allowed; local therapy (i.e. palliative radiotherapy) is allowed as long as a period_x000D_             of 7 days has passed since the last dose was received and the patient has recovered_x000D_             from any associated toxicity at the time of registration_x000D__x000D_          -  Patients may have measurable or non-measurable disease documented by computed_x000D_             tomography (CT) or magnetic resonance imaging (MRI) within 42 days prior to_x000D_             registration; the CT from a combined positron emission tomography (PET)/CT may be_x000D_             used only if it is of diagnostic quality; laboratory parameters are not acceptable as_x000D_             the only evidence of disease; in order to qualify as measurable, measurable disease_x000D_             must be outside previous radiation field; all disease must be assessed and documented_x000D_             on the Baseline Tumor Assessment Form (Response Evaluation Criteria in Solid Tumors_x000D_             [RECIST] 1.1)_x000D__x000D_          -  Patients must have a CT or MRI scan of the brain to evaluate for central nervous_x000D_             system (CNS) disease within 42 days prior to registration; patient must not have_x000D_             symptomatic brain metastases or evidence of leptomeningeal carcinomatosis; patients_x000D_             with asymptomatic brain metastases are eligible if off of steroids for at least 7_x000D_             days prior to registration without development of symptoms_x000D__x000D_          -  Patients must not have any known clinically active interstitial lung disease_x000D__x000D_          -  Absolute neutrophil count (ANC) &gt;= 1,500/mcL_x000D__x000D_          -  Platelets &gt;= 75,000/mcL_x000D__x000D_          -  Hemoglobin &gt;= 9 g/dL_x000D__x000D_          -  Total bilirubin =&lt; 1.5 x institutional upper limit of normal (IULN)_x000D__x000D_          -  Aspartate aminotransferase (AST) and alanine aminotransferase (ALT) =&lt; 2.5 x IULN (or_x000D_             =&lt; 5 x IULN for patients with known liver metastases)_x000D__x000D_          -  Serum creatinine =&lt; 1.5 x IULN OR measured or calculated creatinine clearance &gt;= 60_x000D_             mL/min_x000D__x000D_          -  Patients must not have significant gastrointestinal disorders with diarrhea as a_x000D_             major symptom (e.g. Crohn's disease, malabsorption, etc)_x000D__x000D_          -  Patients must be able to swallow medication by oral route_x000D__x000D_          -  Patients must not have a history of clinically relevant cardiovascular abnormalities_x000D_             such as uncontrolled hypertension, congestive heart failure New York Heart_x000D_             Association (NYHA) classification of 3, unstable angina or poorly controlled_x000D_             arrhythmia or myocardial infarction within 6 months prior to registration; if_x000D_             clinically indicated, echocardiogram or multigated acquisition (MUGA) must be_x000D_             performed and cardiac ejection fraction must be &gt;= 50%_x000D__x000D_          -  Patients must not have had major surgery within 28 days prior to registration or be_x000D_             scheduled for surgery during the projected course of protocol treatment; tumor biopsy_x000D_             is allowed_x000D__x000D_          -  Patients must not have a known history of active hepatitis B infection (defined as_x000D_             presence of hepatitis B surface antigen [Hep B sAg] and/ or Hep B deoxyribonucleic_x000D_             acid [DNA]), active hepatitis C infection (defined as presence of hepatitis C [Hep C]_x000D_             ribonucleic acid [RNA]) and/or known human immunodeficiency virus (HIV) seropositive_x000D__x000D_          -  Patients must not have any other concomitant serious illness or organ system_x000D_             dysfunction which in the opinion of the investigator would either compromise patient_x000D_             safety or interfere with the evaluation of the safety of the study drug_x000D__x000D_          -  Patients must not be planning to receive any other investigational agents during the_x000D_             course of protocol treatment_x000D__x000D_          -  Patients must not have a history of allergic reactions attributed to compounds of_x000D_             similar chemical or biologic composition to afatinib and/or cetuximab_x000D__x000D_          -  Prestudy history and physical must be obtained with 28 days prior to registration_x000D__x000D_          -  Patients must have Zubrod performance status of 0 - 2_x000D__x000D_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three years_x000D__x000D_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Patients must be informed of the investigational nature of this study and must sign_x000D_             and give written informed consent in accordance with institutional and federal_x000D_             guidelines_x000D__x000D_          -  As a part of the Oncology Patient Enrollment Network (OPEN) registration process the_x000D_             treating institution's identity is provided in order to ensure that the current_x000D_             (within 365 days) date of institutional review board approval for this study has been_x000D_             entered in the system_x000D_      </v>
      </c>
      <c r="P101" t="str">
        <f t="shared" si="2"/>
        <v xml:space="preserve">
---------------------------------------</v>
      </c>
      <c r="Q101" t="str">
        <f t="shared" si="3"/>
        <v>nct_id: NCT02438722
phase: Phase 2/Phase 3
sponsor_name: Southwest Oncology Group
sponsor_type: Other
study_title: A Randomized Phase II/III Trial of Afatinib Plus Cetuximab Versus Afatinib Alone in Treatment-Naive Patients With Advanced, EGFR Mutation Positive Non-small Cell Lung Cancer (NSCLC)
cohort: 2
age_min: 0
age_max: 150
type_lung_nsclc_adeno: include
type_lung_nsclc_large: include
type_lung_nsclc_squamous: include
type_lung_sclc: 
stage_i: include
stage_ii: include
stage_iii: include
stage_iv: 
status_newly_diagnosed: 
status_relapse: require
status_refractory: 
marker_alk_oncogene: 
marker_egfr_mutation: require
marker_kras_mutation: 
marker_philadelphia_bcrabl_positive: 
marker_flt3_positive: 
marker_cd20pos: 
treatment_radiation: 
treatment_radiation_exclusion_period_mo: 
treatment_chemo_systemic: exclude
treatment_chemo_systemic_exclusion_period_mo: 1800
treatment_chemo_adjuvant: exclude
treatment_chemo_adjuvant_exclusion_period_mo: 12
treatment_tki: exclude
treatment_tki_exclusion_period_mo: 1800
Criteria: 
_x000D_        Inclusion Criteria:_x000D__x000D_          -  Patients must have histologically or cytologically confirmed stage IV (American Joint_x000D_             Committee on Cancer [AJCC] 7th Edition) or recurrent non-small cell lung cancer_x000D_             (NSCLC)_x000D__x000D_          -  Patients must have documented presence of an EGFR exon 19 deltion or exon 21 (L858R)_x000D_             substitution mutation; T790M mutation or other molecular abnormality will be allowed_x000D_             as long as it accompanies one of the mutations listed above; EGFR testing must be_x000D_             performed using a Food and Drug Administration (FDA)-approved test or in a Clinical_x000D_             Laboratory Improvement Amendments (CLIA)-certified laboratory._x000D__x000D_          -  Patients must have tissue available and must agree to submission of tissue and blood;_x000D_             one to two paraffin-embedded tissue blocks or 15-20 unstained slides are requested (a_x000D_             minimum of 12 slides is required); cytology (i.e. fine-needle aspirations, pleural_x000D_             effusion specimens) is acceptable if a cell block or sufficient unstained slides are_x000D_             available; tumor material must be reviewed by a local pathologist who must confirm_x000D_             that at least 100 viable tumor cells are present in the sample and sign the S1403_x000D_             Pathology Review Form; patients must also be willing to submit blood samples for_x000D_             correlative research at baseline, during treatment and at progression_x000D__x000D_          -  Patients enrolled at sites participating in the Repeat Biopsy Study must agree to_x000D_             submission of tissue obtained by a repeat biopsy performed at the time of disease_x000D_             progression_x000D__x000D_          -  Patients must not have received any prior systemic anticancer therapy for advanced or_x000D_             metastatic disease including chemotherapy or EGFR tyrosine kinase inhibitor therapy_x000D_             (including gefitinib, erlotinib, afatinib, or any experimental EGFR tyrosine kinase_x000D_             inhibitors [TKI] agents); prior chemotherapy for non-metastatic disease (i.e._x000D_             adjuvant therapy or concurrent chemo-radiotherapy) is allowed as long as &gt; 12 months_x000D_             has passed since completion of therapy; adjuvant EGFR-directed therapy is not_x000D_             allowed; local therapy (i.e. palliative radiotherapy) is allowed as long as a period_x000D_             of 7 days has passed since the last dose was received and the patient has recovered_x000D_             from any associated toxicity at the time of registration_x000D__x000D_          -  Patients may have measurable or non-measurable disease documented by computed_x000D_             tomography (CT) or magnetic resonance imaging (MRI) within 42 days prior to_x000D_             registration; the CT from a combined positron emission tomography (PET)/CT may be_x000D_             used only if it is of diagnostic quality; laboratory parameters are not acceptable as_x000D_             the only evidence of disease; in order to qualify as measurable, measurable disease_x000D_             must be outside previous radiation field; all disease must be assessed and documented_x000D_             on the Baseline Tumor Assessment Form (Response Evaluation Criteria in Solid Tumors_x000D_             [RECIST] 1.1)_x000D__x000D_          -  Patients must have a CT or MRI scan of the brain to evaluate for central nervous_x000D_             system (CNS) disease within 42 days prior to registration; patient must not have_x000D_             symptomatic brain metastases or evidence of leptomeningeal carcinomatosis; patients_x000D_             with asymptomatic brain metastases are eligible if off of steroids for at least 7_x000D_             days prior to registration without development of symptoms_x000D__x000D_          -  Patients must not have any known clinically active interstitial lung disease_x000D__x000D_          -  Absolute neutrophil count (ANC) &gt;= 1,500/mcL_x000D__x000D_          -  Platelets &gt;= 75,000/mcL_x000D__x000D_          -  Hemoglobin &gt;= 9 g/dL_x000D__x000D_          -  Total bilirubin =&lt; 1.5 x institutional upper limit of normal (IULN)_x000D__x000D_          -  Aspartate aminotransferase (AST) and alanine aminotransferase (ALT) =&lt; 2.5 x IULN (or_x000D_             =&lt; 5 x IULN for patients with known liver metastases)_x000D__x000D_          -  Serum creatinine =&lt; 1.5 x IULN OR measured or calculated creatinine clearance &gt;= 60_x000D_             mL/min_x000D__x000D_          -  Patients must not have significant gastrointestinal disorders with diarrhea as a_x000D_             major symptom (e.g. Crohn's disease, malabsorption, etc)_x000D__x000D_          -  Patients must be able to swallow medication by oral route_x000D__x000D_          -  Patients must not have a history of clinically relevant cardiovascular abnormalities_x000D_             such as uncontrolled hypertension, congestive heart failure New York Heart_x000D_             Association (NYHA) classification of 3, unstable angina or poorly controlled_x000D_             arrhythmia or myocardial infarction within 6 months prior to registration; if_x000D_             clinically indicated, echocardiogram or multigated acquisition (MUGA) must be_x000D_             performed and cardiac ejection fraction must be &gt;= 50%_x000D__x000D_          -  Patients must not have had major surgery within 28 days prior to registration or be_x000D_             scheduled for surgery during the projected course of protocol treatment; tumor biopsy_x000D_             is allowed_x000D__x000D_          -  Patients must not have a known history of active hepatitis B infection (defined as_x000D_             presence of hepatitis B surface antigen [Hep B sAg] and/ or Hep B deoxyribonucleic_x000D_             acid [DNA]), active hepatitis C infection (defined as presence of hepatitis C [Hep C]_x000D_             ribonucleic acid [RNA]) and/or known human immunodeficiency virus (HIV) seropositive_x000D__x000D_          -  Patients must not have any other concomitant serious illness or organ system_x000D_             dysfunction which in the opinion of the investigator would either compromise patient_x000D_             safety or interfere with the evaluation of the safety of the study drug_x000D__x000D_          -  Patients must not be planning to receive any other investigational agents during the_x000D_             course of protocol treatment_x000D__x000D_          -  Patients must not have a history of allergic reactions attributed to compounds of_x000D_             similar chemical or biologic composition to afatinib and/or cetuximab_x000D__x000D_          -  Prestudy history and physical must be obtained with 28 days prior to registration_x000D__x000D_          -  Patients must have Zubrod performance status of 0 - 2_x000D__x000D_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three years_x000D__x000D_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Patients must be informed of the investigational nature of this study and must sign_x000D_             and give written informed consent in accordance with institutional and federal_x000D_             guidelines_x000D__x000D_          -  As a part of the Oncology Patient Enrollment Network (OPEN) registration process the_x000D_             treating institution's identity is provided in order to ensure that the current_x000D_             (within 365 days) date of institutional review board approval for this study has been_x000D_             entered in the system_x000D_      
---------------------------------------</v>
      </c>
      <c r="S101">
        <f>IF(OR(Database!K104="include",Database!L104="include"), 1, 0)</f>
        <v>0</v>
      </c>
      <c r="T101">
        <f>IF(OR(Database!M104="include",Database!N104="include",Database!O104="include",Database!P104="include"), 1, 0)</f>
        <v>1</v>
      </c>
      <c r="U101">
        <f>IF(OR(Database!M104="include",Database!N104="include",Database!O104="include"), 1, 0)</f>
        <v>1</v>
      </c>
      <c r="V101">
        <f>IF(Database!P104="include", 1, 0)</f>
        <v>0</v>
      </c>
      <c r="W101">
        <f>IF(OR(Database!Q104="include",Database!R104="include",Database!S104="include",Database!T104="include"), 1, 0)</f>
        <v>0</v>
      </c>
      <c r="X101">
        <f>IF(Database!Q104="include", 1, 0)</f>
        <v>0</v>
      </c>
      <c r="Y101">
        <f>IF(Database!T104="include", 1, 0)</f>
        <v>0</v>
      </c>
      <c r="Z101">
        <f>IF(OR(Database!AC104="include",Database!AE104="include",Database!AH104="include",Database!AI104="include",Database!AJ104="include",Database!AK104="include",Database!AM104="include",Database!AN104="include",Database!AO104="include",Database!AP104="include"), 1, 0)</f>
        <v>0</v>
      </c>
      <c r="AA101">
        <f>IF(OR(Database!AQ104&lt;&gt;"",Database!AR104&lt;&gt;"",Database!AS104&lt;&gt;"",Database!AT104&lt;&gt;""), 1, 0)</f>
        <v>1</v>
      </c>
      <c r="AB101">
        <f>IF(Database!AW104&lt;&gt;"", 1, 0)</f>
        <v>0</v>
      </c>
      <c r="AC101">
        <f>IF(OR(Database!AY104&lt;&gt;"",Database!AX104&lt;&gt;""), 1, 0)</f>
        <v>0</v>
      </c>
    </row>
    <row r="102" spans="1:29">
      <c r="A102" t="str">
        <f>Database!$B$6&amp;": "&amp;Database!B105&amp;CHAR(10)&amp;Database!$C$6&amp;": "&amp;Database!C105&amp;CHAR(10)&amp;Database!$E$6&amp;": "&amp;Database!E105&amp;CHAR(10)&amp;Database!$F$6&amp;": "&amp;Database!F105&amp;CHAR(10)&amp;Database!$G$6&amp;": "&amp;Database!G105&amp;CHAR(10)&amp;Database!$H$6&amp;": "&amp;Database!H105&amp;CHAR(10)&amp;Database!$I$6&amp;": "&amp;Database!I105&amp;CHAR(10)&amp;Database!$J$6&amp;": "&amp;Database!J105&amp;CHAR(10)</f>
        <v xml:space="preserve">nct_id: NCT02635009
phase: Phase 2/Phase 3
sponsor_name: NRG Oncology
sponsor_type: Other
study_title: Randomized Phase II/III Trial of Prophylactic Cranial Irradiation With or Without Hippocampal Avoidance for Small Cell Lung Cancer
cohort: 1
age_min: 18
age_max: 150
</v>
      </c>
      <c r="B102" t="str">
        <f>IF(S102=1, Database!$K$6&amp;": "&amp;Database!K105&amp;CHAR(10)&amp;Database!$L$6&amp;": "&amp;Database!L105, "")</f>
        <v/>
      </c>
      <c r="C102" t="str">
        <f>IF(T102=1, Database!$M$6&amp;": "&amp;Database!M105&amp;CHAR(10)&amp;Database!$N$6&amp;": "&amp;Database!N105&amp;CHAR(10)&amp;Database!$O$6&amp;": "&amp;Database!O105&amp;CHAR(10)&amp;Database!$P$6&amp;": "&amp;Database!P105&amp;CHAR(10), "")</f>
        <v xml:space="preserve">type_lung_nsclc_adeno: 
type_lung_nsclc_large: 
type_lung_nsclc_squamous: 
type_lung_sclc: include
</v>
      </c>
      <c r="D102" t="str">
        <f>IF(W102=1, Database!$Q$6&amp;": "&amp;Database!Q105&amp;CHAR(10)&amp;Database!$R$6&amp;": "&amp;Database!R105&amp;CHAR(10)&amp;Database!$S$6&amp;": "&amp;Database!S105&amp;CHAR(10)&amp;Database!$T$6&amp;": "&amp;Database!T105&amp;CHAR(10)&amp;Database!$U$6&amp;": "&amp;Database!U105&amp;CHAR(10)&amp;Database!$V$6&amp;": "&amp;Database!V105&amp;CHAR(10)&amp;Database!$W$6&amp;": "&amp;Database!W105&amp;CHAR(10)&amp;Database!$X$6&amp;": "&amp;Database!X105&amp;CHAR(10)&amp;Database!$Y$6&amp;": "&amp;Database!Y105&amp;CHAR(10)&amp;Database!$Z$6&amp;": "&amp;Database!Z105&amp;CHAR(10)&amp;Database!$AA$6&amp;": "&amp;Database!AA105&amp;CHAR(10)&amp;Database!$AB$6&amp;": "&amp;Database!AB105&amp;CHAR(10), "")</f>
        <v/>
      </c>
      <c r="E102" t="str">
        <f>IF(Z102=1, Database!$AC$6&amp;": "&amp;Database!AC105&amp;CHAR(10)&amp;Database!$AD$6&amp;": "&amp;Database!AD105&amp;CHAR(10)&amp;Database!$AE$6&amp;": "&amp;Database!AE105&amp;CHAR(10)&amp;Database!$AF$6&amp;": "&amp;Database!AF105&amp;CHAR(10)&amp;Database!$AG$6&amp;": "&amp;Database!AG105&amp;CHAR(10)&amp;Database!$AH$6&amp;": "&amp;Database!AH105&amp;CHAR(10)&amp;Database!$AI$6&amp;": "&amp;Database!AI105&amp;CHAR(10)&amp;Database!$AJ$6&amp;": "&amp;Database!AJ105&amp;CHAR(10)&amp;Database!$AK$6&amp;": "&amp;Database!AK105&amp;CHAR(10)&amp;Database!$AL$6&amp;": "&amp;Database!AL105&amp;CHAR(10)&amp;Database!$AM$6&amp;": "&amp;Database!AM105&amp;CHAR(10)&amp;Database!$AN$6&amp;": "&amp;Database!AN105&amp;CHAR(10)&amp;Database!$AO$6&amp;": "&amp;Database!AO105&amp;CHAR(10)&amp;Database!$AP$6&amp;": "&amp;Database!AP105&amp;CHAR(10), "")</f>
        <v/>
      </c>
      <c r="F102" t="str">
        <f>IF(AA102=1, Database!$AQ$6&amp;": "&amp;Database!AQ105&amp;CHAR(10)&amp;Database!$AR$6&amp;": "&amp;Database!AR105&amp;CHAR(10)&amp;Database!$AS$6&amp;": "&amp;Database!AS105&amp;CHAR(10)&amp;Database!$AT$6&amp;": "&amp;Database!AT105&amp;CHAR(10), "")</f>
        <v/>
      </c>
      <c r="G102" t="str">
        <f>IF(V102=1, Database!$AU$6&amp;": "&amp;Database!AU105&amp;CHAR(10)&amp;Database!$AV$6&amp;": "&amp;Database!AV105&amp;CHAR(10), "")</f>
        <v xml:space="preserve">stage_sclc_ls: include
stage_sclc_es: include
</v>
      </c>
      <c r="H102" t="str">
        <f>IF(AB102=1, Database!$AW$6&amp;": "&amp;Database!AW105&amp;CHAR(10), "")</f>
        <v/>
      </c>
      <c r="I102" t="str">
        <f>IF(AC102=1, Database!$AX$6&amp;": "&amp;Database!AX105&amp;CHAR(10)&amp;Database!$AY$6&amp;": "&amp;Database!AY105&amp;CHAR(10), "")</f>
        <v/>
      </c>
      <c r="J102" t="str">
        <f>IF(Z102=1, Database!$AQ$6&amp;": "&amp;Database!AQ105&amp;CHAR(10)&amp;Database!$AR$6&amp;": "&amp;Database!AR105&amp;CHAR(10)&amp;Database!$AS$6&amp;": "&amp;Database!AS105&amp;CHAR(10)&amp;Database!$AT$6&amp;": "&amp;Database!AT105&amp;CHAR(10), "")</f>
        <v/>
      </c>
      <c r="K102" t="str">
        <f>Database!$AZ$6&amp;": "&amp;Database!AZ105&amp;CHAR(10)&amp;Database!$BA$6&amp;": "&amp;Database!BA105&amp;CHAR(10)&amp;Database!$BB$6&amp;": "&amp;Database!BB105&amp;CHAR(10)</f>
        <v xml:space="preserve">status_newly_diagnosed: 
status_relapse: 
status_refractory: 
</v>
      </c>
      <c r="L102" t="str">
        <f>Database!$BC$6&amp;": "&amp;Database!BC105&amp;CHAR(10)&amp;Database!$BD$6&amp;": "&amp;Database!BD105&amp;CHAR(10)&amp;Database!$BE$6&amp;": "&amp;Database!BE105&amp;CHAR(10)&amp;Database!$BF$6&amp;": "&amp;Database!BF105&amp;CHAR(10)&amp;Database!$BG$6&amp;": "&amp;Database!BG105&amp;CHAR(10)&amp;Database!$BH$6&amp;": "&amp;Database!BH105&amp;CHAR(10)</f>
        <v xml:space="preserve">marker_alk_oncogene: 
marker_egfr_mutation: 
marker_kras_mutation: 
marker_philadelphia_bcrabl_positive: 
marker_flt3_positive: 
marker_cd20pos: 
</v>
      </c>
      <c r="M102" t="str">
        <f>Database!$BI$6&amp;": "&amp;Database!BI105&amp;CHAR(10)&amp;Database!$BJ$6&amp;": "&amp;Database!BJ105&amp;CHAR(10)&amp;Database!$BK$6&amp;": "&amp;Database!BK105&amp;CHAR(10)&amp;Database!$BL$6&amp;": "&amp;Database!BL105&amp;CHAR(10)&amp;Database!$BM$6&amp;": "&amp;Database!BM105&amp;CHAR(10)&amp;Database!$BN$6&amp;": "&amp;Database!BN105&amp;CHAR(10)&amp;Database!$BO$6&amp;": "&amp;Database!BO105&amp;CHAR(10)&amp;Database!$BP$6&amp;": "&amp;Database!BP105&amp;CHAR(10)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02" t="str">
        <f>IF(OR(W102=1, Z102=1), Database!$BQ$6&amp;": "&amp;Database!BQ105&amp;CHAR(10)&amp;Database!$BR$6&amp;": "&amp;Database!BR105&amp;CHAR(10)&amp;Database!$BS$6&amp;": "&amp;Database!BS105&amp;CHAR(10)&amp;Database!$BT$6&amp;": "&amp;Database!BT105&amp;CHAR(10), "")</f>
        <v/>
      </c>
      <c r="O102" t="str">
        <f>"Criteria: "&amp;CHAR(10)&amp;CHAR(10)&amp;Database!BU105</f>
        <v xml:space="preserve">Criteria: 
_x000D_        Inclusion Criteria:_x000D__x000D_          -  PRIOR TO STEP 1 REGISTRATION_x000D__x000D_          -  Histologic proof or unequivocal cytologic proof (fine needle aspiration, biopsy or_x000D_             two positive sputa) of SCLC within 250 days prior to Step 1 registration_x000D__x000D_          -  Patients must have a three-dimensional (3D), T1-weighted, spoiled gradient (SPGR),_x000D_             magnetization-prepared rapid gradient echo (MP-RAGE), or turbo field echo (TFE) MRI_x000D_             scan without and with gadolinium contrast-enhanced T1-weighted axial, coronal, and_x000D_             sagittal sequence acquisitions and standard T2-weighted axial and coronal fluid_x000D_             attenuation inversion recovery (FLAIR) sequence acquisitions within 28 days of Step 1_x000D_             registration; to yield acceptable image quality, the pre-contrast-enhanced should_x000D_             have a resolution of 1 x 1 x 1.2 mm and should follow the protocols established by_x000D_             the Alzheimer's Disease Neuroimaging Initiative (ADNI); performance of this sequence_x000D_             at a 3 Tesla field strength is recommended; sites may contact the Imaging Co-Chair,_x000D_             Dr. Tammie Benzinger, for further information or assistance if needed; to yield_x000D_             acceptable image quality, the gadolinium contrast-enhanced T1-weighted scan should_x000D_             use the smallest possible axial slice thickness not exceeding 1.5 mm; the associated_x000D_             coronal and sagittal sequences can be up to 2.5 mm in slice thickness; this imaging_x000D_             is considered standard of care_x000D__x000D_          -  Note: The MRI study as part of response assessment following chemotherapy can be used_x000D_             for this purpose, but the appropriate sequences must be obtained; this sequence_x000D_             cannot be obtained prior to chemotherapy and is mandatory irrespective of_x000D_             randomization to the experimental or control arm of this study_x000D__x000D_          -  Patients must sign a study-specific informed consent prior to study entry_x000D__x000D_          -  PRIOR TO STEP 2 REGISTRATION_x000D__x000D_          -  The following baseline neurocognitive assessments must be completed within 14 days_x000D_             prior to Step 2 registration: HVLT-R, TMT, and COWA; the neurocognitive assessments_x000D_             will be uploaded into the National Surgical Adjuvant Breast and Bowel Project,_x000D_             Radiation Therapy Oncology Group, and Gynecologic Oncology Group (NRG) Oncology RAVE_x000D_             system for evaluation by Dr. Wefel; once the upload is complete, a notification will_x000D_             be sent to the site to proceed to Step 2; note: completed baseline neurocognitive_x000D_             assessments can be uploaded at the time of Step 1 registration_x000D__x000D_          -  Patients must have a baseline raw score greater than 2 on the HVLT-R delayed recall_x000D__x000D_          -  Prior to chemotherapy or thoracic radiotherapy, patients must be defined as_x000D_             limited-stage or extensive-stage SCLC after clinical staging evaluation involving the_x000D_             following:_x000D__x000D_               -  History/physical examination;_x000D__x000D_               -  Computed tomography (CT) of the chest and abdomen with contrast (does not have_x000D_                  to be done if the patient has had a positron emission tomography (PET)/CT scan_x000D_                  within 8 weeks prior to initiating chemotherapy or thoracic radiotherapy)_x000D__x000D_               -  MRI of the brain_x000D__x000D_               -  For patients without evidence of extensive-stage SCLC on chest and abdomen CT_x000D_                  and brain MRI, a PET/CT or bone scan is required to confirm limited-stage SCLC_x000D__x000D_          -  Patients must be registered on study no earlier than 1 week and no later than 8 weeks_x000D_             after completing chemotherapy (+/- thoracic radiotherapy)_x000D__x000D_          -  After chemotherapy, patients must be restaged using the same diagnostic work-up as_x000D_             required pre-chemotherapy; repeat PET/CT or bone scan is not required; patients must_x000D_             have:_x000D__x000D_               -  No central nervous system (CNS) metastases_x000D__x000D_               -  Radiographic partial or complete response to chemotherapy in at least one_x000D_                  disease site using Response Evaluation Criteria in Solid Tumors (RECIST)_x000D_                  criteria_x000D__x000D_               -  No progression in any site_x000D__x000D_          -  Zubrod performance status 0-2_x000D__x000D_          -  Women of childbearing potential and male participants must practice adequate_x000D_             contraception_x000D__x000D_          -  Women of childbearing potential must have a negative qualitative serum pregnancy test_x000D_             =&lt; 2 weeks prior to study entry_x000D__x000D_          -  Patients who are primary English or French speakers are eligible_x000D__x000D_        Exclusion Criteria:_x000D__x000D_          -  Prior radiotherapy to the head or neck (except for T1 glottic cancer), resulting in_x000D_             overlap of radiation fields_x000D__x000D_          -  Radiographic evidence of CNS metastases_x000D__x000D_          -  Radiographic evidence of hydrocephalus_x000D__x000D_          -  Planned concurrent chemotherapy or anti-tumor agent during PCI_x000D__x000D_          -  Concomitant invasive malignancy or invasive malignancy within the past five years_x000D_             other than non-melanomatous skin cancer; history of in situ carcinoma (e.g. ductal_x000D_             carcinoma in situ of breast, in situ carcinoma of the cervix, vulva or larynx) is_x000D_             permitted_x000D__x000D_          -  Contraindication to MR imaging, such as implanted metal devices or foreign bodies or_x000D_             severe claustrophobia_x000D__x000D_          -  Severe, active comorbidity, defined as follows:_x000D__x000D_               -  Unstable angina and/or congestive heart failure requiring hospitalization within_x000D_                  the last 6 months_x000D__x000D_               -  Transmural myocardial infarction within the last 6 months_x000D__x000D_               -  Acute bacterial or fungal infection requiring intravenous antibiotics at the_x000D_                  time of registration_x000D__x000D_               -  Hepatic insufficiency resulting in clinical jaundice and/or coagulation defects_x000D__x000D_               -  Chronic obstructive pulmonary disease exacerbation or other respiratory illness_x000D_                  requiring hospitalization or precluding study therapy at the time of_x000D_                  registration_x000D__x000D_               -  Uncontrolled, clinically significant cardiac arrhythmias_x000D__x000D_          -  Women of childbearing potential and male participants who are sexually active and not_x000D_             willing/able to use medically acceptable forms of contraception_x000D_      </v>
      </c>
      <c r="P102" t="str">
        <f t="shared" si="2"/>
        <v xml:space="preserve">
---------------------------------------</v>
      </c>
      <c r="Q102" t="str">
        <f t="shared" si="3"/>
        <v>nct_id: NCT02635009
phase: Phase 2/Phase 3
sponsor_name: NRG Oncology
sponsor_type: Other
study_title: Randomized Phase II/III Trial of Prophylactic Cranial Irradiation With or Without Hippocampal Avoidance for Small Cell Lung Cancer
cohort: 1
age_min: 18
age_max: 150
type_lung_nsclc_adeno: 
type_lung_nsclc_large: 
type_lung_nsclc_squamous: 
type_lung_sclc: include
stage_sclc_ls: include
stage_sclc_es: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PRIOR TO STEP 1 REGISTRATION_x000D__x000D_          -  Histologic proof or unequivocal cytologic proof (fine needle aspiration, biopsy or_x000D_             two positive sputa) of SCLC within 250 days prior to Step 1 registration_x000D__x000D_          -  Patients must have a three-dimensional (3D), T1-weighted, spoiled gradient (SPGR),_x000D_             magnetization-prepared rapid gradient echo (MP-RAGE), or turbo field echo (TFE) MRI_x000D_             scan without and with gadolinium contrast-enhanced T1-weighted axial, coronal, and_x000D_             sagittal sequence acquisitions and standard T2-weighted axial and coronal fluid_x000D_             attenuation inversion recovery (FLAIR) sequence acquisitions within 28 days of Step 1_x000D_             registration; to yield acceptable image quality, the pre-contrast-enhanced should_x000D_             have a resolution of 1 x 1 x 1.2 mm and should follow the protocols established by_x000D_             the Alzheimer's Disease Neuroimaging Initiative (ADNI); performance of this sequence_x000D_             at a 3 Tesla field strength is recommended; sites may contact the Imaging Co-Chair,_x000D_             Dr. Tammie Benzinger, for further information or assistance if needed; to yield_x000D_             acceptable image quality, the gadolinium contrast-enhanced T1-weighted scan should_x000D_             use the smallest possible axial slice thickness not exceeding 1.5 mm; the associated_x000D_             coronal and sagittal sequences can be up to 2.5 mm in slice thickness; this imaging_x000D_             is considered standard of care_x000D__x000D_          -  Note: The MRI study as part of response assessment following chemotherapy can be used_x000D_             for this purpose, but the appropriate sequences must be obtained; this sequence_x000D_             cannot be obtained prior to chemotherapy and is mandatory irrespective of_x000D_             randomization to the experimental or control arm of this study_x000D__x000D_          -  Patients must sign a study-specific informed consent prior to study entry_x000D__x000D_          -  PRIOR TO STEP 2 REGISTRATION_x000D__x000D_          -  The following baseline neurocognitive assessments must be completed within 14 days_x000D_             prior to Step 2 registration: HVLT-R, TMT, and COWA; the neurocognitive assessments_x000D_             will be uploaded into the National Surgical Adjuvant Breast and Bowel Project,_x000D_             Radiation Therapy Oncology Group, and Gynecologic Oncology Group (NRG) Oncology RAVE_x000D_             system for evaluation by Dr. Wefel; once the upload is complete, a notification will_x000D_             be sent to the site to proceed to Step 2; note: completed baseline neurocognitive_x000D_             assessments can be uploaded at the time of Step 1 registration_x000D__x000D_          -  Patients must have a baseline raw score greater than 2 on the HVLT-R delayed recall_x000D__x000D_          -  Prior to chemotherapy or thoracic radiotherapy, patients must be defined as_x000D_             limited-stage or extensive-stage SCLC after clinical staging evaluation involving the_x000D_             following:_x000D__x000D_               -  History/physical examination;_x000D__x000D_               -  Computed tomography (CT) of the chest and abdomen with contrast (does not have_x000D_                  to be done if the patient has had a positron emission tomography (PET)/CT scan_x000D_                  within 8 weeks prior to initiating chemotherapy or thoracic radiotherapy)_x000D__x000D_               -  MRI of the brain_x000D__x000D_               -  For patients without evidence of extensive-stage SCLC on chest and abdomen CT_x000D_                  and brain MRI, a PET/CT or bone scan is required to confirm limited-stage SCLC_x000D__x000D_          -  Patients must be registered on study no earlier than 1 week and no later than 8 weeks_x000D_             after completing chemotherapy (+/- thoracic radiotherapy)_x000D__x000D_          -  After chemotherapy, patients must be restaged using the same diagnostic work-up as_x000D_             required pre-chemotherapy; repeat PET/CT or bone scan is not required; patients must_x000D_             have:_x000D__x000D_               -  No central nervous system (CNS) metastases_x000D__x000D_               -  Radiographic partial or complete response to chemotherapy in at least one_x000D_                  disease site using Response Evaluation Criteria in Solid Tumors (RECIST)_x000D_                  criteria_x000D__x000D_               -  No progression in any site_x000D__x000D_          -  Zubrod performance status 0-2_x000D__x000D_          -  Women of childbearing potential and male participants must practice adequate_x000D_             contraception_x000D__x000D_          -  Women of childbearing potential must have a negative qualitative serum pregnancy test_x000D_             =&lt; 2 weeks prior to study entry_x000D__x000D_          -  Patients who are primary English or French speakers are eligible_x000D__x000D_        Exclusion Criteria:_x000D__x000D_          -  Prior radiotherapy to the head or neck (except for T1 glottic cancer), resulting in_x000D_             overlap of radiation fields_x000D__x000D_          -  Radiographic evidence of CNS metastases_x000D__x000D_          -  Radiographic evidence of hydrocephalus_x000D__x000D_          -  Planned concurrent chemotherapy or anti-tumor agent during PCI_x000D__x000D_          -  Concomitant invasive malignancy or invasive malignancy within the past five years_x000D_             other than non-melanomatous skin cancer; history of in situ carcinoma (e.g. ductal_x000D_             carcinoma in situ of breast, in situ carcinoma of the cervix, vulva or larynx) is_x000D_             permitted_x000D__x000D_          -  Contraindication to MR imaging, such as implanted metal devices or foreign bodies or_x000D_             severe claustrophobia_x000D__x000D_          -  Severe, active comorbidity, defined as follows:_x000D__x000D_               -  Unstable angina and/or congestive heart failure requiring hospitalization within_x000D_                  the last 6 months_x000D__x000D_               -  Transmural myocardial infarction within the last 6 months_x000D__x000D_               -  Acute bacterial or fungal infection requiring intravenous antibiotics at the_x000D_                  time of registration_x000D__x000D_               -  Hepatic insufficiency resulting in clinical jaundice and/or coagulation defects_x000D__x000D_               -  Chronic obstructive pulmonary disease exacerbation or other respiratory illness_x000D_                  requiring hospitalization or precluding study therapy at the time of_x000D_                  registration_x000D__x000D_               -  Uncontrolled, clinically significant cardiac arrhythmias_x000D__x000D_          -  Women of childbearing potential and male participants who are sexually active and not_x000D_             willing/able to use medically acceptable forms of contraception_x000D_      
---------------------------------------</v>
      </c>
      <c r="S102">
        <f>IF(OR(Database!K105="include",Database!L105="include"), 1, 0)</f>
        <v>0</v>
      </c>
      <c r="T102">
        <f>IF(OR(Database!M105="include",Database!N105="include",Database!O105="include",Database!P105="include"), 1, 0)</f>
        <v>1</v>
      </c>
      <c r="U102">
        <f>IF(OR(Database!M105="include",Database!N105="include",Database!O105="include"), 1, 0)</f>
        <v>0</v>
      </c>
      <c r="V102">
        <f>IF(Database!P105="include", 1, 0)</f>
        <v>1</v>
      </c>
      <c r="W102">
        <f>IF(OR(Database!Q105="include",Database!R105="include",Database!S105="include",Database!T105="include"), 1, 0)</f>
        <v>0</v>
      </c>
      <c r="X102">
        <f>IF(Database!Q105="include", 1, 0)</f>
        <v>0</v>
      </c>
      <c r="Y102">
        <f>IF(Database!T105="include", 1, 0)</f>
        <v>0</v>
      </c>
      <c r="Z102">
        <f>IF(OR(Database!AC105="include",Database!AE105="include",Database!AH105="include",Database!AI105="include",Database!AJ105="include",Database!AK105="include",Database!AM105="include",Database!AN105="include",Database!AO105="include",Database!AP105="include"), 1, 0)</f>
        <v>0</v>
      </c>
      <c r="AA102">
        <f>IF(OR(Database!AQ105&lt;&gt;"",Database!AR105&lt;&gt;"",Database!AS105&lt;&gt;"",Database!AT105&lt;&gt;""), 1, 0)</f>
        <v>0</v>
      </c>
      <c r="AB102">
        <f>IF(Database!AW105&lt;&gt;"", 1, 0)</f>
        <v>0</v>
      </c>
      <c r="AC102">
        <f>IF(OR(Database!AY105&lt;&gt;"",Database!AX105&lt;&gt;""), 1, 0)</f>
        <v>0</v>
      </c>
    </row>
    <row r="103" spans="1:29">
      <c r="A103" t="str">
        <f>Database!$B$6&amp;": "&amp;Database!B106&amp;CHAR(10)&amp;Database!$C$6&amp;": "&amp;Database!C106&amp;CHAR(10)&amp;Database!$E$6&amp;": "&amp;Database!E106&amp;CHAR(10)&amp;Database!$F$6&amp;": "&amp;Database!F106&amp;CHAR(10)&amp;Database!$G$6&amp;": "&amp;Database!G106&amp;CHAR(10)&amp;Database!$H$6&amp;": "&amp;Database!H106&amp;CHAR(10)&amp;Database!$I$6&amp;": "&amp;Database!I106&amp;CHAR(10)&amp;Database!$J$6&amp;": "&amp;Database!J106&amp;CHAR(10)</f>
        <v xml:space="preserve">nct_id: NCT02186847
phase: Phase 2
sponsor_name: NRG Oncology
sponsor_type: Other
study_title: Randomized Phase II Trial of Concurrent Chemoradiotherapy +/- Metformin HCL in Locally Advanced NSCLC
cohort: 1
age_min: 18
age_max: 150
</v>
      </c>
      <c r="B103" t="str">
        <f>IF(S103=1, Database!$K$6&amp;": "&amp;Database!K106&amp;CHAR(10)&amp;Database!$L$6&amp;": "&amp;Database!L106, "")</f>
        <v/>
      </c>
      <c r="C103" t="str">
        <f>IF(T103=1, Database!$M$6&amp;": "&amp;Database!M106&amp;CHAR(10)&amp;Database!$N$6&amp;": "&amp;Database!N106&amp;CHAR(10)&amp;Database!$O$6&amp;": "&amp;Database!O106&amp;CHAR(10)&amp;Database!$P$6&amp;": "&amp;Database!P106&amp;CHAR(10), "")</f>
        <v xml:space="preserve">type_lung_nsclc_adeno: include
type_lung_nsclc_large: include
type_lung_nsclc_squamous: include
type_lung_sclc: 
</v>
      </c>
      <c r="D103" t="str">
        <f>IF(W103=1, Database!$Q$6&amp;": "&amp;Database!Q106&amp;CHAR(10)&amp;Database!$R$6&amp;": "&amp;Database!R106&amp;CHAR(10)&amp;Database!$S$6&amp;": "&amp;Database!S106&amp;CHAR(10)&amp;Database!$T$6&amp;": "&amp;Database!T106&amp;CHAR(10)&amp;Database!$U$6&amp;": "&amp;Database!U106&amp;CHAR(10)&amp;Database!$V$6&amp;": "&amp;Database!V106&amp;CHAR(10)&amp;Database!$W$6&amp;": "&amp;Database!W106&amp;CHAR(10)&amp;Database!$X$6&amp;": "&amp;Database!X106&amp;CHAR(10)&amp;Database!$Y$6&amp;": "&amp;Database!Y106&amp;CHAR(10)&amp;Database!$Z$6&amp;": "&amp;Database!Z106&amp;CHAR(10)&amp;Database!$AA$6&amp;": "&amp;Database!AA106&amp;CHAR(10)&amp;Database!$AB$6&amp;": "&amp;Database!AB106&amp;CHAR(10), "")</f>
        <v/>
      </c>
      <c r="E103" t="str">
        <f>IF(Z103=1, Database!$AC$6&amp;": "&amp;Database!AC106&amp;CHAR(10)&amp;Database!$AD$6&amp;": "&amp;Database!AD106&amp;CHAR(10)&amp;Database!$AE$6&amp;": "&amp;Database!AE106&amp;CHAR(10)&amp;Database!$AF$6&amp;": "&amp;Database!AF106&amp;CHAR(10)&amp;Database!$AG$6&amp;": "&amp;Database!AG106&amp;CHAR(10)&amp;Database!$AH$6&amp;": "&amp;Database!AH106&amp;CHAR(10)&amp;Database!$AI$6&amp;": "&amp;Database!AI106&amp;CHAR(10)&amp;Database!$AJ$6&amp;": "&amp;Database!AJ106&amp;CHAR(10)&amp;Database!$AK$6&amp;": "&amp;Database!AK106&amp;CHAR(10)&amp;Database!$AL$6&amp;": "&amp;Database!AL106&amp;CHAR(10)&amp;Database!$AM$6&amp;": "&amp;Database!AM106&amp;CHAR(10)&amp;Database!$AN$6&amp;": "&amp;Database!AN106&amp;CHAR(10)&amp;Database!$AO$6&amp;": "&amp;Database!AO106&amp;CHAR(10)&amp;Database!$AP$6&amp;": "&amp;Database!AP106&amp;CHAR(10), "")</f>
        <v/>
      </c>
      <c r="F103" t="str">
        <f>IF(AA103=1, Database!$AQ$6&amp;": "&amp;Database!AQ106&amp;CHAR(10)&amp;Database!$AR$6&amp;": "&amp;Database!AR106&amp;CHAR(10)&amp;Database!$AS$6&amp;": "&amp;Database!AS106&amp;CHAR(10)&amp;Database!$AT$6&amp;": "&amp;Database!AT106&amp;CHAR(10), "")</f>
        <v xml:space="preserve">stage_i: 
stage_ii: 
stage_iii: include
stage_iv: 
</v>
      </c>
      <c r="G103" t="str">
        <f>IF(V103=1, Database!$AU$6&amp;": "&amp;Database!AU106&amp;CHAR(10)&amp;Database!$AV$6&amp;": "&amp;Database!AV106&amp;CHAR(10), "")</f>
        <v/>
      </c>
      <c r="H103" t="str">
        <f>IF(AB103=1, Database!$AW$6&amp;": "&amp;Database!AW106&amp;CHAR(10), "")</f>
        <v/>
      </c>
      <c r="I103" t="str">
        <f>IF(AC103=1, Database!$AX$6&amp;": "&amp;Database!AX106&amp;CHAR(10)&amp;Database!$AY$6&amp;": "&amp;Database!AY106&amp;CHAR(10), "")</f>
        <v/>
      </c>
      <c r="J103" t="str">
        <f>IF(Z103=1, Database!$AQ$6&amp;": "&amp;Database!AQ106&amp;CHAR(10)&amp;Database!$AR$6&amp;": "&amp;Database!AR106&amp;CHAR(10)&amp;Database!$AS$6&amp;": "&amp;Database!AS106&amp;CHAR(10)&amp;Database!$AT$6&amp;": "&amp;Database!AT106&amp;CHAR(10), "")</f>
        <v/>
      </c>
      <c r="K103" t="str">
        <f>Database!$AZ$6&amp;": "&amp;Database!AZ106&amp;CHAR(10)&amp;Database!$BA$6&amp;": "&amp;Database!BA106&amp;CHAR(10)&amp;Database!$BB$6&amp;": "&amp;Database!BB106&amp;CHAR(10)</f>
        <v xml:space="preserve">status_newly_diagnosed: 
status_relapse: 
status_refractory: 
</v>
      </c>
      <c r="L103" t="str">
        <f>Database!$BC$6&amp;": "&amp;Database!BC106&amp;CHAR(10)&amp;Database!$BD$6&amp;": "&amp;Database!BD106&amp;CHAR(10)&amp;Database!$BE$6&amp;": "&amp;Database!BE106&amp;CHAR(10)&amp;Database!$BF$6&amp;": "&amp;Database!BF106&amp;CHAR(10)&amp;Database!$BG$6&amp;": "&amp;Database!BG106&amp;CHAR(10)&amp;Database!$BH$6&amp;": "&amp;Database!BH106&amp;CHAR(10)</f>
        <v xml:space="preserve">marker_alk_oncogene: 
marker_egfr_mutation: 
marker_kras_mutation: 
marker_philadelphia_bcrabl_positive: 
marker_flt3_positive: 
marker_cd20pos: 
</v>
      </c>
      <c r="M103" t="str">
        <f>Database!$BI$6&amp;": "&amp;Database!BI106&amp;CHAR(10)&amp;Database!$BJ$6&amp;": "&amp;Database!BJ106&amp;CHAR(10)&amp;Database!$BK$6&amp;": "&amp;Database!BK106&amp;CHAR(10)&amp;Database!$BL$6&amp;": "&amp;Database!BL106&amp;CHAR(10)&amp;Database!$BM$6&amp;": "&amp;Database!BM106&amp;CHAR(10)&amp;Database!$BN$6&amp;": "&amp;Database!BN106&amp;CHAR(10)&amp;Database!$BO$6&amp;": "&amp;Database!BO106&amp;CHAR(10)&amp;Database!$BP$6&amp;": "&amp;Database!BP106&amp;CHAR(10)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103" t="str">
        <f>IF(OR(W103=1, Z103=1), Database!$BQ$6&amp;": "&amp;Database!BQ106&amp;CHAR(10)&amp;Database!$BR$6&amp;": "&amp;Database!BR106&amp;CHAR(10)&amp;Database!$BS$6&amp;": "&amp;Database!BS106&amp;CHAR(10)&amp;Database!$BT$6&amp;": "&amp;Database!BT106&amp;CHAR(10), "")</f>
        <v/>
      </c>
      <c r="O103" t="str">
        <f>"Criteria: "&amp;CHAR(10)&amp;CHAR(10)&amp;Database!BU106</f>
        <v xml:space="preserve">Criteria: 
_x000D_        Inclusion Criteria:_x000D__x000D_          -  Pathologically (histologically or cytologically) proven diagnosis of stage IIIA or_x000D_             IIIB non-small cell lung cancer within 84 days of registration; eligible histologies_x000D_             include adenocarcinoma, adenosquamous, large cell carcinoma, squamous carcinoma,_x000D_             non-lobar and non-diffuse bronchoalveolar cell carcinoma or non-small cell lung_x000D_             cancer not otherwise specified [NOS])_x000D__x000D_          -  Patients must have measurable disease_x000D__x000D_          -  Patients must have unresectable disease, be medically inoperable, or unwilling to_x000D_             undergo surgical management_x000D__x000D_          -  Appropriate stage for protocol entry, including no distant metastases, based upon the_x000D_             following minimum diagnostic workup:_x000D__x000D_               -  History/physical examination, including documentation of height, weight, body_x000D_                  surface area [BSA], and vital signs, within 30 days prior to registration_x000D__x000D_               -  Computed tomography (CT) with IV contrast or magnetic resonance imaging (MRI)_x000D_                  imaging (if CT scan with contrast is medically contraindicated) of the lung and_x000D_                  upper abdomen through the adrenal glands, required within 45 days prior to_x000D_                  registration (recommended within 30 days prior to registration_x000D__x000D_               -  MRI of the brain with contrast (or CT with contrast if MRI is medically_x000D_                  contraindicated) within 30 days prior to registration; note: the use of_x000D_                  intravenous contrast is required for the MRI or CT; an MRI without contrast is_x000D_                  only permitted if the patient has a contrast allergy_x000D__x000D_               -  Whole-body fludeoxyglucose F 18 (FDG)-positron emission tomography (PET)/CT_x000D_                  required within 45 days prior to registration (recommended within 30 days prior_x000D_                  to registration; note: patients do not need to have a separate CT of the chest_x000D_                  and upper abdomen with contrast if PET/CT imaging includes a high quality CT_x000D_                  with contrast_x000D__x000D_          -  Zubrod performance status 0-1_x000D__x000D_          -  Absolute neutrophil count (ANC) &gt;= 1,500 cells/mm^3_x000D__x000D_          -  Platelets &gt;= 100,000 cells/mm^3_x000D__x000D_          -  Hemoglobin &gt;= 8.0 g/dl (note: the use of transfusion or other intervention to achieve_x000D_             hemoglobin [Hgb] &gt;= 8.0 g/dl is acceptable)_x000D__x000D_          -  Serum creatinine within normal institutional limits or creatinine clearance must be_x000D_             at least 60 ml/min_x000D__x000D_          -  Total bilirubin =&lt; 1.5 x upper limit of normal (ULN) for the institution_x000D__x000D_          -  Alanine aminotransferase (ALT) and aspartate aminotransferase (AST) =&lt; 2.5 x ULN for_x000D_             the institution_x000D__x000D_          -  Alkaline phosphatase =&lt; 2.5 x ULN for the institution_x000D__x000D_          -  Fasting blood glucose =&lt; 125 mg/dL within 14 days prior to registration_x000D__x000D_          -  Serum albumin &gt; 3.0 g/dl within 14 days prior to registration_x000D__x000D_          -  For women of childbearing potential, a serum pregnancy test within 72 hours prior to_x000D_             registration_x000D__x000D_          -  Patients with post-obstructive pneumonia are eligible provided they no longer require_x000D_             intravenous antibiotics at registration_x000D__x000D_          -  Patients must be at least 3 weeks from prior thoracotomy (if performed)_x000D__x000D_          -  If a pleural effusion is present, the following criteria must be met at registration_x000D_             to exclude malignant involvement (incurable M1a disease):_x000D__x000D_               -  When pleural fluid is visible on both the CT scan and on a chest x-ray, a_x000D_                  pleuracentesis is required to confirm that the pleural fluid is cytologically_x000D_                  negative_x000D__x000D_               -  Effusions that are minimal (i.e. not visible under ultrasound guidance) and that_x000D_                  are too small to safely tap are eligible_x000D__x000D_          -  Women of childbearing potential and male participants must practice adequate_x000D_             contraception throughout the study_x000D__x000D_          -  Patient must provide study specific informed consent prior to study entry_x000D__x000D_        Exclusion Criteria:_x000D__x000D_          -  Patients with mixed small cell and non-small cell histologies_x000D__x000D_          -  Patients with distant metastasis_x000D__x000D_          -  Prior invasive malignancy (except non-melanomatous skin cancer) unless disease free_x000D_             for a minimum of 3 years (for example, carcinoma in situ of the breast, oral cavity,_x000D_             or cervix are all permissible)_x000D__x000D_          -  Prior systemic chemotherapy for the study cancer; note that prior chemotherapy for a_x000D_             different cancer is allowable_x000D__x000D_          -  Prior radiotherapy to the region of the study cancer that would result in overlap of_x000D_             radiation therapy fields_x000D__x000D_          -  Patients currently using metformin (metformin hydrochloride), other oral hypoglycemic_x000D_             agents or insulin_x000D__x000D_          -  Patients with any history of allergic reaction to paclitaxel or other taxanes or_x000D_             carboplatin_x000D__x000D_          -  Patients with a history of chronic kidney disease or lactic acidosis_x000D__x000D_          -  Patients with &gt;= 10% weight loss within the past month_x000D__x000D_          -  Severe, active co-morbidity, defined as follows:_x000D__x000D_               -  Diagnosis of type I or type II diabetes mellitus_x000D__x000D_               -  Uncontrolled neuropathy &gt;= grade 2 regardless of cause_x000D__x000D_               -  Unstable angina and/or congestive heart failure requiring hospitalization within_x000D_                  the last 6 months_x000D__x000D_               -  Transmural myocardial infarction within the last 6 months_x000D__x000D_               -  Acute bacterial or fungal infection requiring intravenous antibiotics at the_x000D_                  time of registration_x000D__x000D_               -  Chronic obstructive pulmonary disease exacerbation or other respiratory illness_x000D_                  requiring hospitalization or precluding study therapy within 30 days of_x000D_                  registration_x000D__x000D_               -  Severe hepatic disease, defined as a diagnosis of Child-Pugh class B or C_x000D_                  hepatic disease_x000D__x000D_               -  Human immunodeficiency virus (HIV) positive with cluster of differentiation_x000D_                  (CD)4 count &lt; 200 cells/microliter; note that patients who are HIV positive are_x000D_                  eligible, provided they are under treatment with highly active antiretroviral_x000D_                  therapy (HAART) and have a CD4 count &gt;= 200 cells/microliter within 30 days_x000D_                  prior to registration; note also that HIV testing is not required for_x000D_                  eligibility for this protocol_x000D__x000D_               -  End-stage renal disease (ie, on dialysis or dialysis has been recommended)_x000D__x000D_          -  Pregnancy or women of childbearing potential and men who are sexually active and not_x000D_             willing/able to use medically acceptable forms of contraception_x000D_      </v>
      </c>
      <c r="P103" t="str">
        <f t="shared" si="2"/>
        <v xml:space="preserve">
---------------------------------------</v>
      </c>
      <c r="Q103" t="str">
        <f t="shared" si="3"/>
        <v>nct_id: NCT02186847
phase: Phase 2
sponsor_name: NRG Oncology
sponsor_type: Other
study_title: Randomized Phase II Trial of Concurrent Chemoradiotherapy +/- Metformin HCL in Locally Advanced NSCLC
cohort: 1
age_min: 18
age_max: 150
type_lung_nsclc_adeno: include
type_lung_nsclc_large: include
type_lung_nsclc_squamous: include
type_lung_sclc: 
stage_i: 
stage_ii: 
stage_iii: include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Pathologically (histologically or cytologically) proven diagnosis of stage IIIA or_x000D_             IIIB non-small cell lung cancer within 84 days of registration; eligible histologies_x000D_             include adenocarcinoma, adenosquamous, large cell carcinoma, squamous carcinoma,_x000D_             non-lobar and non-diffuse bronchoalveolar cell carcinoma or non-small cell lung_x000D_             cancer not otherwise specified [NOS])_x000D__x000D_          -  Patients must have measurable disease_x000D__x000D_          -  Patients must have unresectable disease, be medically inoperable, or unwilling to_x000D_             undergo surgical management_x000D__x000D_          -  Appropriate stage for protocol entry, including no distant metastases, based upon the_x000D_             following minimum diagnostic workup:_x000D__x000D_               -  History/physical examination, including documentation of height, weight, body_x000D_                  surface area [BSA], and vital signs, within 30 days prior to registration_x000D__x000D_               -  Computed tomography (CT) with IV contrast or magnetic resonance imaging (MRI)_x000D_                  imaging (if CT scan with contrast is medically contraindicated) of the lung and_x000D_                  upper abdomen through the adrenal glands, required within 45 days prior to_x000D_                  registration (recommended within 30 days prior to registration_x000D__x000D_               -  MRI of the brain with contrast (or CT with contrast if MRI is medically_x000D_                  contraindicated) within 30 days prior to registration; note: the use of_x000D_                  intravenous contrast is required for the MRI or CT; an MRI without contrast is_x000D_                  only permitted if the patient has a contrast allergy_x000D__x000D_               -  Whole-body fludeoxyglucose F 18 (FDG)-positron emission tomography (PET)/CT_x000D_                  required within 45 days prior to registration (recommended within 30 days prior_x000D_                  to registration; note: patients do not need to have a separate CT of the chest_x000D_                  and upper abdomen with contrast if PET/CT imaging includes a high quality CT_x000D_                  with contrast_x000D__x000D_          -  Zubrod performance status 0-1_x000D__x000D_          -  Absolute neutrophil count (ANC) &gt;= 1,500 cells/mm^3_x000D__x000D_          -  Platelets &gt;= 100,000 cells/mm^3_x000D__x000D_          -  Hemoglobin &gt;= 8.0 g/dl (note: the use of transfusion or other intervention to achieve_x000D_             hemoglobin [Hgb] &gt;= 8.0 g/dl is acceptable)_x000D__x000D_          -  Serum creatinine within normal institutional limits or creatinine clearance must be_x000D_             at least 60 ml/min_x000D__x000D_          -  Total bilirubin =&lt; 1.5 x upper limit of normal (ULN) for the institution_x000D__x000D_          -  Alanine aminotransferase (ALT) and aspartate aminotransferase (AST) =&lt; 2.5 x ULN for_x000D_             the institution_x000D__x000D_          -  Alkaline phosphatase =&lt; 2.5 x ULN for the institution_x000D__x000D_          -  Fasting blood glucose =&lt; 125 mg/dL within 14 days prior to registration_x000D__x000D_          -  Serum albumin &gt; 3.0 g/dl within 14 days prior to registration_x000D__x000D_          -  For women of childbearing potential, a serum pregnancy test within 72 hours prior to_x000D_             registration_x000D__x000D_          -  Patients with post-obstructive pneumonia are eligible provided they no longer require_x000D_             intravenous antibiotics at registration_x000D__x000D_          -  Patients must be at least 3 weeks from prior thoracotomy (if performed)_x000D__x000D_          -  If a pleural effusion is present, the following criteria must be met at registration_x000D_             to exclude malignant involvement (incurable M1a disease):_x000D__x000D_               -  When pleural fluid is visible on both the CT scan and on a chest x-ray, a_x000D_                  pleuracentesis is required to confirm that the pleural fluid is cytologically_x000D_                  negative_x000D__x000D_               -  Effusions that are minimal (i.e. not visible under ultrasound guidance) and that_x000D_                  are too small to safely tap are eligible_x000D__x000D_          -  Women of childbearing potential and male participants must practice adequate_x000D_             contraception throughout the study_x000D__x000D_          -  Patient must provide study specific informed consent prior to study entry_x000D__x000D_        Exclusion Criteria:_x000D__x000D_          -  Patients with mixed small cell and non-small cell histologies_x000D__x000D_          -  Patients with distant metastasis_x000D__x000D_          -  Prior invasive malignancy (except non-melanomatous skin cancer) unless disease free_x000D_             for a minimum of 3 years (for example, carcinoma in situ of the breast, oral cavity,_x000D_             or cervix are all permissible)_x000D__x000D_          -  Prior systemic chemotherapy for the study cancer; note that prior chemotherapy for a_x000D_             different cancer is allowable_x000D__x000D_          -  Prior radiotherapy to the region of the study cancer that would result in overlap of_x000D_             radiation therapy fields_x000D__x000D_          -  Patients currently using metformin (metformin hydrochloride), other oral hypoglycemic_x000D_             agents or insulin_x000D__x000D_          -  Patients with any history of allergic reaction to paclitaxel or other taxanes or_x000D_             carboplatin_x000D__x000D_          -  Patients with a history of chronic kidney disease or lactic acidosis_x000D__x000D_          -  Patients with &gt;= 10% weight loss within the past month_x000D__x000D_          -  Severe, active co-morbidity, defined as follows:_x000D__x000D_               -  Diagnosis of type I or type II diabetes mellitus_x000D__x000D_               -  Uncontrolled neuropathy &gt;= grade 2 regardless of cause_x000D__x000D_               -  Unstable angina and/or congestive heart failure requiring hospitalization within_x000D_                  the last 6 months_x000D__x000D_               -  Transmural myocardial infarction within the last 6 months_x000D__x000D_               -  Acute bacterial or fungal infection requiring intravenous antibiotics at the_x000D_                  time of registration_x000D__x000D_               -  Chronic obstructive pulmonary disease exacerbation or other respiratory illness_x000D_                  requiring hospitalization or precluding study therapy within 30 days of_x000D_                  registration_x000D__x000D_               -  Severe hepatic disease, defined as a diagnosis of Child-Pugh class B or C_x000D_                  hepatic disease_x000D__x000D_               -  Human immunodeficiency virus (HIV) positive with cluster of differentiation_x000D_                  (CD)4 count &lt; 200 cells/microliter; note that patients who are HIV positive are_x000D_                  eligible, provided they are under treatment with highly active antiretroviral_x000D_                  therapy (HAART) and have a CD4 count &gt;= 200 cells/microliter within 30 days_x000D_                  prior to registration; note also that HIV testing is not required for_x000D_                  eligibility for this protocol_x000D__x000D_               -  End-stage renal disease (ie, on dialysis or dialysis has been recommended)_x000D__x000D_          -  Pregnancy or women of childbearing potential and men who are sexually active and not_x000D_             willing/able to use medically acceptable forms of contraception_x000D_      
---------------------------------------</v>
      </c>
      <c r="S103">
        <f>IF(OR(Database!K106="include",Database!L106="include"), 1, 0)</f>
        <v>0</v>
      </c>
      <c r="T103">
        <f>IF(OR(Database!M106="include",Database!N106="include",Database!O106="include",Database!P106="include"), 1, 0)</f>
        <v>1</v>
      </c>
      <c r="U103">
        <f>IF(OR(Database!M106="include",Database!N106="include",Database!O106="include"), 1, 0)</f>
        <v>1</v>
      </c>
      <c r="V103">
        <f>IF(Database!P106="include", 1, 0)</f>
        <v>0</v>
      </c>
      <c r="W103">
        <f>IF(OR(Database!Q106="include",Database!R106="include",Database!S106="include",Database!T106="include"), 1, 0)</f>
        <v>0</v>
      </c>
      <c r="X103">
        <f>IF(Database!Q106="include", 1, 0)</f>
        <v>0</v>
      </c>
      <c r="Y103">
        <f>IF(Database!T106="include", 1, 0)</f>
        <v>0</v>
      </c>
      <c r="Z103">
        <f>IF(OR(Database!AC106="include",Database!AE106="include",Database!AH106="include",Database!AI106="include",Database!AJ106="include",Database!AK106="include",Database!AM106="include",Database!AN106="include",Database!AO106="include",Database!AP106="include"), 1, 0)</f>
        <v>0</v>
      </c>
      <c r="AA103">
        <f>IF(OR(Database!AQ106&lt;&gt;"",Database!AR106&lt;&gt;"",Database!AS106&lt;&gt;"",Database!AT106&lt;&gt;""), 1, 0)</f>
        <v>1</v>
      </c>
      <c r="AB103">
        <f>IF(Database!AW106&lt;&gt;"", 1, 0)</f>
        <v>0</v>
      </c>
      <c r="AC103">
        <f>IF(OR(Database!AY106&lt;&gt;"",Database!AX106&lt;&gt;""), 1, 0)</f>
        <v>0</v>
      </c>
    </row>
    <row r="104" spans="1:29">
      <c r="A104" t="str">
        <f>Database!$B$6&amp;": "&amp;Database!B107&amp;CHAR(10)&amp;Database!$C$6&amp;": "&amp;Database!C107&amp;CHAR(10)&amp;Database!$E$6&amp;": "&amp;Database!E107&amp;CHAR(10)&amp;Database!$F$6&amp;": "&amp;Database!F107&amp;CHAR(10)&amp;Database!$G$6&amp;": "&amp;Database!G107&amp;CHAR(10)&amp;Database!$H$6&amp;": "&amp;Database!H107&amp;CHAR(10)&amp;Database!$I$6&amp;": "&amp;Database!I107&amp;CHAR(10)&amp;Database!$J$6&amp;": "&amp;Database!J107&amp;CHAR(10)</f>
        <v xml:space="preserve">nct_id: NCT02134912
phase: Phase 2
sponsor_name: Southwest Oncology Group
sponsor_type: Other
study_title: S1300: A Randomized, Phase II Trial of Crizotinib Plus Pemetrexed Versus Pemetrexed Monotherapy in ALK-Positive Non-squamous NSCLC Patients Who Have Progressed Systemically After Previous Clinical Benefit From Crizotinib Monotherapy
cohort: 1
age_min: 18
age_max: 150
</v>
      </c>
      <c r="B104" t="str">
        <f>IF(S104=1, Database!$K$6&amp;": "&amp;Database!K107&amp;CHAR(10)&amp;Database!$L$6&amp;": "&amp;Database!L107, "")</f>
        <v/>
      </c>
      <c r="C104" t="str">
        <f>IF(T104=1, Database!$M$6&amp;": "&amp;Database!M107&amp;CHAR(10)&amp;Database!$N$6&amp;": "&amp;Database!N107&amp;CHAR(10)&amp;Database!$O$6&amp;": "&amp;Database!O107&amp;CHAR(10)&amp;Database!$P$6&amp;": "&amp;Database!P107&amp;CHAR(10), "")</f>
        <v xml:space="preserve">type_lung_nsclc_adeno: include
type_lung_nsclc_large: include
type_lung_nsclc_squamous: 
type_lung_sclc: 
</v>
      </c>
      <c r="D104" t="str">
        <f>IF(W104=1, Database!$Q$6&amp;": "&amp;Database!Q107&amp;CHAR(10)&amp;Database!$R$6&amp;": "&amp;Database!R107&amp;CHAR(10)&amp;Database!$S$6&amp;": "&amp;Database!S107&amp;CHAR(10)&amp;Database!$T$6&amp;": "&amp;Database!T107&amp;CHAR(10)&amp;Database!$U$6&amp;": "&amp;Database!U107&amp;CHAR(10)&amp;Database!$V$6&amp;": "&amp;Database!V107&amp;CHAR(10)&amp;Database!$W$6&amp;": "&amp;Database!W107&amp;CHAR(10)&amp;Database!$X$6&amp;": "&amp;Database!X107&amp;CHAR(10)&amp;Database!$Y$6&amp;": "&amp;Database!Y107&amp;CHAR(10)&amp;Database!$Z$6&amp;": "&amp;Database!Z107&amp;CHAR(10)&amp;Database!$AA$6&amp;": "&amp;Database!AA107&amp;CHAR(10)&amp;Database!$AB$6&amp;": "&amp;Database!AB107&amp;CHAR(10), "")</f>
        <v/>
      </c>
      <c r="E104" t="str">
        <f>IF(Z104=1, Database!$AC$6&amp;": "&amp;Database!AC107&amp;CHAR(10)&amp;Database!$AD$6&amp;": "&amp;Database!AD107&amp;CHAR(10)&amp;Database!$AE$6&amp;": "&amp;Database!AE107&amp;CHAR(10)&amp;Database!$AF$6&amp;": "&amp;Database!AF107&amp;CHAR(10)&amp;Database!$AG$6&amp;": "&amp;Database!AG107&amp;CHAR(10)&amp;Database!$AH$6&amp;": "&amp;Database!AH107&amp;CHAR(10)&amp;Database!$AI$6&amp;": "&amp;Database!AI107&amp;CHAR(10)&amp;Database!$AJ$6&amp;": "&amp;Database!AJ107&amp;CHAR(10)&amp;Database!$AK$6&amp;": "&amp;Database!AK107&amp;CHAR(10)&amp;Database!$AL$6&amp;": "&amp;Database!AL107&amp;CHAR(10)&amp;Database!$AM$6&amp;": "&amp;Database!AM107&amp;CHAR(10)&amp;Database!$AN$6&amp;": "&amp;Database!AN107&amp;CHAR(10)&amp;Database!$AO$6&amp;": "&amp;Database!AO107&amp;CHAR(10)&amp;Database!$AP$6&amp;": "&amp;Database!AP107&amp;CHAR(10), "")</f>
        <v/>
      </c>
      <c r="F104" t="str">
        <f>IF(AA104=1, Database!$AQ$6&amp;": "&amp;Database!AQ107&amp;CHAR(10)&amp;Database!$AR$6&amp;": "&amp;Database!AR107&amp;CHAR(10)&amp;Database!$AS$6&amp;": "&amp;Database!AS107&amp;CHAR(10)&amp;Database!$AT$6&amp;": "&amp;Database!AT107&amp;CHAR(10), "")</f>
        <v xml:space="preserve">stage_i: 
stage_ii: 
stage_iii: 
stage_iv: include
</v>
      </c>
      <c r="G104" t="str">
        <f>IF(V104=1, Database!$AU$6&amp;": "&amp;Database!AU107&amp;CHAR(10)&amp;Database!$AV$6&amp;": "&amp;Database!AV107&amp;CHAR(10), "")</f>
        <v/>
      </c>
      <c r="H104" t="str">
        <f>IF(AB104=1, Database!$AW$6&amp;": "&amp;Database!AW107&amp;CHAR(10), "")</f>
        <v/>
      </c>
      <c r="I104" t="str">
        <f>IF(AC104=1, Database!$AX$6&amp;": "&amp;Database!AX107&amp;CHAR(10)&amp;Database!$AY$6&amp;": "&amp;Database!AY107&amp;CHAR(10), "")</f>
        <v/>
      </c>
      <c r="J104" t="str">
        <f>IF(Z104=1, Database!$AQ$6&amp;": "&amp;Database!AQ107&amp;CHAR(10)&amp;Database!$AR$6&amp;": "&amp;Database!AR107&amp;CHAR(10)&amp;Database!$AS$6&amp;": "&amp;Database!AS107&amp;CHAR(10)&amp;Database!$AT$6&amp;": "&amp;Database!AT107&amp;CHAR(10), "")</f>
        <v/>
      </c>
      <c r="K104" t="str">
        <f>Database!$AZ$6&amp;": "&amp;Database!AZ107&amp;CHAR(10)&amp;Database!$BA$6&amp;": "&amp;Database!BA107&amp;CHAR(10)&amp;Database!$BB$6&amp;": "&amp;Database!BB107&amp;CHAR(10)</f>
        <v xml:space="preserve">status_newly_diagnosed: 
status_relapse: 
status_refractory: 
</v>
      </c>
      <c r="L104" t="str">
        <f>Database!$BC$6&amp;": "&amp;Database!BC107&amp;CHAR(10)&amp;Database!$BD$6&amp;": "&amp;Database!BD107&amp;CHAR(10)&amp;Database!$BE$6&amp;": "&amp;Database!BE107&amp;CHAR(10)&amp;Database!$BF$6&amp;": "&amp;Database!BF107&amp;CHAR(10)&amp;Database!$BG$6&amp;": "&amp;Database!BG107&amp;CHAR(10)&amp;Database!$BH$6&amp;": "&amp;Database!BH107&amp;CHAR(10)</f>
        <v xml:space="preserve">marker_alk_oncogene: require
marker_egfr_mutation: 
marker_kras_mutation: 
marker_philadelphia_bcrabl_positive: 
marker_flt3_positive: 
marker_cd20pos: 
</v>
      </c>
      <c r="M104" t="str">
        <f>Database!$BI$6&amp;": "&amp;Database!BI107&amp;CHAR(10)&amp;Database!$BJ$6&amp;": "&amp;Database!BJ107&amp;CHAR(10)&amp;Database!$BK$6&amp;": "&amp;Database!BK107&amp;CHAR(10)&amp;Database!$BL$6&amp;": "&amp;Database!BL107&amp;CHAR(10)&amp;Database!$BM$6&amp;": "&amp;Database!BM107&amp;CHAR(10)&amp;Database!$BN$6&amp;": "&amp;Database!BN107&amp;CHAR(10)&amp;Database!$BO$6&amp;": "&amp;Database!BO107&amp;CHAR(10)&amp;Database!$BP$6&amp;": "&amp;Database!BP107&amp;CHAR(10)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04" t="str">
        <f>IF(OR(W104=1, Z104=1), Database!$BQ$6&amp;": "&amp;Database!BQ107&amp;CHAR(10)&amp;Database!$BR$6&amp;": "&amp;Database!BR107&amp;CHAR(10)&amp;Database!$BS$6&amp;": "&amp;Database!BS107&amp;CHAR(10)&amp;Database!$BT$6&amp;": "&amp;Database!BT107&amp;CHAR(10), "")</f>
        <v/>
      </c>
      <c r="O104" t="str">
        <f>"Criteria: "&amp;CHAR(10)&amp;CHAR(10)&amp;Database!BU107</f>
        <v xml:space="preserve">Criteria: 
_x000D_        Inclusion Criteria:_x000D__x000D_          -  Patients must have histologically or cytologically proven primary non-squamous_x000D_             non-small cell lung cancer (adenocarcinoma, large cell carcinoma, adenocarcinoma in_x000D_             situ, mixed histology with &lt; 50% squamous or unspecified); patients with tumors_x000D_             having squamous cell components &gt;= 50% are not eligible; disease must be stage IV_x000D__x000D_          -  Patients must have documented ALK positivity at the time of initial crizotinib_x000D_             monotherapy using the Vysis Break-Apart FISH assay (or other Food and Drug_x000D_             Administration [FDA]-approved diagnostic test); samples are deemed to be_x000D_             FISH-positive if greater than or equal to 15% of scored tumor cells had split ALK 5'_x000D_             and 3' probe signals or had isolated 3' signal; FISH status must be documented on the_x000D_             Onstudy Form and a copy of the pathology report from the Vysis Break-Apart FISH assay_x000D_             (or other FDA-approved diagnostic test) must be submitted_x000D__x000D_          -  Prior to registration, patients must have achieved clinical benefit with crizotinib_x000D_             monotherapy and subsequently have systemically progressed; clinical benefit is_x000D_             defined as having stable disease on crizotinib monotherapy for at least 90 days or_x000D_             achieving a confirmed partial or complete response; systemic progression is defined_x000D_             as progressive disease based on Response Evaluation Criteria in Solid Tumors (RECIST)_x000D_             version 1.1, excluding progression based on brain/CNS metastases alone_x000D__x000D_          -  Patients must have received crizotinib monotherapy at 250 mg BID on a continuous_x000D_             dosing schedule for at least 90 days; patients must be planning to start treatment at_x000D_             least three days, but no more than 30 days after discontinuing crizotinib_x000D_             monotherapy; patients who were not able to tolerate 250 mg BID of crizotinib are not_x000D_             eligible for this study_x000D__x000D_          -  Patients must be pemetrexed-naÃ¯ve; patients may have received any number of prior_x000D_             chemotherapy or molecularly targeted agents; if crizotinib was used in the 1st line_x000D_             setting then chemotherapy naive patients are also eligible; if patient received_x000D_             crizotinib in combination with chemotherapy, prior chemotherapy must have been_x000D_             discontinued at least 14 days prior to registration and all adverse events must have_x000D_             resolved to =&lt; grade 1_x000D__x000D_          -  Patients must have measurable disease per RECIST documented by computed tomography_x000D_             (CT) or magnetic resonance imaging (MRI); the CT from a combined positron emission_x000D_             tomography (PET)/CT may be used to document only non-measurable disease unless it is_x000D_             of diagnostic quality; measurable disease must be assessed within 28 days prior to_x000D_             registration; pleural effusions, ascites and laboratory parameters are not acceptable_x000D_             as the only evidence of disease; non-measurable disease must be assessed within 42_x000D_             days prior to registration; all disease must be assessed and documented on the_x000D_             Baseline Tumor Assessment Form RECIST 1.1_x000D__x000D_          -  Patients must have a CT or MRI scan of the brain to evaluate for CNS disease within_x000D_             42 days prior to registration; patient must not have brain metastases unless: (1)_x000D_             metastases have been treated and have remained controlled for at least 14 days_x000D_             following treatment or was not treated, but is asymptomatic, AND (2) patient has no_x000D_             residual neurological dysfunction off corticosteroids or anti-convulsants for at_x000D_             least 14 days_x000D__x000D_          -  Patients may have received palliative radiotherapy to non-target lesions within 14_x000D_             days prior to registration provided all radiotherapy related toxicities have resolved_x000D_             to =&lt; grade 1 prior to registration; patients must not have received any major_x000D_             surgery within 28 days prior to registration_x000D__x000D_          -  Patients must not have had any prior exposure to heat shock protein (HSP)90_x000D_             inhibitors (such as IPI-504 or ganetespib) or non-crizotinib ALK inhibitors (such as_x000D_             AP26113 or LDK378)_x000D__x000D_          -  Patients must be offered participation in the translational medicine studies;_x000D_             additionally if patient has biopsy accessible disease they must be offered_x000D_             participation in the translational medicine studies_x000D__x000D_          -  Absolute neutrophil count (ANC) &gt;= 1,500/ul_x000D__x000D_          -  Platelet count &gt;= 100,000/ul_x000D__x000D_          -  Hemoglobin &gt;= 9 g/dL_x000D__x000D_          -  Serum bilirubin =&lt; 2 X institutional upper limit of normal (IULN)_x000D__x000D_          -  Serum glutamic oxaloacetic transaminase (SGOT) (aspartate aminotransferase [AST]) or_x000D_             serum glutamate pyruvate transaminase (SGPT) (alanine aminotransferase [ALT]) =&lt; 2.5_x000D_             x IULN_x000D__x000D_          -  Estimated (calculated) or measured glomerular filtration rate &gt;= 45 mL/min (or 45_x000D_             mL/min/1.73 m^2); creatinine (mg/dl) used in calculation (Cockroft-Gault) must be_x000D_             obtained within 28 days prior to registration_x000D__x000D_          -  Male patients must have free and total testosterone level obtained within 28 days_x000D_             prior to registration_x000D__x000D_          -  Pre-study history and physical must be obtained with 28 days prior to registration_x000D__x000D_          -  Patients must have Zubrod performance status 0-2 within 28 days prior to registration_x000D__x000D_          -  Patients must be able to swallow capsules_x000D__x000D_          -  Patients must have corrected QT (QTC) interval =&lt; 480 msec on electrocardiogram (EKG)_x000D_             at baseline; patient with congenital long QT syndrome are not eligible_x000D__x000D_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REGULATORY CRITERIA: Patients or their legally authorized representative must be_x000D_             informed of the investigational nature of this study and must sign and give written_x000D_             informed consent in accordance with institutional and federal guidelines_x000D__x000D_          -  REGULATORY CRITERIA: As a part of the Oncology Patient Enrollment Network (OPEN)_x000D_             registration process the treating institution's identity is provided in order to_x000D_             ensure that the current (within 365 days) date of institutional review board approval_x000D_             for this study has been entered in the system_x000D__x000D_          -  CROSSOVER (STEP 2) REGISTRATION: Patients must have progressed systemically on Arm 2_x000D_             of this study (pemetrexed monotherapy)_x000D__x000D_          -  CROSSOVER (STEP 2) REGISTRATION: Patients must be registered to crossover (Step 2)_x000D_             within 30 days of discontinuing treatment on Arm 2 of this study_x000D__x000D_          -  CROSSOVER (STEP 2) REGISTRATION: ANC &gt;= 1,500/ul_x000D__x000D_          -  CROSSOVER (STEP 2) REGISTRATION: Platelet count &gt;= 100,000/ul_x000D__x000D_          -  CROSSOVER (STEP 2) REGISTRATION: Serum bilirubin =&lt; 2 X IULN_x000D__x000D_          -  CROSSOVER (STEP 2) REGISTRATION: SGOT (AST) or SGPT (ALT) =&lt; 2.5 x IULN_x000D__x000D_          -  CROSSOVER (STEP 2) REGISTRATION: estimated (calculated) or measured glomerular_x000D_             filtration rate &gt;= 45 mL/min (or 45 mL/min/1.73 m^2) within 28 days prior to_x000D_             registration; creatinine (mg/dl) used in calculation (Cockroft-Gault) must be_x000D_             obtained within 28 days prior to registration_x000D__x000D_          -  CROSSOVER (STEP 2) REGISTRATION: male patients must have free and total testosterone_x000D_             level obtained within 28 days prior to Crossover (Step 2) Registration_x000D__x000D_          -  CROSSOVER (STEP 2) REGISTRATION: patients must have Zubrod performance status 0-2_x000D_             within 28 days prior to Crossover (Step 2) Registration_x000D_      </v>
      </c>
      <c r="P104" t="str">
        <f t="shared" si="2"/>
        <v xml:space="preserve">
---------------------------------------</v>
      </c>
      <c r="Q104" t="str">
        <f t="shared" si="3"/>
        <v>nct_id: NCT02134912
phase: Phase 2
sponsor_name: Southwest Oncology Group
sponsor_type: Other
study_title: S1300: A Randomized, Phase II Trial of Crizotinib Plus Pemetrexed Versus Pemetrexed Monotherapy in ALK-Positive Non-squamous NSCLC Patients Who Have Progressed Systemically After Previous Clinical Benefit From Crizotinib Monotherapy
cohort: 1
age_min: 18
age_max: 150
type_lung_nsclc_adeno: include
type_lung_nsclc_large: include
type_lung_nsclc_squamous: 
type_lung_sclc: 
stage_i: 
stage_ii: 
stage_iii: 
stage_iv: include
status_newly_diagnosed: 
status_relapse: 
status_refractory: 
marker_alk_oncogene: require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Patients must have histologically or cytologically proven primary non-squamous_x000D_             non-small cell lung cancer (adenocarcinoma, large cell carcinoma, adenocarcinoma in_x000D_             situ, mixed histology with &lt; 50% squamous or unspecified); patients with tumors_x000D_             having squamous cell components &gt;= 50% are not eligible; disease must be stage IV_x000D__x000D_          -  Patients must have documented ALK positivity at the time of initial crizotinib_x000D_             monotherapy using the Vysis Break-Apart FISH assay (or other Food and Drug_x000D_             Administration [FDA]-approved diagnostic test); samples are deemed to be_x000D_             FISH-positive if greater than or equal to 15% of scored tumor cells had split ALK 5'_x000D_             and 3' probe signals or had isolated 3' signal; FISH status must be documented on the_x000D_             Onstudy Form and a copy of the pathology report from the Vysis Break-Apart FISH assay_x000D_             (or other FDA-approved diagnostic test) must be submitted_x000D__x000D_          -  Prior to registration, patients must have achieved clinical benefit with crizotinib_x000D_             monotherapy and subsequently have systemically progressed; clinical benefit is_x000D_             defined as having stable disease on crizotinib monotherapy for at least 90 days or_x000D_             achieving a confirmed partial or complete response; systemic progression is defined_x000D_             as progressive disease based on Response Evaluation Criteria in Solid Tumors (RECIST)_x000D_             version 1.1, excluding progression based on brain/CNS metastases alone_x000D__x000D_          -  Patients must have received crizotinib monotherapy at 250 mg BID on a continuous_x000D_             dosing schedule for at least 90 days; patients must be planning to start treatment at_x000D_             least three days, but no more than 30 days after discontinuing crizotinib_x000D_             monotherapy; patients who were not able to tolerate 250 mg BID of crizotinib are not_x000D_             eligible for this study_x000D__x000D_          -  Patients must be pemetrexed-naÃ¯ve; patients may have received any number of prior_x000D_             chemotherapy or molecularly targeted agents; if crizotinib was used in the 1st line_x000D_             setting then chemotherapy naive patients are also eligible; if patient received_x000D_             crizotinib in combination with chemotherapy, prior chemotherapy must have been_x000D_             discontinued at least 14 days prior to registration and all adverse events must have_x000D_             resolved to =&lt; grade 1_x000D__x000D_          -  Patients must have measurable disease per RECIST documented by computed tomography_x000D_             (CT) or magnetic resonance imaging (MRI); the CT from a combined positron emission_x000D_             tomography (PET)/CT may be used to document only non-measurable disease unless it is_x000D_             of diagnostic quality; measurable disease must be assessed within 28 days prior to_x000D_             registration; pleural effusions, ascites and laboratory parameters are not acceptable_x000D_             as the only evidence of disease; non-measurable disease must be assessed within 42_x000D_             days prior to registration; all disease must be assessed and documented on the_x000D_             Baseline Tumor Assessment Form RECIST 1.1_x000D__x000D_          -  Patients must have a CT or MRI scan of the brain to evaluate for CNS disease within_x000D_             42 days prior to registration; patient must not have brain metastases unless: (1)_x000D_             metastases have been treated and have remained controlled for at least 14 days_x000D_             following treatment or was not treated, but is asymptomatic, AND (2) patient has no_x000D_             residual neurological dysfunction off corticosteroids or anti-convulsants for at_x000D_             least 14 days_x000D__x000D_          -  Patients may have received palliative radiotherapy to non-target lesions within 14_x000D_             days prior to registration provided all radiotherapy related toxicities have resolved_x000D_             to =&lt; grade 1 prior to registration; patients must not have received any major_x000D_             surgery within 28 days prior to registration_x000D__x000D_          -  Patients must not have had any prior exposure to heat shock protein (HSP)90_x000D_             inhibitors (such as IPI-504 or ganetespib) or non-crizotinib ALK inhibitors (such as_x000D_             AP26113 or LDK378)_x000D__x000D_          -  Patients must be offered participation in the translational medicine studies;_x000D_             additionally if patient has biopsy accessible disease they must be offered_x000D_             participation in the translational medicine studies_x000D__x000D_          -  Absolute neutrophil count (ANC) &gt;= 1,500/ul_x000D__x000D_          -  Platelet count &gt;= 100,000/ul_x000D__x000D_          -  Hemoglobin &gt;= 9 g/dL_x000D__x000D_          -  Serum bilirubin =&lt; 2 X institutional upper limit of normal (IULN)_x000D__x000D_          -  Serum glutamic oxaloacetic transaminase (SGOT) (aspartate aminotransferase [AST]) or_x000D_             serum glutamate pyruvate transaminase (SGPT) (alanine aminotransferase [ALT]) =&lt; 2.5_x000D_             x IULN_x000D__x000D_          -  Estimated (calculated) or measured glomerular filtration rate &gt;= 45 mL/min (or 45_x000D_             mL/min/1.73 m^2); creatinine (mg/dl) used in calculation (Cockroft-Gault) must be_x000D_             obtained within 28 days prior to registration_x000D__x000D_          -  Male patients must have free and total testosterone level obtained within 28 days_x000D_             prior to registration_x000D__x000D_          -  Pre-study history and physical must be obtained with 28 days prior to registration_x000D__x000D_          -  Patients must have Zubrod performance status 0-2 within 28 days prior to registration_x000D__x000D_          -  Patients must be able to swallow capsules_x000D__x000D_          -  Patients must have corrected QT (QTC) interval =&lt; 480 msec on electrocardiogram (EKG)_x000D_             at baseline; patient with congenital long QT syndrome are not eligible_x000D__x000D_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Patients must not be pregnant or nursing; women/men of reproductive potential must_x000D_             have agreed to use an effective contraceptive method; a woman is considered to be of_x000D_             "reproductive potential" if she has had menses at any time in the preceding 12_x000D_             consecutive months; in addition to routine contraceptive methods, "effective_x000D_             contraception" also includes heterosexual celibacy and surgery intended to prevent_x000D_             pregnancy (or with a side-effect of pregnancy prevention) defined as a hysterectomy,_x000D_             bilateral oophorectomy or bilateral tubal ligation; however, if at any point a_x000D_             previously celibate patient chooses to become heterosexually active during the time_x000D_             period for use of contraceptive measures outlined in the protocol, he/she is_x000D_             responsible for beginning contraceptive measures_x000D__x000D_          -  REGULATORY CRITERIA: Patients or their legally authorized representative must be_x000D_             informed of the investigational nature of this study and must sign and give written_x000D_             informed consent in accordance with institutional and federal guidelines_x000D__x000D_          -  REGULATORY CRITERIA: As a part of the Oncology Patient Enrollment Network (OPEN)_x000D_             registration process the treating institution's identity is provided in order to_x000D_             ensure that the current (within 365 days) date of institutional review board approval_x000D_             for this study has been entered in the system_x000D__x000D_          -  CROSSOVER (STEP 2) REGISTRATION: Patients must have progressed systemically on Arm 2_x000D_             of this study (pemetrexed monotherapy)_x000D__x000D_          -  CROSSOVER (STEP 2) REGISTRATION: Patients must be registered to crossover (Step 2)_x000D_             within 30 days of discontinuing treatment on Arm 2 of this study_x000D__x000D_          -  CROSSOVER (STEP 2) REGISTRATION: ANC &gt;= 1,500/ul_x000D__x000D_          -  CROSSOVER (STEP 2) REGISTRATION: Platelet count &gt;= 100,000/ul_x000D__x000D_          -  CROSSOVER (STEP 2) REGISTRATION: Serum bilirubin =&lt; 2 X IULN_x000D__x000D_          -  CROSSOVER (STEP 2) REGISTRATION: SGOT (AST) or SGPT (ALT) =&lt; 2.5 x IULN_x000D__x000D_          -  CROSSOVER (STEP 2) REGISTRATION: estimated (calculated) or measured glomerular_x000D_             filtration rate &gt;= 45 mL/min (or 45 mL/min/1.73 m^2) within 28 days prior to_x000D_             registration; creatinine (mg/dl) used in calculation (Cockroft-Gault) must be_x000D_             obtained within 28 days prior to registration_x000D__x000D_          -  CROSSOVER (STEP 2) REGISTRATION: male patients must have free and total testosterone_x000D_             level obtained within 28 days prior to Crossover (Step 2) Registration_x000D__x000D_          -  CROSSOVER (STEP 2) REGISTRATION: patients must have Zubrod performance status 0-2_x000D_             within 28 days prior to Crossover (Step 2) Registration_x000D_      
---------------------------------------</v>
      </c>
      <c r="S104">
        <f>IF(OR(Database!K107="include",Database!L107="include"), 1, 0)</f>
        <v>0</v>
      </c>
      <c r="T104">
        <f>IF(OR(Database!M107="include",Database!N107="include",Database!O107="include",Database!P107="include"), 1, 0)</f>
        <v>1</v>
      </c>
      <c r="U104">
        <f>IF(OR(Database!M107="include",Database!N107="include",Database!O107="include"), 1, 0)</f>
        <v>1</v>
      </c>
      <c r="V104">
        <f>IF(Database!P107="include", 1, 0)</f>
        <v>0</v>
      </c>
      <c r="W104">
        <f>IF(OR(Database!Q107="include",Database!R107="include",Database!S107="include",Database!T107="include"), 1, 0)</f>
        <v>0</v>
      </c>
      <c r="X104">
        <f>IF(Database!Q107="include", 1, 0)</f>
        <v>0</v>
      </c>
      <c r="Y104">
        <f>IF(Database!T107="include", 1, 0)</f>
        <v>0</v>
      </c>
      <c r="Z104">
        <f>IF(OR(Database!AC107="include",Database!AE107="include",Database!AH107="include",Database!AI107="include",Database!AJ107="include",Database!AK107="include",Database!AM107="include",Database!AN107="include",Database!AO107="include",Database!AP107="include"), 1, 0)</f>
        <v>0</v>
      </c>
      <c r="AA104">
        <f>IF(OR(Database!AQ107&lt;&gt;"",Database!AR107&lt;&gt;"",Database!AS107&lt;&gt;"",Database!AT107&lt;&gt;""), 1, 0)</f>
        <v>1</v>
      </c>
      <c r="AB104">
        <f>IF(Database!AW107&lt;&gt;"", 1, 0)</f>
        <v>0</v>
      </c>
      <c r="AC104">
        <f>IF(OR(Database!AY107&lt;&gt;"",Database!AX107&lt;&gt;""), 1, 0)</f>
        <v>0</v>
      </c>
    </row>
    <row r="105" spans="1:29">
      <c r="A105" t="str">
        <f>Database!$B$6&amp;": "&amp;Database!B108&amp;CHAR(10)&amp;Database!$C$6&amp;": "&amp;Database!C108&amp;CHAR(10)&amp;Database!$E$6&amp;": "&amp;Database!E108&amp;CHAR(10)&amp;Database!$F$6&amp;": "&amp;Database!F108&amp;CHAR(10)&amp;Database!$G$6&amp;": "&amp;Database!G108&amp;CHAR(10)&amp;Database!$H$6&amp;": "&amp;Database!H108&amp;CHAR(10)&amp;Database!$I$6&amp;": "&amp;Database!I108&amp;CHAR(10)&amp;Database!$J$6&amp;": "&amp;Database!J108&amp;CHAR(10)</f>
        <v xml:space="preserve">nct_id: NCT00828009
phase: Phase 2
sponsor_name: Eastern Cooperative Oncology Group
sponsor_type: Other
study_title: A Phase II Study of L-BLP25 and Bevacizumab in Unresectable Stage IIIA and IIIB Non-Squamous Non-Small Cell Lung Cancer After Definitive Chemoradiation
cohort: 1
age_min: 18
age_max: 150
</v>
      </c>
      <c r="B105" t="str">
        <f>IF(S105=1, Database!$K$6&amp;": "&amp;Database!K108&amp;CHAR(10)&amp;Database!$L$6&amp;": "&amp;Database!L108, "")</f>
        <v/>
      </c>
      <c r="C105" t="str">
        <f>IF(T105=1, Database!$M$6&amp;": "&amp;Database!M108&amp;CHAR(10)&amp;Database!$N$6&amp;": "&amp;Database!N108&amp;CHAR(10)&amp;Database!$O$6&amp;": "&amp;Database!O108&amp;CHAR(10)&amp;Database!$P$6&amp;": "&amp;Database!P108&amp;CHAR(10), "")</f>
        <v xml:space="preserve">type_lung_nsclc_adeno: include
type_lung_nsclc_large: include
type_lung_nsclc_squamous: 
type_lung_sclc: 
</v>
      </c>
      <c r="D105" t="str">
        <f>IF(W105=1, Database!$Q$6&amp;": "&amp;Database!Q108&amp;CHAR(10)&amp;Database!$R$6&amp;": "&amp;Database!R108&amp;CHAR(10)&amp;Database!$S$6&amp;": "&amp;Database!S108&amp;CHAR(10)&amp;Database!$T$6&amp;": "&amp;Database!T108&amp;CHAR(10)&amp;Database!$U$6&amp;": "&amp;Database!U108&amp;CHAR(10)&amp;Database!$V$6&amp;": "&amp;Database!V108&amp;CHAR(10)&amp;Database!$W$6&amp;": "&amp;Database!W108&amp;CHAR(10)&amp;Database!$X$6&amp;": "&amp;Database!X108&amp;CHAR(10)&amp;Database!$Y$6&amp;": "&amp;Database!Y108&amp;CHAR(10)&amp;Database!$Z$6&amp;": "&amp;Database!Z108&amp;CHAR(10)&amp;Database!$AA$6&amp;": "&amp;Database!AA108&amp;CHAR(10)&amp;Database!$AB$6&amp;": "&amp;Database!AB108&amp;CHAR(10), "")</f>
        <v/>
      </c>
      <c r="E105" t="str">
        <f>IF(Z105=1, Database!$AC$6&amp;": "&amp;Database!AC108&amp;CHAR(10)&amp;Database!$AD$6&amp;": "&amp;Database!AD108&amp;CHAR(10)&amp;Database!$AE$6&amp;": "&amp;Database!AE108&amp;CHAR(10)&amp;Database!$AF$6&amp;": "&amp;Database!AF108&amp;CHAR(10)&amp;Database!$AG$6&amp;": "&amp;Database!AG108&amp;CHAR(10)&amp;Database!$AH$6&amp;": "&amp;Database!AH108&amp;CHAR(10)&amp;Database!$AI$6&amp;": "&amp;Database!AI108&amp;CHAR(10)&amp;Database!$AJ$6&amp;": "&amp;Database!AJ108&amp;CHAR(10)&amp;Database!$AK$6&amp;": "&amp;Database!AK108&amp;CHAR(10)&amp;Database!$AL$6&amp;": "&amp;Database!AL108&amp;CHAR(10)&amp;Database!$AM$6&amp;": "&amp;Database!AM108&amp;CHAR(10)&amp;Database!$AN$6&amp;": "&amp;Database!AN108&amp;CHAR(10)&amp;Database!$AO$6&amp;": "&amp;Database!AO108&amp;CHAR(10)&amp;Database!$AP$6&amp;": "&amp;Database!AP108&amp;CHAR(10), "")</f>
        <v/>
      </c>
      <c r="F105" t="str">
        <f>IF(AA105=1, Database!$AQ$6&amp;": "&amp;Database!AQ108&amp;CHAR(10)&amp;Database!$AR$6&amp;": "&amp;Database!AR108&amp;CHAR(10)&amp;Database!$AS$6&amp;": "&amp;Database!AS108&amp;CHAR(10)&amp;Database!$AT$6&amp;": "&amp;Database!AT108&amp;CHAR(10), "")</f>
        <v xml:space="preserve">stage_i: 
stage_ii: 
stage_iii: include
stage_iv: 
</v>
      </c>
      <c r="G105" t="str">
        <f>IF(V105=1, Database!$AU$6&amp;": "&amp;Database!AU108&amp;CHAR(10)&amp;Database!$AV$6&amp;": "&amp;Database!AV108&amp;CHAR(10), "")</f>
        <v/>
      </c>
      <c r="H105" t="str">
        <f>IF(AB105=1, Database!$AW$6&amp;": "&amp;Database!AW108&amp;CHAR(10), "")</f>
        <v/>
      </c>
      <c r="I105" t="str">
        <f>IF(AC105=1, Database!$AX$6&amp;": "&amp;Database!AX108&amp;CHAR(10)&amp;Database!$AY$6&amp;": "&amp;Database!AY108&amp;CHAR(10), "")</f>
        <v/>
      </c>
      <c r="J105" t="str">
        <f>IF(Z105=1, Database!$AQ$6&amp;": "&amp;Database!AQ108&amp;CHAR(10)&amp;Database!$AR$6&amp;": "&amp;Database!AR108&amp;CHAR(10)&amp;Database!$AS$6&amp;": "&amp;Database!AS108&amp;CHAR(10)&amp;Database!$AT$6&amp;": "&amp;Database!AT108&amp;CHAR(10), "")</f>
        <v/>
      </c>
      <c r="K105" t="str">
        <f>Database!$AZ$6&amp;": "&amp;Database!AZ108&amp;CHAR(10)&amp;Database!$BA$6&amp;": "&amp;Database!BA108&amp;CHAR(10)&amp;Database!$BB$6&amp;": "&amp;Database!BB108&amp;CHAR(10)</f>
        <v xml:space="preserve">status_newly_diagnosed: require
status_relapse: exclude
status_refractory: 
</v>
      </c>
      <c r="L105" t="str">
        <f>Database!$BC$6&amp;": "&amp;Database!BC108&amp;CHAR(10)&amp;Database!$BD$6&amp;": "&amp;Database!BD108&amp;CHAR(10)&amp;Database!$BE$6&amp;": "&amp;Database!BE108&amp;CHAR(10)&amp;Database!$BF$6&amp;": "&amp;Database!BF108&amp;CHAR(10)&amp;Database!$BG$6&amp;": "&amp;Database!BG108&amp;CHAR(10)&amp;Database!$BH$6&amp;": "&amp;Database!BH108&amp;CHAR(10)</f>
        <v xml:space="preserve">marker_alk_oncogene: 
marker_egfr_mutation: 
marker_kras_mutation: 
marker_philadelphia_bcrabl_positive: 
marker_flt3_positive: 
marker_cd20pos: 
</v>
      </c>
      <c r="M105" t="str">
        <f>Database!$BI$6&amp;": "&amp;Database!BI108&amp;CHAR(10)&amp;Database!$BJ$6&amp;": "&amp;Database!BJ108&amp;CHAR(10)&amp;Database!$BK$6&amp;": "&amp;Database!BK108&amp;CHAR(10)&amp;Database!$BL$6&amp;": "&amp;Database!BL108&amp;CHAR(10)&amp;Database!$BM$6&amp;": "&amp;Database!BM108&amp;CHAR(10)&amp;Database!$BN$6&amp;": "&amp;Database!BN108&amp;CHAR(10)&amp;Database!$BO$6&amp;": "&amp;Database!BO108&amp;CHAR(10)&amp;Database!$BP$6&amp;": "&amp;Database!BP108&amp;CHAR(10)</f>
        <v xml:space="preserve">treatment_radiation: exclude
treatment_radiation_exclusion_period_mo: 1800
treatment_chemo_systemic: exclude
treatment_chemo_systemic_exclusion_period_mo: 1800
treatment_chemo_adjuvant: exclude
treatment_chemo_adjuvant_exclusion_period_mo: 1800
treatment_tki: 
treatment_tki_exclusion_period_mo: 
</v>
      </c>
      <c r="N105" t="str">
        <f>IF(OR(W105=1, Z105=1), Database!$BQ$6&amp;": "&amp;Database!BQ108&amp;CHAR(10)&amp;Database!$BR$6&amp;": "&amp;Database!BR108&amp;CHAR(10)&amp;Database!$BS$6&amp;": "&amp;Database!BS108&amp;CHAR(10)&amp;Database!$BT$6&amp;": "&amp;Database!BT108&amp;CHAR(10), "")</f>
        <v/>
      </c>
      <c r="O105" t="str">
        <f>"Criteria: "&amp;CHAR(10)&amp;CHAR(10)&amp;Database!BU108</f>
        <v xml:space="preserve">Criteria: 
_x000D_        DISEASE CHARACTERISTICS:_x000D__x000D_          -  Histologically confirmed newly diagnosed nonsquamous cell non-small cell lung cancer_x000D_             (NSCLC), including the following subtypes:_x000D__x000D_               -  Adenocarcinoma_x000D__x000D_               -  Large cell undifferentiated_x000D__x000D_               -  Bronchoalveolar cell_x000D__x000D_               -  NSCLC, not otherwise specified_x000D__x000D_          -  Unresectable stage IIIA or stage IIIB disease_x000D__x000D_               -  Patients with stage IIIA disease with mediastinal lymph node enlargement between_x000D_                  1 cm and 2.0 cm on CT scan must have these nodes biopsied (pathologic_x000D_                  confirmation) to rule out resectability_x000D__x000D_               -  Metastases to contralateral mediastinal or supraclavicular nodes allowed_x000D__x000D_          -  Measurable or non-measurable disease, as defined by RECIST criteria_x000D__x000D_          -  No significant pleural effusion as defined by either of the following:_x000D__x000D_               -  Pleural effusion is seen on CT scan only (not seen on chest x-ray)_x000D__x000D_               -  Pleural effusion does not reaccumulate within 1 week after thoracentesis AND is_x000D_                  cytologically negative_x000D__x000D_          -  No CNS metastases by head CT scan or MRI within the past 4 weeks_x000D__x000D_        PATIENT CHARACTERISTICS:_x000D__x000D_          -  ECOG performance status 0-1_x000D__x000D_          -  WBC â‰¥ 4,000/mmÂ³ OR ANC â‰¥ 2,000/mmÂ³_x000D__x000D_          -  Platelet count â‰¥ 140,000/mmÂ³_x000D__x000D_          -  Hemoglobin â‰¥ 9.0 g/dL_x000D__x000D_          -  Total bilirubin â‰¤ 1.5 mg/dL_x000D__x000D_          -  AST/ALT â‰¤ 2.5 times upper limit of normal_x000D__x000D_          -  Serum creatinine â‰¤ 1.5 mg/mL OR creatinine clearance â‰¥ 45 mL/min_x000D__x000D_          -  Urine protein:creatinine ratio &lt; 1.0 by urine dipstick OR &lt; 1 g of protein by 24-hour_x000D_             urine collection_x000D__x000D_          -  INR â‰¤ 1.5 OR â‰¤ 3.0 if patient is on therapeutic anticoagulation_x000D__x000D_          -  PTT normal_x000D__x000D_          -  Not pregnant or nursing_x000D__x000D_          -  Negative pregnancy test_x000D__x000D_          -  Fertile patients must use effective contraception before, during, and for â‰¥ 6 months_x000D_             after completion of bevacizumab_x000D__x000D_          -  No other active malignancies_x000D__x000D_          -  No known hepatitis B or C_x000D__x000D_          -  No ongoing (lasting &gt; 14 days) or active infection or ongoing (lasting &gt; 14 days)_x000D_             fever within the past 6 months_x000D__x000D_          -  No gross hemoptysis â‰¥ grade 2 (defined as â‰¥ Â½ teaspoon of bright red blood per_x000D_             episode) within the past 3 months_x000D__x000D_               -  No pulmonary hemoptysis_x000D__x000D_                    -  Confirmed extrapulmonary hemoptysis allowed_x000D__x000D_          -  No bleeding â‰¥ grade 2 or any bleeding requiring intervention_x000D__x000D_          -  No history of bleeding diathesis or coagulopathy_x000D__x000D_          -  No cardiac dysfunction, including any of the following:_x000D__x000D_               -  Clinically significant cardiovascular disease_x000D__x000D_               -  Myocardial infarction within the past 6 months_x000D__x000D_               -  New York Heart Association class III-IV congestive heart failure_x000D__x000D_               -  Unstable angina pectoris_x000D__x000D_               -  Serious cardiac arrhythmia requiring medication within the past 4 weeks_x000D__x000D_               -  History of hypertensive crisis or hypertensive encephalopathy_x000D__x000D_               -  Stroke or transient ischemic attack within the past 6 months_x000D__x000D_               -  Peripheral vascular disease â‰¥ grade 2 within the past 6 months_x000D__x000D_          -  No abdominal fistula, gastrointestinal perforation, or intra-abdominal abscess within_x000D_             the past 6 months_x000D__x000D_          -  No psychiatric illness or social situation that would limit compliance with study_x000D_             requirements_x000D__x000D_          -  No history of uncontrolled hypertension (i.e., blood pressure â‰¥ 150/100 mm Hg) while_x000D_             on stable regimen of antihypertensive therapy_x000D__x000D_          -  No significant traumatic injury or serious non-healing wound, ulcer, or bone fracture_x000D_             within the past 4 weeks_x000D__x000D_          -  No recognized immunodeficiency disease, including cellular immunodeficiencies,_x000D_             hypogammaglobulinemia or dysgammaglobulinemia, or hereditary or congenital_x000D_             immunodeficiencies_x000D__x000D_          -  No pre-existing medical condition requiring chronic steroids or immunosuppressive_x000D_             therapy_x000D__x000D_          -  No autoimmune disease_x000D__x000D_          -  No known hypersensitivity to any component of bevacizumab_x000D__x000D_        PRIOR CONCURRENT THERAPY:_x000D__x000D_          -  See Disease Characteristics_x000D__x000D_          -  More than 4 weeks since prior open biopsy or major surgical procedure_x000D__x000D_          -  More than 28 days since prior immunotherapy (e.g., interferon, interleukin,_x000D_             sargramostim [GM-CSF], or filgrastim [G-CSF])_x000D__x000D_          -  Patients must not have had prior chemotherapy or monoclonal antibodies for other_x000D_             cancers within 5 years prior to registration_x000D__x000D_          -  More than 7 says since prior core biopsy or any other minor surgical procedure,_x000D_             excluding the placement of a vascular access device_x000D__x000D_          -  No prior chemotherapy for lung cancer_x000D__x000D_          -  No prior chest radiotherapy_x000D__x000D_          -  No prior splenectomy_x000D__x000D_          -  Concurrent stable regimen of therapeutic anticoagulation or prophylactic_x000D_             anticoagulation for venous access devices allowed provided coagulation studies met_x000D_             entry criteria_x000D__x000D_          -  No concurrent daily aspirin (&gt; 325 mg/day) or nonsteroidal anti-inflammatory agents_x000D_             (NSAIDs) known to inhibit platelet function_x000D__x000D_          -  No concurrent dipyridamole (Persantine), ticlopidine (Ticlid), clopidogrel bisulfate_x000D_             (Plavix), and/or cilostazol (Pletal)_x000D__x000D_          -  No concurrent major surgical procedure_x000D_      </v>
      </c>
      <c r="P105" t="str">
        <f t="shared" si="2"/>
        <v xml:space="preserve">
---------------------------------------</v>
      </c>
      <c r="Q105" t="str">
        <f t="shared" si="3"/>
        <v>nct_id: NCT00828009
phase: Phase 2
sponsor_name: Eastern Cooperative Oncology Group
sponsor_type: Other
study_title: A Phase II Study of L-BLP25 and Bevacizumab in Unresectable Stage IIIA and IIIB Non-Squamous Non-Small Cell Lung Cancer After Definitive Chemoradiation
cohort: 1
age_min: 18
age_max: 150
type_lung_nsclc_adeno: include
type_lung_nsclc_large: include
type_lung_nsclc_squamous: 
type_lung_sclc: 
stage_i: 
stage_ii: 
stage_iii: include
stage_iv: 
status_newly_diagnosed: require
status_relapse: exclude
status_refractory: 
marker_alk_oncogene: 
marker_egfr_mutation: 
marker_kras_mutation: 
marker_philadelphia_bcrabl_positive: 
marker_flt3_positive: 
marker_cd20pos: 
treatment_radiation: exclude
treatment_radiation_exclusion_period_mo: 1800
treatment_chemo_systemic: exclude
treatment_chemo_systemic_exclusion_period_mo: 1800
treatment_chemo_adjuvant: exclude
treatment_chemo_adjuvant_exclusion_period_mo: 1800
treatment_tki: 
treatment_tki_exclusion_period_mo: 
Criteria: 
_x000D_        DISEASE CHARACTERISTICS:_x000D__x000D_          -  Histologically confirmed newly diagnosed nonsquamous cell non-small cell lung cancer_x000D_             (NSCLC), including the following subtypes:_x000D__x000D_               -  Adenocarcinoma_x000D__x000D_               -  Large cell undifferentiated_x000D__x000D_               -  Bronchoalveolar cell_x000D__x000D_               -  NSCLC, not otherwise specified_x000D__x000D_          -  Unresectable stage IIIA or stage IIIB disease_x000D__x000D_               -  Patients with stage IIIA disease with mediastinal lymph node enlargement between_x000D_                  1 cm and 2.0 cm on CT scan must have these nodes biopsied (pathologic_x000D_                  confirmation) to rule out resectability_x000D__x000D_               -  Metastases to contralateral mediastinal or supraclavicular nodes allowed_x000D__x000D_          -  Measurable or non-measurable disease, as defined by RECIST criteria_x000D__x000D_          -  No significant pleural effusion as defined by either of the following:_x000D__x000D_               -  Pleural effusion is seen on CT scan only (not seen on chest x-ray)_x000D__x000D_               -  Pleural effusion does not reaccumulate within 1 week after thoracentesis AND is_x000D_                  cytologically negative_x000D__x000D_          -  No CNS metastases by head CT scan or MRI within the past 4 weeks_x000D__x000D_        PATIENT CHARACTERISTICS:_x000D__x000D_          -  ECOG performance status 0-1_x000D__x000D_          -  WBC â‰¥ 4,000/mmÂ³ OR ANC â‰¥ 2,000/mmÂ³_x000D__x000D_          -  Platelet count â‰¥ 140,000/mmÂ³_x000D__x000D_          -  Hemoglobin â‰¥ 9.0 g/dL_x000D__x000D_          -  Total bilirubin â‰¤ 1.5 mg/dL_x000D__x000D_          -  AST/ALT â‰¤ 2.5 times upper limit of normal_x000D__x000D_          -  Serum creatinine â‰¤ 1.5 mg/mL OR creatinine clearance â‰¥ 45 mL/min_x000D__x000D_          -  Urine protein:creatinine ratio &lt; 1.0 by urine dipstick OR &lt; 1 g of protein by 24-hour_x000D_             urine collection_x000D__x000D_          -  INR â‰¤ 1.5 OR â‰¤ 3.0 if patient is on therapeutic anticoagulation_x000D__x000D_          -  PTT normal_x000D__x000D_          -  Not pregnant or nursing_x000D__x000D_          -  Negative pregnancy test_x000D__x000D_          -  Fertile patients must use effective contraception before, during, and for â‰¥ 6 months_x000D_             after completion of bevacizumab_x000D__x000D_          -  No other active malignancies_x000D__x000D_          -  No known hepatitis B or C_x000D__x000D_          -  No ongoing (lasting &gt; 14 days) or active infection or ongoing (lasting &gt; 14 days)_x000D_             fever within the past 6 months_x000D__x000D_          -  No gross hemoptysis â‰¥ grade 2 (defined as â‰¥ Â½ teaspoon of bright red blood per_x000D_             episode) within the past 3 months_x000D__x000D_               -  No pulmonary hemoptysis_x000D__x000D_                    -  Confirmed extrapulmonary hemoptysis allowed_x000D__x000D_          -  No bleeding â‰¥ grade 2 or any bleeding requiring intervention_x000D__x000D_          -  No history of bleeding diathesis or coagulopathy_x000D__x000D_          -  No cardiac dysfunction, including any of the following:_x000D__x000D_               -  Clinically significant cardiovascular disease_x000D__x000D_               -  Myocardial infarction within the past 6 months_x000D__x000D_               -  New York Heart Association class III-IV congestive heart failure_x000D__x000D_               -  Unstable angina pectoris_x000D__x000D_               -  Serious cardiac arrhythmia requiring medication within the past 4 weeks_x000D__x000D_               -  History of hypertensive crisis or hypertensive encephalopathy_x000D__x000D_               -  Stroke or transient ischemic attack within the past 6 months_x000D__x000D_               -  Peripheral vascular disease â‰¥ grade 2 within the past 6 months_x000D__x000D_          -  No abdominal fistula, gastrointestinal perforation, or intra-abdominal abscess within_x000D_             the past 6 months_x000D__x000D_          -  No psychiatric illness or social situation that would limit compliance with study_x000D_             requirements_x000D__x000D_          -  No history of uncontrolled hypertension (i.e., blood pressure â‰¥ 150/100 mm Hg) while_x000D_             on stable regimen of antihypertensive therapy_x000D__x000D_          -  No significant traumatic injury or serious non-healing wound, ulcer, or bone fracture_x000D_             within the past 4 weeks_x000D__x000D_          -  No recognized immunodeficiency disease, including cellular immunodeficiencies,_x000D_             hypogammaglobulinemia or dysgammaglobulinemia, or hereditary or congenital_x000D_             immunodeficiencies_x000D__x000D_          -  No pre-existing medical condition requiring chronic steroids or immunosuppressive_x000D_             therapy_x000D__x000D_          -  No autoimmune disease_x000D__x000D_          -  No known hypersensitivity to any component of bevacizumab_x000D__x000D_        PRIOR CONCURRENT THERAPY:_x000D__x000D_          -  See Disease Characteristics_x000D__x000D_          -  More than 4 weeks since prior open biopsy or major surgical procedure_x000D__x000D_          -  More than 28 days since prior immunotherapy (e.g., interferon, interleukin,_x000D_             sargramostim [GM-CSF], or filgrastim [G-CSF])_x000D__x000D_          -  Patients must not have had prior chemotherapy or monoclonal antibodies for other_x000D_             cancers within 5 years prior to registration_x000D__x000D_          -  More than 7 says since prior core biopsy or any other minor surgical procedure,_x000D_             excluding the placement of a vascular access device_x000D__x000D_          -  No prior chemotherapy for lung cancer_x000D__x000D_          -  No prior chest radiotherapy_x000D__x000D_          -  No prior splenectomy_x000D__x000D_          -  Concurrent stable regimen of therapeutic anticoagulation or prophylactic_x000D_             anticoagulation for venous access devices allowed provided coagulation studies met_x000D_             entry criteria_x000D__x000D_          -  No concurrent daily aspirin (&gt; 325 mg/day) or nonsteroidal anti-inflammatory agents_x000D_             (NSAIDs) known to inhibit platelet function_x000D__x000D_          -  No concurrent dipyridamole (Persantine), ticlopidine (Ticlid), clopidogrel bisulfate_x000D_             (Plavix), and/or cilostazol (Pletal)_x000D__x000D_          -  No concurrent major surgical procedure_x000D_      
---------------------------------------</v>
      </c>
      <c r="S105">
        <f>IF(OR(Database!K108="include",Database!L108="include"), 1, 0)</f>
        <v>0</v>
      </c>
      <c r="T105">
        <f>IF(OR(Database!M108="include",Database!N108="include",Database!O108="include",Database!P108="include"), 1, 0)</f>
        <v>1</v>
      </c>
      <c r="U105">
        <f>IF(OR(Database!M108="include",Database!N108="include",Database!O108="include"), 1, 0)</f>
        <v>1</v>
      </c>
      <c r="V105">
        <f>IF(Database!P108="include", 1, 0)</f>
        <v>0</v>
      </c>
      <c r="W105">
        <f>IF(OR(Database!Q108="include",Database!R108="include",Database!S108="include",Database!T108="include"), 1, 0)</f>
        <v>0</v>
      </c>
      <c r="X105">
        <f>IF(Database!Q108="include", 1, 0)</f>
        <v>0</v>
      </c>
      <c r="Y105">
        <f>IF(Database!T108="include", 1, 0)</f>
        <v>0</v>
      </c>
      <c r="Z105">
        <f>IF(OR(Database!AC108="include",Database!AE108="include",Database!AH108="include",Database!AI108="include",Database!AJ108="include",Database!AK108="include",Database!AM108="include",Database!AN108="include",Database!AO108="include",Database!AP108="include"), 1, 0)</f>
        <v>0</v>
      </c>
      <c r="AA105">
        <f>IF(OR(Database!AQ108&lt;&gt;"",Database!AR108&lt;&gt;"",Database!AS108&lt;&gt;"",Database!AT108&lt;&gt;""), 1, 0)</f>
        <v>1</v>
      </c>
      <c r="AB105">
        <f>IF(Database!AW108&lt;&gt;"", 1, 0)</f>
        <v>0</v>
      </c>
      <c r="AC105">
        <f>IF(OR(Database!AY108&lt;&gt;"",Database!AX108&lt;&gt;""), 1, 0)</f>
        <v>0</v>
      </c>
    </row>
    <row r="106" spans="1:29">
      <c r="A106" t="str">
        <f>Database!$B$6&amp;": "&amp;Database!B109&amp;CHAR(10)&amp;Database!$C$6&amp;": "&amp;Database!C109&amp;CHAR(10)&amp;Database!$E$6&amp;": "&amp;Database!E109&amp;CHAR(10)&amp;Database!$F$6&amp;": "&amp;Database!F109&amp;CHAR(10)&amp;Database!$G$6&amp;": "&amp;Database!G109&amp;CHAR(10)&amp;Database!$H$6&amp;": "&amp;Database!H109&amp;CHAR(10)&amp;Database!$I$6&amp;": "&amp;Database!I109&amp;CHAR(10)&amp;Database!$J$6&amp;": "&amp;Database!J109&amp;CHAR(10)</f>
        <v xml:space="preserve">nct_id: NCT01532089
phase: Phase 2
sponsor_name: Academic and Community Cancer Research United
sponsor_type: Other
study_title: A Randomized Phase II Trial of Erlotinib Alone or in Combination With Bevacizumab in Patients With Non-small Cell Lung Cancer and Activating Epidermal Growth Factor Receptor Mutations
cohort: 1
age_min: 18
age_max: 150
</v>
      </c>
      <c r="B106" t="str">
        <f>IF(S106=1, Database!$K$6&amp;": "&amp;Database!K109&amp;CHAR(10)&amp;Database!$L$6&amp;": "&amp;Database!L109, "")</f>
        <v/>
      </c>
      <c r="C106" t="str">
        <f>IF(T106=1, Database!$M$6&amp;": "&amp;Database!M109&amp;CHAR(10)&amp;Database!$N$6&amp;": "&amp;Database!N109&amp;CHAR(10)&amp;Database!$O$6&amp;": "&amp;Database!O109&amp;CHAR(10)&amp;Database!$P$6&amp;": "&amp;Database!P109&amp;CHAR(10), "")</f>
        <v xml:space="preserve">type_lung_nsclc_adeno: include
type_lung_nsclc_large: include
type_lung_nsclc_squamous: 
type_lung_sclc: 
</v>
      </c>
      <c r="D106" t="str">
        <f>IF(W106=1, Database!$Q$6&amp;": "&amp;Database!Q109&amp;CHAR(10)&amp;Database!$R$6&amp;": "&amp;Database!R109&amp;CHAR(10)&amp;Database!$S$6&amp;": "&amp;Database!S109&amp;CHAR(10)&amp;Database!$T$6&amp;": "&amp;Database!T109&amp;CHAR(10)&amp;Database!$U$6&amp;": "&amp;Database!U109&amp;CHAR(10)&amp;Database!$V$6&amp;": "&amp;Database!V109&amp;CHAR(10)&amp;Database!$W$6&amp;": "&amp;Database!W109&amp;CHAR(10)&amp;Database!$X$6&amp;": "&amp;Database!X109&amp;CHAR(10)&amp;Database!$Y$6&amp;": "&amp;Database!Y109&amp;CHAR(10)&amp;Database!$Z$6&amp;": "&amp;Database!Z109&amp;CHAR(10)&amp;Database!$AA$6&amp;": "&amp;Database!AA109&amp;CHAR(10)&amp;Database!$AB$6&amp;": "&amp;Database!AB109&amp;CHAR(10), "")</f>
        <v/>
      </c>
      <c r="E106" t="str">
        <f>IF(Z106=1, Database!$AC$6&amp;": "&amp;Database!AC109&amp;CHAR(10)&amp;Database!$AD$6&amp;": "&amp;Database!AD109&amp;CHAR(10)&amp;Database!$AE$6&amp;": "&amp;Database!AE109&amp;CHAR(10)&amp;Database!$AF$6&amp;": "&amp;Database!AF109&amp;CHAR(10)&amp;Database!$AG$6&amp;": "&amp;Database!AG109&amp;CHAR(10)&amp;Database!$AH$6&amp;": "&amp;Database!AH109&amp;CHAR(10)&amp;Database!$AI$6&amp;": "&amp;Database!AI109&amp;CHAR(10)&amp;Database!$AJ$6&amp;": "&amp;Database!AJ109&amp;CHAR(10)&amp;Database!$AK$6&amp;": "&amp;Database!AK109&amp;CHAR(10)&amp;Database!$AL$6&amp;": "&amp;Database!AL109&amp;CHAR(10)&amp;Database!$AM$6&amp;": "&amp;Database!AM109&amp;CHAR(10)&amp;Database!$AN$6&amp;": "&amp;Database!AN109&amp;CHAR(10)&amp;Database!$AO$6&amp;": "&amp;Database!AO109&amp;CHAR(10)&amp;Database!$AP$6&amp;": "&amp;Database!AP109&amp;CHAR(10), "")</f>
        <v/>
      </c>
      <c r="F106" t="str">
        <f>IF(AA106=1, Database!$AQ$6&amp;": "&amp;Database!AQ109&amp;CHAR(10)&amp;Database!$AR$6&amp;": "&amp;Database!AR109&amp;CHAR(10)&amp;Database!$AS$6&amp;": "&amp;Database!AS109&amp;CHAR(10)&amp;Database!$AT$6&amp;": "&amp;Database!AT109&amp;CHAR(10), "")</f>
        <v xml:space="preserve">stage_i: 
stage_ii: 
stage_iii: 
stage_iv: include
</v>
      </c>
      <c r="G106" t="str">
        <f>IF(V106=1, Database!$AU$6&amp;": "&amp;Database!AU109&amp;CHAR(10)&amp;Database!$AV$6&amp;": "&amp;Database!AV109&amp;CHAR(10), "")</f>
        <v/>
      </c>
      <c r="H106" t="str">
        <f>IF(AB106=1, Database!$AW$6&amp;": "&amp;Database!AW109&amp;CHAR(10), "")</f>
        <v/>
      </c>
      <c r="I106" t="str">
        <f>IF(AC106=1, Database!$AX$6&amp;": "&amp;Database!AX109&amp;CHAR(10)&amp;Database!$AY$6&amp;": "&amp;Database!AY109&amp;CHAR(10), "")</f>
        <v/>
      </c>
      <c r="J106" t="str">
        <f>IF(Z106=1, Database!$AQ$6&amp;": "&amp;Database!AQ109&amp;CHAR(10)&amp;Database!$AR$6&amp;": "&amp;Database!AR109&amp;CHAR(10)&amp;Database!$AS$6&amp;": "&amp;Database!AS109&amp;CHAR(10)&amp;Database!$AT$6&amp;": "&amp;Database!AT109&amp;CHAR(10), "")</f>
        <v/>
      </c>
      <c r="K106" t="str">
        <f>Database!$AZ$6&amp;": "&amp;Database!AZ109&amp;CHAR(10)&amp;Database!$BA$6&amp;": "&amp;Database!BA109&amp;CHAR(10)&amp;Database!$BB$6&amp;": "&amp;Database!BB109&amp;CHAR(10)</f>
        <v xml:space="preserve">status_newly_diagnosed: 
status_relapse: 
status_refractory: 
</v>
      </c>
      <c r="L106" t="str">
        <f>Database!$BC$6&amp;": "&amp;Database!BC109&amp;CHAR(10)&amp;Database!$BD$6&amp;": "&amp;Database!BD109&amp;CHAR(10)&amp;Database!$BE$6&amp;": "&amp;Database!BE109&amp;CHAR(10)&amp;Database!$BF$6&amp;": "&amp;Database!BF109&amp;CHAR(10)&amp;Database!$BG$6&amp;": "&amp;Database!BG109&amp;CHAR(10)&amp;Database!$BH$6&amp;": "&amp;Database!BH109&amp;CHAR(10)</f>
        <v xml:space="preserve">marker_alk_oncogene: 
marker_egfr_mutation: require
marker_kras_mutation: 
marker_philadelphia_bcrabl_positive: 
marker_flt3_positive: 
marker_cd20pos: 
</v>
      </c>
      <c r="M106" t="str">
        <f>Database!$BI$6&amp;": "&amp;Database!BI109&amp;CHAR(10)&amp;Database!$BJ$6&amp;": "&amp;Database!BJ109&amp;CHAR(10)&amp;Database!$BK$6&amp;": "&amp;Database!BK109&amp;CHAR(10)&amp;Database!$BL$6&amp;": "&amp;Database!BL109&amp;CHAR(10)&amp;Database!$BM$6&amp;": "&amp;Database!BM109&amp;CHAR(10)&amp;Database!$BN$6&amp;": "&amp;Database!BN109&amp;CHAR(10)&amp;Database!$BO$6&amp;": "&amp;Database!BO109&amp;CHAR(10)&amp;Database!$BP$6&amp;": "&amp;Database!BP109&amp;CHAR(10)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106" t="str">
        <f>IF(OR(W106=1, Z106=1), Database!$BQ$6&amp;": "&amp;Database!BQ109&amp;CHAR(10)&amp;Database!$BR$6&amp;": "&amp;Database!BR109&amp;CHAR(10)&amp;Database!$BS$6&amp;": "&amp;Database!BS109&amp;CHAR(10)&amp;Database!$BT$6&amp;": "&amp;Database!BT109&amp;CHAR(10), "")</f>
        <v/>
      </c>
      <c r="O106" t="str">
        <f>"Criteria: "&amp;CHAR(10)&amp;CHAR(10)&amp;Database!BU109</f>
        <v xml:space="preserve">Criteria: 
_x000D_        Inclusion Criteria:_x000D__x000D_          -  Histologic documentation of primary lung carcinoma, non-squamous histology with_x000D_             activating epidermal growth factor receptor (defined as deletion 19 or exon 21 L858R_x000D_             mutation); Note: EGFR mutation testing must be performed at a Clinical Laboratory_x000D_             Improvement Amendments (CLIA) certified lab; either institutional or through a_x000D_             commercial laboratory (e.g. Genzyme, Response Genetics, etc); the laboratory report_x000D_             from the commercial laboratories report the specific mutations detected, and the_x000D_             method of detecting the exon 19 and exon 21 L858R point mutations must be available_x000D__x000D_          -  Stage IV disease according to the 7th Edition of the American Joint Committee on_x000D_             Cancer staging system_x000D__x000D_          -  Measurable disease_x000D__x000D_          -  Life expectancy of &gt;= 12 months_x000D__x000D_          -  Eastern Cooperative Oncology Group (ECOG) performance status (PS) 0 or 1_x000D__x000D_          -  Absolute neutrophil count (ANC) &gt;= 1,500/mm^3_x000D__x000D_          -  Platelet count &gt;= 100,000/mm^3_x000D__x000D_          -  Hemoglobin &gt;= 9.0 g/dL_x000D__x000D_          -  Total bilirubin =&lt; 1.5 x upper limit of normal (ULN)_x000D__x000D_          -  Serum glutamic oxaloacetic transaminase (SGOT) (aspartate aminotransferase [AST]) and_x000D_             serum glutamate pyruvate transaminase (SGPT) (alanine aminotransferase [ALT]) =&lt; 2.5_x000D_             x ULN in patients without liver or bone metastases; &lt; 5 x ULN in patients with liver_x000D_             or bone metastases_x000D__x000D_          -  Cockcroft-Gault calculated creatinine clearance of &gt;= 45 ml/min or creatinine =&lt; 1.5_x000D_             x ULN_x000D__x000D_          -  Urine dipstick proteinuria &lt; 2+ or urine protein/creatinine (UPC) ratio =&lt; 1.0_x000D__x000D_               -  Note: patients discovered to have &gt;= 2 + proteinuria on dipstick urinalysis at_x000D_                  baseline should undergo a 24-hour urine collection and must demonstrate =&lt; 1 g_x000D_                  of protein in 24 hours_x000D__x000D_          -  Negative pregnancy test done =&lt; 7 days prior to randomization, for women of_x000D_             childbearing potential only_x000D__x000D_          -  Provide informed written consent_x000D__x000D_          -  Willing to return to Academic and Community Cancer Research United (ACCRU) enrolling_x000D_             institution for follow-up_x000D__x000D_          -  Willing to provide tissue and blood samples for correlative research purposes_x000D__x000D_        Exclusion Criteria:_x000D__x000D_          -  Mixed, non-small cell and small cell tumors or mixed adenosquamous carcinomas with a_x000D_             predominant squamous component_x000D__x000D_          -  Prior chemotherapy or treatment for metastatic non-small cell lung cancer_x000D__x000D_          -  Any of the following:_x000D__x000D_               -  Pregnant women_x000D__x000D_               -  Nursing women_x000D__x000D_               -  Men or women of childbearing potential who are unwilling to employ adequate_x000D_                  contraception_x000D__x000D_          -  Co-morbid systemic illnesses or other severe concurrent disease which, in the_x000D_             judgment of the investigator, would make the patient inappropriate for entry into_x000D_             this study or interfere significantly with the proper assessment of safety and_x000D_             toxicity of the prescribed regimens_x000D__x000D_          -  Immunocompromised patients (other than that related to the use of corticosteroids)_x000D_             including patients known to be human immunodeficiency virus (HIV) positive, per_x000D_             medical doctor (MD) discretion_x000D__x000D_          -  Uncontrolled intercurrent illness including, but not limited to, ongoing or active_x000D_             infection, or psychiatric illness/social situations, or any other medical condition_x000D_             that would limit compliance with study requirements_x000D__x000D_          -  Receiving any other investigational agent which would be considered as a treatment_x000D_             for the primary neoplasm_x000D__x000D_          -  Other active malignancy =&lt; 3 years prior to randomization; EXCEPTIONS: non melanotic_x000D_             skin cancer or carcinoma-in-situ of the cervix; Note: if there is a history of prior_x000D_             malignancy, they must not be receiving other specific treatment (i.e. hormonal_x000D_             therapy) for their cancer_x000D__x000D_          -  History of myocardial infarction or other evidence of arterial thrombotic disease_x000D_             (angina), symptomatic congestive heart failure (New York Heart Association &gt;= grade_x000D_             2), unstable angina pectoris, or cardiac arrhythmia; Note: allowed only if patient_x000D_             has no evidence of active disease for at least 6 months prior to randomization_x000D__x000D_          -  History of cerebral vascular accident (CVA) or transient ischemic attack (TIA) =&lt; 6_x000D_             months prior to randomization_x000D__x000D_          -  History of bleeding diathesis or coagulopathy_x000D__x000D_          -  Inadequately controlled hypertension (systolic blood pressure of &gt; 150 mmHg or_x000D_             diastolic pressure &gt; 100 mmHg on anti-hypertensive medications); Note: history of_x000D_             hypertensive crisis or hypertensive encephalopathy not allowed_x000D__x000D_          -  Current or recent (=&lt; 10 days prior to randomization) use of aspirin (&gt; 325 mg/day),_x000D_             clopidogrel (&gt; 75 mg/day), or prasugrel (&gt; 10 mg/day)_x000D__x000D_          -  Serious non-healing wound, ulcer, bone fracture, or have undergone a major surgical_x000D_             procedure, open biopsy, or significant traumatic injury =&lt; 28 days or core biopsy =&lt;_x000D_             7 days prior to randomization_x000D__x000D_          -  History of abdominal fistula, gastrointestinal perforation, or intraabdominal abscess_x000D_             =&lt; 6 months prior to randomization_x000D__x000D_          -  Known hypersensitivity to Chinese hamster ovary cell products or other recombinant_x000D_             human antibodies_x000D__x000D_          -  History of hemoptysis &gt;= grade 2 (defined as bright red blood of at least 2.5 mL) =&lt;_x000D_             3 months prior to randomization_x000D__x000D_          -  Known central nervous system (CNS) disease, except for treated brain metastasis;_x000D_             Note: treatment for brain metastases may include whole brain radiotherapy (WBRT),_x000D_             radiosurgery (RS); Gamma Knife, linear accelerator (LINAC), or equivalent or a_x000D_             combination as deemed appropriate by the treating physician; patients with CNS_x000D_             metastases treated by neurosurgical resection or brain biopsy performed =&lt; 3 months_x000D_             prior to randomization will be excluded; Note: craniotomy or intracranial biopsy site_x000D_             must be adequately healed, free of drainage or cellulitis, and the underlying_x000D_             cranioplasty must appear intact at the time of randomization; study treatment should_x000D_             be initiated &gt; 28 days following the last surgical procedure (including biopsy,_x000D_             surgical resection, wound revision, or any other major surgery involving entry into a_x000D_             body cavity)_x000D__x000D_          -  Significant vascular disease (e.g. aortic aneurysm surgical repair or recent_x000D_             peripheral arterial thrombosis) =&lt; 6 months prior to randomization_x000D__x000D_          -  Radiotherapy to any site for any reason =&lt; 14 days prior to randomization_x000D__x000D_          -  Receiving any medications or substances that are strong or moderate inhibitors of_x000D_             cytochrome P450, family 3, subfamily A, polypeptide 4 (CYP3A4); use of the following_x000D_             strong or moderate inhibitors are prohibited =&lt; 7 days prior to randomization:_x000D__x000D_               -  Strong inhibitors of CYP3A4: indinavir (Crixivan), nelfinavir (Viracept),_x000D_                  atazanavir (Reyataz), ritonavir (Norvir), clarithromycin (Biaxin, Biaxin XL),_x000D_                  itraconazole (Sporanox), ketoconazole (Nizoral), nefazodone (Serzone),_x000D_                  saquinavir (Fortovase, Invirase), telithromycin (Ketek)_x000D__x000D_               -  Moderate inhibitors of CYP3A4: aprepitant (Emend), erythromycin (Erythrocin,_x000D_                  E.E.S, Ery-Tab, Eryc, EryPed, PCE, fluconazole (Diflucan), grapefruit juice,_x000D_                  verapamil (Calan, Calan SR, Covera-HS, Isoptin SR, Verelan, Verelan PM),_x000D_                  diltiazem (Cardizem, Cardizem CD, Cardizem LA, Cardizem SR, Cartia XT, Dilacor_x000D_                  XR, Diltia XT, Taztia XT, Tiazac)_x000D__x000D_          -  Receiving any medications or substances that are inducers of CYP3A4; use of the_x000D_             following inducers are prohibited =&lt; 7 days prior to randomization: efavirenz_x000D_             (Sustiva), nevirapine (Viramune), carbamazepine (Carbatrol, Epitol, Equetro,_x000D_             Tegretol, Tegretol-XR), modafinil (Provigil), phenobarbital (Luminal), phenytoin_x000D_             (Dilantin, Phenytek), pioglitazone (Actos), rifabutin (Mycobutin), rifampin_x000D_             (Rifadin), St. John's wort_x000D_      </v>
      </c>
      <c r="P106" t="str">
        <f t="shared" si="2"/>
        <v xml:space="preserve">
---------------------------------------</v>
      </c>
      <c r="Q106" t="str">
        <f t="shared" si="3"/>
        <v>nct_id: NCT01532089
phase: Phase 2
sponsor_name: Academic and Community Cancer Research United
sponsor_type: Other
study_title: A Randomized Phase II Trial of Erlotinib Alone or in Combination With Bevacizumab in Patients With Non-small Cell Lung Cancer and Activating Epidermal Growth Factor Receptor Mutations
cohort: 1
age_min: 18
age_max: 150
type_lung_nsclc_adeno: include
type_lung_nsclc_large: include
type_lung_nsclc_squamous: 
type_lung_sclc: 
stage_i: 
stage_ii: 
stage_iii: 
stage_iv: include
status_newly_diagnosed: 
status_relapse: 
status_refractory: 
marker_alk_oncogene: 
marker_egfr_mutation: require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Histologic documentation of primary lung carcinoma, non-squamous histology with_x000D_             activating epidermal growth factor receptor (defined as deletion 19 or exon 21 L858R_x000D_             mutation); Note: EGFR mutation testing must be performed at a Clinical Laboratory_x000D_             Improvement Amendments (CLIA) certified lab; either institutional or through a_x000D_             commercial laboratory (e.g. Genzyme, Response Genetics, etc); the laboratory report_x000D_             from the commercial laboratories report the specific mutations detected, and the_x000D_             method of detecting the exon 19 and exon 21 L858R point mutations must be available_x000D__x000D_          -  Stage IV disease according to the 7th Edition of the American Joint Committee on_x000D_             Cancer staging system_x000D__x000D_          -  Measurable disease_x000D__x000D_          -  Life expectancy of &gt;= 12 months_x000D__x000D_          -  Eastern Cooperative Oncology Group (ECOG) performance status (PS) 0 or 1_x000D__x000D_          -  Absolute neutrophil count (ANC) &gt;= 1,500/mm^3_x000D__x000D_          -  Platelet count &gt;= 100,000/mm^3_x000D__x000D_          -  Hemoglobin &gt;= 9.0 g/dL_x000D__x000D_          -  Total bilirubin =&lt; 1.5 x upper limit of normal (ULN)_x000D__x000D_          -  Serum glutamic oxaloacetic transaminase (SGOT) (aspartate aminotransferase [AST]) and_x000D_             serum glutamate pyruvate transaminase (SGPT) (alanine aminotransferase [ALT]) =&lt; 2.5_x000D_             x ULN in patients without liver or bone metastases; &lt; 5 x ULN in patients with liver_x000D_             or bone metastases_x000D__x000D_          -  Cockcroft-Gault calculated creatinine clearance of &gt;= 45 ml/min or creatinine =&lt; 1.5_x000D_             x ULN_x000D__x000D_          -  Urine dipstick proteinuria &lt; 2+ or urine protein/creatinine (UPC) ratio =&lt; 1.0_x000D__x000D_               -  Note: patients discovered to have &gt;= 2 + proteinuria on dipstick urinalysis at_x000D_                  baseline should undergo a 24-hour urine collection and must demonstrate =&lt; 1 g_x000D_                  of protein in 24 hours_x000D__x000D_          -  Negative pregnancy test done =&lt; 7 days prior to randomization, for women of_x000D_             childbearing potential only_x000D__x000D_          -  Provide informed written consent_x000D__x000D_          -  Willing to return to Academic and Community Cancer Research United (ACCRU) enrolling_x000D_             institution for follow-up_x000D__x000D_          -  Willing to provide tissue and blood samples for correlative research purposes_x000D__x000D_        Exclusion Criteria:_x000D__x000D_          -  Mixed, non-small cell and small cell tumors or mixed adenosquamous carcinomas with a_x000D_             predominant squamous component_x000D__x000D_          -  Prior chemotherapy or treatment for metastatic non-small cell lung cancer_x000D__x000D_          -  Any of the following:_x000D__x000D_               -  Pregnant women_x000D__x000D_               -  Nursing women_x000D__x000D_               -  Men or women of childbearing potential who are unwilling to employ adequate_x000D_                  contraception_x000D__x000D_          -  Co-morbid systemic illnesses or other severe concurrent disease which, in the_x000D_             judgment of the investigator, would make the patient inappropriate for entry into_x000D_             this study or interfere significantly with the proper assessment of safety and_x000D_             toxicity of the prescribed regimens_x000D__x000D_          -  Immunocompromised patients (other than that related to the use of corticosteroids)_x000D_             including patients known to be human immunodeficiency virus (HIV) positive, per_x000D_             medical doctor (MD) discretion_x000D__x000D_          -  Uncontrolled intercurrent illness including, but not limited to, ongoing or active_x000D_             infection, or psychiatric illness/social situations, or any other medical condition_x000D_             that would limit compliance with study requirements_x000D__x000D_          -  Receiving any other investigational agent which would be considered as a treatment_x000D_             for the primary neoplasm_x000D__x000D_          -  Other active malignancy =&lt; 3 years prior to randomization; EXCEPTIONS: non melanotic_x000D_             skin cancer or carcinoma-in-situ of the cervix; Note: if there is a history of prior_x000D_             malignancy, they must not be receiving other specific treatment (i.e. hormonal_x000D_             therapy) for their cancer_x000D__x000D_          -  History of myocardial infarction or other evidence of arterial thrombotic disease_x000D_             (angina), symptomatic congestive heart failure (New York Heart Association &gt;= grade_x000D_             2), unstable angina pectoris, or cardiac arrhythmia; Note: allowed only if patient_x000D_             has no evidence of active disease for at least 6 months prior to randomization_x000D__x000D_          -  History of cerebral vascular accident (CVA) or transient ischemic attack (TIA) =&lt; 6_x000D_             months prior to randomization_x000D__x000D_          -  History of bleeding diathesis or coagulopathy_x000D__x000D_          -  Inadequately controlled hypertension (systolic blood pressure of &gt; 150 mmHg or_x000D_             diastolic pressure &gt; 100 mmHg on anti-hypertensive medications); Note: history of_x000D_             hypertensive crisis or hypertensive encephalopathy not allowed_x000D__x000D_          -  Current or recent (=&lt; 10 days prior to randomization) use of aspirin (&gt; 325 mg/day),_x000D_             clopidogrel (&gt; 75 mg/day), or prasugrel (&gt; 10 mg/day)_x000D__x000D_          -  Serious non-healing wound, ulcer, bone fracture, or have undergone a major surgical_x000D_             procedure, open biopsy, or significant traumatic injury =&lt; 28 days or core biopsy =&lt;_x000D_             7 days prior to randomization_x000D__x000D_          -  History of abdominal fistula, gastrointestinal perforation, or intraabdominal abscess_x000D_             =&lt; 6 months prior to randomization_x000D__x000D_          -  Known hypersensitivity to Chinese hamster ovary cell products or other recombinant_x000D_             human antibodies_x000D__x000D_          -  History of hemoptysis &gt;= grade 2 (defined as bright red blood of at least 2.5 mL) =&lt;_x000D_             3 months prior to randomization_x000D__x000D_          -  Known central nervous system (CNS) disease, except for treated brain metastasis;_x000D_             Note: treatment for brain metastases may include whole brain radiotherapy (WBRT),_x000D_             radiosurgery (RS); Gamma Knife, linear accelerator (LINAC), or equivalent or a_x000D_             combination as deemed appropriate by the treating physician; patients with CNS_x000D_             metastases treated by neurosurgical resection or brain biopsy performed =&lt; 3 months_x000D_             prior to randomization will be excluded; Note: craniotomy or intracranial biopsy site_x000D_             must be adequately healed, free of drainage or cellulitis, and the underlying_x000D_             cranioplasty must appear intact at the time of randomization; study treatment should_x000D_             be initiated &gt; 28 days following the last surgical procedure (including biopsy,_x000D_             surgical resection, wound revision, or any other major surgery involving entry into a_x000D_             body cavity)_x000D__x000D_          -  Significant vascular disease (e.g. aortic aneurysm surgical repair or recent_x000D_             peripheral arterial thrombosis) =&lt; 6 months prior to randomization_x000D__x000D_          -  Radiotherapy to any site for any reason =&lt; 14 days prior to randomization_x000D__x000D_          -  Receiving any medications or substances that are strong or moderate inhibitors of_x000D_             cytochrome P450, family 3, subfamily A, polypeptide 4 (CYP3A4); use of the following_x000D_             strong or moderate inhibitors are prohibited =&lt; 7 days prior to randomization:_x000D__x000D_               -  Strong inhibitors of CYP3A4: indinavir (Crixivan), nelfinavir (Viracept),_x000D_                  atazanavir (Reyataz), ritonavir (Norvir), clarithromycin (Biaxin, Biaxin XL),_x000D_                  itraconazole (Sporanox), ketoconazole (Nizoral), nefazodone (Serzone),_x000D_                  saquinavir (Fortovase, Invirase), telithromycin (Ketek)_x000D__x000D_               -  Moderate inhibitors of CYP3A4: aprepitant (Emend), erythromycin (Erythrocin,_x000D_                  E.E.S, Ery-Tab, Eryc, EryPed, PCE, fluconazole (Diflucan), grapefruit juice,_x000D_                  verapamil (Calan, Calan SR, Covera-HS, Isoptin SR, Verelan, Verelan PM),_x000D_                  diltiazem (Cardizem, Cardizem CD, Cardizem LA, Cardizem SR, Cartia XT, Dilacor_x000D_                  XR, Diltia XT, Taztia XT, Tiazac)_x000D__x000D_          -  Receiving any medications or substances that are inducers of CYP3A4; use of the_x000D_             following inducers are prohibited =&lt; 7 days prior to randomization: efavirenz_x000D_             (Sustiva), nevirapine (Viramune), carbamazepine (Carbatrol, Epitol, Equetro,_x000D_             Tegretol, Tegretol-XR), modafinil (Provigil), phenobarbital (Luminal), phenytoin_x000D_             (Dilantin, Phenytek), pioglitazone (Actos), rifabutin (Mycobutin), rifampin_x000D_             (Rifadin), St. John's wort_x000D_      
---------------------------------------</v>
      </c>
      <c r="S106">
        <f>IF(OR(Database!K109="include",Database!L109="include"), 1, 0)</f>
        <v>0</v>
      </c>
      <c r="T106">
        <f>IF(OR(Database!M109="include",Database!N109="include",Database!O109="include",Database!P109="include"), 1, 0)</f>
        <v>1</v>
      </c>
      <c r="U106">
        <f>IF(OR(Database!M109="include",Database!N109="include",Database!O109="include"), 1, 0)</f>
        <v>1</v>
      </c>
      <c r="V106">
        <f>IF(Database!P109="include", 1, 0)</f>
        <v>0</v>
      </c>
      <c r="W106">
        <f>IF(OR(Database!Q109="include",Database!R109="include",Database!S109="include",Database!T109="include"), 1, 0)</f>
        <v>0</v>
      </c>
      <c r="X106">
        <f>IF(Database!Q109="include", 1, 0)</f>
        <v>0</v>
      </c>
      <c r="Y106">
        <f>IF(Database!T109="include", 1, 0)</f>
        <v>0</v>
      </c>
      <c r="Z106">
        <f>IF(OR(Database!AC109="include",Database!AE109="include",Database!AH109="include",Database!AI109="include",Database!AJ109="include",Database!AK109="include",Database!AM109="include",Database!AN109="include",Database!AO109="include",Database!AP109="include"), 1, 0)</f>
        <v>0</v>
      </c>
      <c r="AA106">
        <f>IF(OR(Database!AQ109&lt;&gt;"",Database!AR109&lt;&gt;"",Database!AS109&lt;&gt;"",Database!AT109&lt;&gt;""), 1, 0)</f>
        <v>1</v>
      </c>
      <c r="AB106">
        <f>IF(Database!AW109&lt;&gt;"", 1, 0)</f>
        <v>0</v>
      </c>
      <c r="AC106">
        <f>IF(OR(Database!AY109&lt;&gt;"",Database!AX109&lt;&gt;""), 1, 0)</f>
        <v>0</v>
      </c>
    </row>
    <row r="107" spans="1:29">
      <c r="A107" t="str">
        <f>Database!$B$6&amp;": "&amp;Database!B110&amp;CHAR(10)&amp;Database!$C$6&amp;": "&amp;Database!C110&amp;CHAR(10)&amp;Database!$E$6&amp;": "&amp;Database!E110&amp;CHAR(10)&amp;Database!$F$6&amp;": "&amp;Database!F110&amp;CHAR(10)&amp;Database!$G$6&amp;": "&amp;Database!G110&amp;CHAR(10)&amp;Database!$H$6&amp;": "&amp;Database!H110&amp;CHAR(10)&amp;Database!$I$6&amp;": "&amp;Database!I110&amp;CHAR(10)&amp;Database!$J$6&amp;": "&amp;Database!J110&amp;CHAR(10)</f>
        <v xml:space="preserve">nct_id: NCT01620190
phase: Phase 2
sponsor_name: University of Washington
sponsor_type: Other
study_title: A Phase II Study of Weekly Abraxane for Patients With Advanced NSCLC With EGFR Mutations or With Durable Response to an EGFR Tyrosine Kinase Inhibitor Following Front Line Therapy With EGFR Tyrosine Kinase Inhibitors
cohort: 1
age_min: 18
age_max: 150
</v>
      </c>
      <c r="B107" t="str">
        <f>IF(S107=1, Database!$K$6&amp;": "&amp;Database!K110&amp;CHAR(10)&amp;Database!$L$6&amp;": "&amp;Database!L110, "")</f>
        <v/>
      </c>
      <c r="C107" t="str">
        <f>IF(T107=1, Database!$M$6&amp;": "&amp;Database!M110&amp;CHAR(10)&amp;Database!$N$6&amp;": "&amp;Database!N110&amp;CHAR(10)&amp;Database!$O$6&amp;": "&amp;Database!O110&amp;CHAR(10)&amp;Database!$P$6&amp;": "&amp;Database!P110&amp;CHAR(10), "")</f>
        <v xml:space="preserve">type_lung_nsclc_adeno: include
type_lung_nsclc_large: include
type_lung_nsclc_squamous: include
type_lung_sclc: 
</v>
      </c>
      <c r="D107" t="str">
        <f>IF(W107=1, Database!$Q$6&amp;": "&amp;Database!Q110&amp;CHAR(10)&amp;Database!$R$6&amp;": "&amp;Database!R110&amp;CHAR(10)&amp;Database!$S$6&amp;": "&amp;Database!S110&amp;CHAR(10)&amp;Database!$T$6&amp;": "&amp;Database!T110&amp;CHAR(10)&amp;Database!$U$6&amp;": "&amp;Database!U110&amp;CHAR(10)&amp;Database!$V$6&amp;": "&amp;Database!V110&amp;CHAR(10)&amp;Database!$W$6&amp;": "&amp;Database!W110&amp;CHAR(10)&amp;Database!$X$6&amp;": "&amp;Database!X110&amp;CHAR(10)&amp;Database!$Y$6&amp;": "&amp;Database!Y110&amp;CHAR(10)&amp;Database!$Z$6&amp;": "&amp;Database!Z110&amp;CHAR(10)&amp;Database!$AA$6&amp;": "&amp;Database!AA110&amp;CHAR(10)&amp;Database!$AB$6&amp;": "&amp;Database!AB110&amp;CHAR(10), "")</f>
        <v/>
      </c>
      <c r="E107" t="str">
        <f>IF(Z107=1, Database!$AC$6&amp;": "&amp;Database!AC110&amp;CHAR(10)&amp;Database!$AD$6&amp;": "&amp;Database!AD110&amp;CHAR(10)&amp;Database!$AE$6&amp;": "&amp;Database!AE110&amp;CHAR(10)&amp;Database!$AF$6&amp;": "&amp;Database!AF110&amp;CHAR(10)&amp;Database!$AG$6&amp;": "&amp;Database!AG110&amp;CHAR(10)&amp;Database!$AH$6&amp;": "&amp;Database!AH110&amp;CHAR(10)&amp;Database!$AI$6&amp;": "&amp;Database!AI110&amp;CHAR(10)&amp;Database!$AJ$6&amp;": "&amp;Database!AJ110&amp;CHAR(10)&amp;Database!$AK$6&amp;": "&amp;Database!AK110&amp;CHAR(10)&amp;Database!$AL$6&amp;": "&amp;Database!AL110&amp;CHAR(10)&amp;Database!$AM$6&amp;": "&amp;Database!AM110&amp;CHAR(10)&amp;Database!$AN$6&amp;": "&amp;Database!AN110&amp;CHAR(10)&amp;Database!$AO$6&amp;": "&amp;Database!AO110&amp;CHAR(10)&amp;Database!$AP$6&amp;": "&amp;Database!AP110&amp;CHAR(10), "")</f>
        <v/>
      </c>
      <c r="F107" t="str">
        <f>IF(AA107=1, Database!$AQ$6&amp;": "&amp;Database!AQ110&amp;CHAR(10)&amp;Database!$AR$6&amp;": "&amp;Database!AR110&amp;CHAR(10)&amp;Database!$AS$6&amp;": "&amp;Database!AS110&amp;CHAR(10)&amp;Database!$AT$6&amp;": "&amp;Database!AT110&amp;CHAR(10), "")</f>
        <v xml:space="preserve">stage_i: include
stage_ii: include
stage_iii: include
stage_iv: include
</v>
      </c>
      <c r="G107" t="str">
        <f>IF(V107=1, Database!$AU$6&amp;": "&amp;Database!AU110&amp;CHAR(10)&amp;Database!$AV$6&amp;": "&amp;Database!AV110&amp;CHAR(10), "")</f>
        <v/>
      </c>
      <c r="H107" t="str">
        <f>IF(AB107=1, Database!$AW$6&amp;": "&amp;Database!AW110&amp;CHAR(10), "")</f>
        <v/>
      </c>
      <c r="I107" t="str">
        <f>IF(AC107=1, Database!$AX$6&amp;": "&amp;Database!AX110&amp;CHAR(10)&amp;Database!$AY$6&amp;": "&amp;Database!AY110&amp;CHAR(10), "")</f>
        <v/>
      </c>
      <c r="J107" t="str">
        <f>IF(Z107=1, Database!$AQ$6&amp;": "&amp;Database!AQ110&amp;CHAR(10)&amp;Database!$AR$6&amp;": "&amp;Database!AR110&amp;CHAR(10)&amp;Database!$AS$6&amp;": "&amp;Database!AS110&amp;CHAR(10)&amp;Database!$AT$6&amp;": "&amp;Database!AT110&amp;CHAR(10), "")</f>
        <v/>
      </c>
      <c r="K107" t="str">
        <f>Database!$AZ$6&amp;": "&amp;Database!AZ110&amp;CHAR(10)&amp;Database!$BA$6&amp;": "&amp;Database!BA110&amp;CHAR(10)&amp;Database!$BB$6&amp;": "&amp;Database!BB110&amp;CHAR(10)</f>
        <v xml:space="preserve">status_newly_diagnosed: 
status_relapse: 
status_refractory: 
</v>
      </c>
      <c r="L107" t="str">
        <f>Database!$BC$6&amp;": "&amp;Database!BC110&amp;CHAR(10)&amp;Database!$BD$6&amp;": "&amp;Database!BD110&amp;CHAR(10)&amp;Database!$BE$6&amp;": "&amp;Database!BE110&amp;CHAR(10)&amp;Database!$BF$6&amp;": "&amp;Database!BF110&amp;CHAR(10)&amp;Database!$BG$6&amp;": "&amp;Database!BG110&amp;CHAR(10)&amp;Database!$BH$6&amp;": "&amp;Database!BH110&amp;CHAR(10)</f>
        <v xml:space="preserve">marker_alk_oncogene: 
marker_egfr_mutation: require
marker_kras_mutation: 
marker_philadelphia_bcrabl_positive: 
marker_flt3_positive: 
marker_cd20pos: 
</v>
      </c>
      <c r="M107" t="str">
        <f>Database!$BI$6&amp;": "&amp;Database!BI110&amp;CHAR(10)&amp;Database!$BJ$6&amp;": "&amp;Database!BJ110&amp;CHAR(10)&amp;Database!$BK$6&amp;": "&amp;Database!BK110&amp;CHAR(10)&amp;Database!$BL$6&amp;": "&amp;Database!BL110&amp;CHAR(10)&amp;Database!$BM$6&amp;": "&amp;Database!BM110&amp;CHAR(10)&amp;Database!$BN$6&amp;": "&amp;Database!BN110&amp;CHAR(10)&amp;Database!$BO$6&amp;": "&amp;Database!BO110&amp;CHAR(10)&amp;Database!$BP$6&amp;": "&amp;Database!BP110&amp;CHAR(10)</f>
        <v xml:space="preserve">treatment_radiation: 
treatment_radiation_exclusion_period_mo: 
treatment_chemo_systemic: exclude
treatment_chemo_systemic_exclusion_period_mo: 1800
treatment_chemo_adjuvant: exclude
treatment_chemo_adjuvant_exclusion_period_mo: 6
treatment_tki: require
treatment_tki_exclusion_period_mo: 
</v>
      </c>
      <c r="N107" t="str">
        <f>IF(OR(W107=1, Z107=1), Database!$BQ$6&amp;": "&amp;Database!BQ110&amp;CHAR(10)&amp;Database!$BR$6&amp;": "&amp;Database!BR110&amp;CHAR(10)&amp;Database!$BS$6&amp;": "&amp;Database!BS110&amp;CHAR(10)&amp;Database!$BT$6&amp;": "&amp;Database!BT110&amp;CHAR(10), "")</f>
        <v/>
      </c>
      <c r="O107" t="str">
        <f>"Criteria: "&amp;CHAR(10)&amp;CHAR(10)&amp;Database!BU110</f>
        <v xml:space="preserve">Criteria: 
_x000D_        Inclusion Criteria:_x000D__x000D_          -  Pathologically confirmed non-small cell lung cancer with documented EGFR mutation in_x000D_             tumor deoxyribonucleic acid (DNA) or complete/partial response to first line EGFR_x000D_             tyrosine kinase inhibitors with &gt; or = to 6 months duration of response in patients_x000D_             who do not have a confirmed EGFR mutation_x000D__x000D_          -  At least one site of measurable disease as determined by the Investigator, using_x000D_             Response Evaluation Criteria in Solid Tumors (RECIST) 1.1 criteria_x000D__x000D_          -  Progressive disease with radiographic evidence of disease progression per_x000D_             investigator assessment during therapy with an EGFR tyrosine kinase inhibitor in the_x000D_             metastatic setting; patients may continue EGFR inhibitor therapy throughout the_x000D_             screening period until the day prior to nab-paclitaxel treatment initiation_x000D__x000D_          -  Eastern Cooperative Oncology Group (ECOG) performance status 0, 1 or 2 at the time of_x000D_             informed consent_x000D__x000D_          -  Platelet count &gt;= 100,000/uL_x000D__x000D_          -  Absolute neutrophil count &gt;= 1,500/uL_x000D__x000D_          -  Hemoglobin &gt;= 9 g/dL_x000D__x000D_          -  Aspartate aminotransferase (AST) and alanine aminotransferase (ALT) = &lt; 2.5 times_x000D_             upper limit of normal_x000D__x000D_          -  Alkaline phosphatase =&lt; 2.5 times upper limit of normal, unless bone metastasis is_x000D_             present in the absence of liver metastasis_x000D__x000D_          -  Bilirubin =&lt; 1.5 mg/dL_x000D__x000D_          -  Creatinine =&lt; 1.5 mg/dL_x000D__x000D_          -  Women of child-bearing potential (WOCP) and sexually active men must agree to use_x000D_             adequate contraception (hormonal or barrier method of birth control or abstinence)_x000D_             prior to study entry, during treatment and for three months after completing_x000D_             treatment_x000D__x000D_          -  Negative serum or urine beta-human chorionic gonadotropin (hCG) pregnancy test at_x000D_             screening for patients of childbearing potential_x000D__x000D_          -  Life expectancy of &gt; 12 weeks_x000D__x000D_          -  Signed and dated informed consent document indicating that the patient has been_x000D_             informed of all the pertinent aspects of the trial prior to enrollment_x000D__x000D_        Exclusion Criteria:_x000D__x000D_          -  Prior conventional cytotoxic chemotherapy for metastatic or recurrent disease; prior_x000D_             adjuvant, neoadjuvant or chemoradiotherapy for NSCLC is permitted, provided at least_x000D_             6 months elapsed prior to documented metastatic recurrence_x000D__x000D_          -  A single dose of a platinum doublet discontinued due to intolerability without_x000D_             evidence of disease progression is permitted_x000D__x000D_          -  Patient is &lt; 5 years free of another primary malignancy, except: a) if the other_x000D_             malignancy is basal cell carcinoma or cervical carcinoma in situ or b) if the other_x000D_             primary malignancy is not considered clinically significant and is requiring no_x000D_             active intervention_x000D__x000D_          -  Progressive or symptomatic central nervous system (CNS) metastases; patients with_x000D_             known brain metastasis must have stable disease following treatment with surgery,_x000D_             radiation or both; in addition, they must be off corticosteroids_x000D__x000D_          -  Radiotherapy within 7 days of study treatment_x000D__x000D_          -  Peripheral neuropathy grade 2 or greater_x000D__x000D_          -  Grade III/IV congestive heart failure, as defined by New York Heart Association_x000D_             (NYHA) criteria, or myocardial infarction within 6 months_x000D__x000D_          -  Any serious or uncontrolled concomitant disorder that, in the opinion of the_x000D_             investigator, would compromise the patient's ability to complete the study_x000D__x000D_          -  Patient has known chronic liver disease, e.g. diagnosis of chronic active hepatitis_x000D_             or cirrhosis_x000D__x000D_          -  Major surgery within 21 days of study treatment; minor surgery within 2 weeks of_x000D_             study treatment; placement of vascular access device and biopsies allowed and is not_x000D_             considered major or minor surgery_x000D__x000D_          -  Patient with any significant history of non-compliance to medical regimens or with_x000D_             inability to grant reliable informed consent_x000D__x000D_          -  Pregnant or breast feeding females_x000D_      </v>
      </c>
      <c r="P107" t="str">
        <f t="shared" si="2"/>
        <v xml:space="preserve">
---------------------------------------</v>
      </c>
      <c r="Q107" t="str">
        <f t="shared" si="3"/>
        <v>nct_id: NCT01620190
phase: Phase 2
sponsor_name: University of Washington
sponsor_type: Other
study_title: A Phase II Study of Weekly Abraxane for Patients With Advanced NSCLC With EGFR Mutations or With Durable Response to an EGFR Tyrosine Kinase Inhibitor Following Front Line Therapy With EGFR Tyrosine Kinase Inhibitors
cohort: 1
age_min: 18
age_max: 150
type_lung_nsclc_adeno: include
type_lung_nsclc_large: include
type_lung_nsclc_squamous: include
type_lung_sclc: 
stage_i: include
stage_ii: include
stage_iii: include
stage_iv: include
status_newly_diagnosed: 
status_relapse: 
status_refractory: 
marker_alk_oncogene: 
marker_egfr_mutation: require
marker_kras_mutation: 
marker_philadelphia_bcrabl_positive: 
marker_flt3_positive: 
marker_cd20pos: 
treatment_radiation: 
treatment_radiation_exclusion_period_mo: 
treatment_chemo_systemic: exclude
treatment_chemo_systemic_exclusion_period_mo: 1800
treatment_chemo_adjuvant: exclude
treatment_chemo_adjuvant_exclusion_period_mo: 6
treatment_tki: require
treatment_tki_exclusion_period_mo: 
Criteria: 
_x000D_        Inclusion Criteria:_x000D__x000D_          -  Pathologically confirmed non-small cell lung cancer with documented EGFR mutation in_x000D_             tumor deoxyribonucleic acid (DNA) or complete/partial response to first line EGFR_x000D_             tyrosine kinase inhibitors with &gt; or = to 6 months duration of response in patients_x000D_             who do not have a confirmed EGFR mutation_x000D__x000D_          -  At least one site of measurable disease as determined by the Investigator, using_x000D_             Response Evaluation Criteria in Solid Tumors (RECIST) 1.1 criteria_x000D__x000D_          -  Progressive disease with radiographic evidence of disease progression per_x000D_             investigator assessment during therapy with an EGFR tyrosine kinase inhibitor in the_x000D_             metastatic setting; patients may continue EGFR inhibitor therapy throughout the_x000D_             screening period until the day prior to nab-paclitaxel treatment initiation_x000D__x000D_          -  Eastern Cooperative Oncology Group (ECOG) performance status 0, 1 or 2 at the time of_x000D_             informed consent_x000D__x000D_          -  Platelet count &gt;= 100,000/uL_x000D__x000D_          -  Absolute neutrophil count &gt;= 1,500/uL_x000D__x000D_          -  Hemoglobin &gt;= 9 g/dL_x000D__x000D_          -  Aspartate aminotransferase (AST) and alanine aminotransferase (ALT) = &lt; 2.5 times_x000D_             upper limit of normal_x000D__x000D_          -  Alkaline phosphatase =&lt; 2.5 times upper limit of normal, unless bone metastasis is_x000D_             present in the absence of liver metastasis_x000D__x000D_          -  Bilirubin =&lt; 1.5 mg/dL_x000D__x000D_          -  Creatinine =&lt; 1.5 mg/dL_x000D__x000D_          -  Women of child-bearing potential (WOCP) and sexually active men must agree to use_x000D_             adequate contraception (hormonal or barrier method of birth control or abstinence)_x000D_             prior to study entry, during treatment and for three months after completing_x000D_             treatment_x000D__x000D_          -  Negative serum or urine beta-human chorionic gonadotropin (hCG) pregnancy test at_x000D_             screening for patients of childbearing potential_x000D__x000D_          -  Life expectancy of &gt; 12 weeks_x000D__x000D_          -  Signed and dated informed consent document indicating that the patient has been_x000D_             informed of all the pertinent aspects of the trial prior to enrollment_x000D__x000D_        Exclusion Criteria:_x000D__x000D_          -  Prior conventional cytotoxic chemotherapy for metastatic or recurrent disease; prior_x000D_             adjuvant, neoadjuvant or chemoradiotherapy for NSCLC is permitted, provided at least_x000D_             6 months elapsed prior to documented metastatic recurrence_x000D__x000D_          -  A single dose of a platinum doublet discontinued due to intolerability without_x000D_             evidence of disease progression is permitted_x000D__x000D_          -  Patient is &lt; 5 years free of another primary malignancy, except: a) if the other_x000D_             malignancy is basal cell carcinoma or cervical carcinoma in situ or b) if the other_x000D_             primary malignancy is not considered clinically significant and is requiring no_x000D_             active intervention_x000D__x000D_          -  Progressive or symptomatic central nervous system (CNS) metastases; patients with_x000D_             known brain metastasis must have stable disease following treatment with surgery,_x000D_             radiation or both; in addition, they must be off corticosteroids_x000D__x000D_          -  Radiotherapy within 7 days of study treatment_x000D__x000D_          -  Peripheral neuropathy grade 2 or greater_x000D__x000D_          -  Grade III/IV congestive heart failure, as defined by New York Heart Association_x000D_             (NYHA) criteria, or myocardial infarction within 6 months_x000D__x000D_          -  Any serious or uncontrolled concomitant disorder that, in the opinion of the_x000D_             investigator, would compromise the patient's ability to complete the study_x000D__x000D_          -  Patient has known chronic liver disease, e.g. diagnosis of chronic active hepatitis_x000D_             or cirrhosis_x000D__x000D_          -  Major surgery within 21 days of study treatment; minor surgery within 2 weeks of_x000D_             study treatment; placement of vascular access device and biopsies allowed and is not_x000D_             considered major or minor surgery_x000D__x000D_          -  Patient with any significant history of non-compliance to medical regimens or with_x000D_             inability to grant reliable informed consent_x000D__x000D_          -  Pregnant or breast feeding females_x000D_      
---------------------------------------</v>
      </c>
      <c r="S107">
        <f>IF(OR(Database!K110="include",Database!L110="include"), 1, 0)</f>
        <v>0</v>
      </c>
      <c r="T107">
        <f>IF(OR(Database!M110="include",Database!N110="include",Database!O110="include",Database!P110="include"), 1, 0)</f>
        <v>1</v>
      </c>
      <c r="U107">
        <f>IF(OR(Database!M110="include",Database!N110="include",Database!O110="include"), 1, 0)</f>
        <v>1</v>
      </c>
      <c r="V107">
        <f>IF(Database!P110="include", 1, 0)</f>
        <v>0</v>
      </c>
      <c r="W107">
        <f>IF(OR(Database!Q110="include",Database!R110="include",Database!S110="include",Database!T110="include"), 1, 0)</f>
        <v>0</v>
      </c>
      <c r="X107">
        <f>IF(Database!Q110="include", 1, 0)</f>
        <v>0</v>
      </c>
      <c r="Y107">
        <f>IF(Database!T110="include", 1, 0)</f>
        <v>0</v>
      </c>
      <c r="Z107">
        <f>IF(OR(Database!AC110="include",Database!AE110="include",Database!AH110="include",Database!AI110="include",Database!AJ110="include",Database!AK110="include",Database!AM110="include",Database!AN110="include",Database!AO110="include",Database!AP110="include"), 1, 0)</f>
        <v>0</v>
      </c>
      <c r="AA107">
        <f>IF(OR(Database!AQ110&lt;&gt;"",Database!AR110&lt;&gt;"",Database!AS110&lt;&gt;"",Database!AT110&lt;&gt;""), 1, 0)</f>
        <v>1</v>
      </c>
      <c r="AB107">
        <f>IF(Database!AW110&lt;&gt;"", 1, 0)</f>
        <v>0</v>
      </c>
      <c r="AC107">
        <f>IF(OR(Database!AY110&lt;&gt;"",Database!AX110&lt;&gt;""), 1, 0)</f>
        <v>0</v>
      </c>
    </row>
    <row r="108" spans="1:29">
      <c r="A108" t="str">
        <f>Database!$B$6&amp;": "&amp;Database!B111&amp;CHAR(10)&amp;Database!$C$6&amp;": "&amp;Database!C111&amp;CHAR(10)&amp;Database!$E$6&amp;": "&amp;Database!E111&amp;CHAR(10)&amp;Database!$F$6&amp;": "&amp;Database!F111&amp;CHAR(10)&amp;Database!$G$6&amp;": "&amp;Database!G111&amp;CHAR(10)&amp;Database!$H$6&amp;": "&amp;Database!H111&amp;CHAR(10)&amp;Database!$I$6&amp;": "&amp;Database!I111&amp;CHAR(10)&amp;Database!$J$6&amp;": "&amp;Database!J111&amp;CHAR(10)</f>
        <v xml:space="preserve">nct_id: NCT01622621
phase: Phase 2
sponsor_name: Mayo Clinic
sponsor_type: Other
study_title: Randomized Phase II Trial of Stereotactic Body Radiotherapy (SBRT) Versus Sublobar Resection for High-Risk Patients With Early Stage Non-Small Lung Cancer (NSCLC)
cohort: 1
age_min: 18
age_max: 150
</v>
      </c>
      <c r="B108" t="str">
        <f>IF(S108=1, Database!$K$6&amp;": "&amp;Database!K111&amp;CHAR(10)&amp;Database!$L$6&amp;": "&amp;Database!L111, "")</f>
        <v/>
      </c>
      <c r="C108" t="str">
        <f>IF(T108=1, Database!$M$6&amp;": "&amp;Database!M111&amp;CHAR(10)&amp;Database!$N$6&amp;": "&amp;Database!N111&amp;CHAR(10)&amp;Database!$O$6&amp;": "&amp;Database!O111&amp;CHAR(10)&amp;Database!$P$6&amp;": "&amp;Database!P111&amp;CHAR(10), "")</f>
        <v xml:space="preserve">type_lung_nsclc_adeno: include
type_lung_nsclc_large: include
type_lung_nsclc_squamous: include
type_lung_sclc: 
</v>
      </c>
      <c r="D108" t="str">
        <f>IF(W108=1, Database!$Q$6&amp;": "&amp;Database!Q111&amp;CHAR(10)&amp;Database!$R$6&amp;": "&amp;Database!R111&amp;CHAR(10)&amp;Database!$S$6&amp;": "&amp;Database!S111&amp;CHAR(10)&amp;Database!$T$6&amp;": "&amp;Database!T111&amp;CHAR(10)&amp;Database!$U$6&amp;": "&amp;Database!U111&amp;CHAR(10)&amp;Database!$V$6&amp;": "&amp;Database!V111&amp;CHAR(10)&amp;Database!$W$6&amp;": "&amp;Database!W111&amp;CHAR(10)&amp;Database!$X$6&amp;": "&amp;Database!X111&amp;CHAR(10)&amp;Database!$Y$6&amp;": "&amp;Database!Y111&amp;CHAR(10)&amp;Database!$Z$6&amp;": "&amp;Database!Z111&amp;CHAR(10)&amp;Database!$AA$6&amp;": "&amp;Database!AA111&amp;CHAR(10)&amp;Database!$AB$6&amp;": "&amp;Database!AB111&amp;CHAR(10), "")</f>
        <v/>
      </c>
      <c r="E108" t="str">
        <f>IF(Z108=1, Database!$AC$6&amp;": "&amp;Database!AC111&amp;CHAR(10)&amp;Database!$AD$6&amp;": "&amp;Database!AD111&amp;CHAR(10)&amp;Database!$AE$6&amp;": "&amp;Database!AE111&amp;CHAR(10)&amp;Database!$AF$6&amp;": "&amp;Database!AF111&amp;CHAR(10)&amp;Database!$AG$6&amp;": "&amp;Database!AG111&amp;CHAR(10)&amp;Database!$AH$6&amp;": "&amp;Database!AH111&amp;CHAR(10)&amp;Database!$AI$6&amp;": "&amp;Database!AI111&amp;CHAR(10)&amp;Database!$AJ$6&amp;": "&amp;Database!AJ111&amp;CHAR(10)&amp;Database!$AK$6&amp;": "&amp;Database!AK111&amp;CHAR(10)&amp;Database!$AL$6&amp;": "&amp;Database!AL111&amp;CHAR(10)&amp;Database!$AM$6&amp;": "&amp;Database!AM111&amp;CHAR(10)&amp;Database!$AN$6&amp;": "&amp;Database!AN111&amp;CHAR(10)&amp;Database!$AO$6&amp;": "&amp;Database!AO111&amp;CHAR(10)&amp;Database!$AP$6&amp;": "&amp;Database!AP111&amp;CHAR(10), "")</f>
        <v/>
      </c>
      <c r="F108" t="str">
        <f>IF(AA108=1, Database!$AQ$6&amp;": "&amp;Database!AQ111&amp;CHAR(10)&amp;Database!$AR$6&amp;": "&amp;Database!AR111&amp;CHAR(10)&amp;Database!$AS$6&amp;": "&amp;Database!AS111&amp;CHAR(10)&amp;Database!$AT$6&amp;": "&amp;Database!AT111&amp;CHAR(10), "")</f>
        <v xml:space="preserve">stage_i: include
stage_ii: 
stage_iii: 
stage_iv: 
</v>
      </c>
      <c r="G108" t="str">
        <f>IF(V108=1, Database!$AU$6&amp;": "&amp;Database!AU111&amp;CHAR(10)&amp;Database!$AV$6&amp;": "&amp;Database!AV111&amp;CHAR(10), "")</f>
        <v/>
      </c>
      <c r="H108" t="str">
        <f>IF(AB108=1, Database!$AW$6&amp;": "&amp;Database!AW111&amp;CHAR(10), "")</f>
        <v/>
      </c>
      <c r="I108" t="str">
        <f>IF(AC108=1, Database!$AX$6&amp;": "&amp;Database!AX111&amp;CHAR(10)&amp;Database!$AY$6&amp;": "&amp;Database!AY111&amp;CHAR(10), "")</f>
        <v/>
      </c>
      <c r="J108" t="str">
        <f>IF(Z108=1, Database!$AQ$6&amp;": "&amp;Database!AQ111&amp;CHAR(10)&amp;Database!$AR$6&amp;": "&amp;Database!AR111&amp;CHAR(10)&amp;Database!$AS$6&amp;": "&amp;Database!AS111&amp;CHAR(10)&amp;Database!$AT$6&amp;": "&amp;Database!AT111&amp;CHAR(10), "")</f>
        <v/>
      </c>
      <c r="K108" t="str">
        <f>Database!$AZ$6&amp;": "&amp;Database!AZ111&amp;CHAR(10)&amp;Database!$BA$6&amp;": "&amp;Database!BA111&amp;CHAR(10)&amp;Database!$BB$6&amp;": "&amp;Database!BB111&amp;CHAR(10)</f>
        <v xml:space="preserve">status_newly_diagnosed: 
status_relapse: 
status_refractory: 
</v>
      </c>
      <c r="L108" t="str">
        <f>Database!$BC$6&amp;": "&amp;Database!BC111&amp;CHAR(10)&amp;Database!$BD$6&amp;": "&amp;Database!BD111&amp;CHAR(10)&amp;Database!$BE$6&amp;": "&amp;Database!BE111&amp;CHAR(10)&amp;Database!$BF$6&amp;": "&amp;Database!BF111&amp;CHAR(10)&amp;Database!$BG$6&amp;": "&amp;Database!BG111&amp;CHAR(10)&amp;Database!$BH$6&amp;": "&amp;Database!BH111&amp;CHAR(10)</f>
        <v xml:space="preserve">marker_alk_oncogene: 
marker_egfr_mutation: 
marker_kras_mutation: 
marker_philadelphia_bcrabl_positive: 
marker_flt3_positive: 
marker_cd20pos: 
</v>
      </c>
      <c r="M108" t="str">
        <f>Database!$BI$6&amp;": "&amp;Database!BI111&amp;CHAR(10)&amp;Database!$BJ$6&amp;": "&amp;Database!BJ111&amp;CHAR(10)&amp;Database!$BK$6&amp;": "&amp;Database!BK111&amp;CHAR(10)&amp;Database!$BL$6&amp;": "&amp;Database!BL111&amp;CHAR(10)&amp;Database!$BM$6&amp;": "&amp;Database!BM111&amp;CHAR(10)&amp;Database!$BN$6&amp;": "&amp;Database!BN111&amp;CHAR(10)&amp;Database!$BO$6&amp;": "&amp;Database!BO111&amp;CHAR(10)&amp;Database!$BP$6&amp;": "&amp;Database!BP111&amp;CHAR(10)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08" t="str">
        <f>IF(OR(W108=1, Z108=1), Database!$BQ$6&amp;": "&amp;Database!BQ111&amp;CHAR(10)&amp;Database!$BR$6&amp;": "&amp;Database!BR111&amp;CHAR(10)&amp;Database!$BS$6&amp;": "&amp;Database!BS111&amp;CHAR(10)&amp;Database!$BT$6&amp;": "&amp;Database!BT111&amp;CHAR(10), "")</f>
        <v/>
      </c>
      <c r="O108" t="str">
        <f>"Criteria: "&amp;CHAR(10)&amp;CHAR(10)&amp;Database!BU111</f>
        <v xml:space="preserve">Criteria: 
_x000D_        Inclusion Criteria_x000D__x000D_          -  Patients must have a suspicious lung nodule for clinical stage I NSCLC._x000D__x000D_          -  Pathologic confirmation at the time of surgery is acceptable. Patients randomized to_x000D_             SBRT require core biopsy for diagnosis prior to treatment._x000D__x000D_          -  Patient must have a mass â‰¤ 5 cm maximum diameter by CT size estimate that is clinical_x000D_             stage I (T1N0, T2N0)_x000D__x000D_          -  Patient must have a CT scan of the chest and upper abdomen and PET-scan within 60_x000D_             days prior to date of registration._x000D__x000D_          -  Patient must have an Eastern Cooperative Oncology Group (ECOG) or Zubrod performance_x000D_             status 0, 1, or 2._x000D__x000D_          -  Patient must meet at least one major criteria or meet a minimum of two minor criteria_x000D_             as described below:_x000D__x000D_        Major Criteria:_x000D__x000D_          -  Forced expiratory volume in one second (FEV1) â‰¤ 50% predicted_x000D__x000D_          -  Carbon monoxide diffusing capacity (DLCO) â‰¤ 50% predicted_x000D__x000D_        Minor Criteria:_x000D__x000D_          -  Age â‰¥75_x000D__x000D_          -  FEV1 51-60% predicted_x000D__x000D_          -  DLCO 51-60% predicted_x000D__x000D_          -  Pulmonary hypertension (defined as a pulmonary artery systolic pressure greater than_x000D_             40 mmHg) as estimated by echocardiography or right heart catheterization_x000D__x000D_          -  Poor left ventricular function (defined as an ejection fraction of 40% or less)_x000D__x000D_          -  Resting or Exercise Arterial oxygen partial pressure (pO2) â‰¤ 55 mm Hg or blood oxygen_x000D_             saturation (SpO2) â‰¤ 88%_x000D__x000D_          -  pCO2 &gt; 45 mm Hg_x000D__x000D_          -  Modified Medical Research Council (MMRC) Dyspnea Scale â‰¥ 3._x000D__x000D_        Exclusion Criteria_x000D__x000D_          -  Patient must not have had previous intra-thoracic radiation therapy._x000D__x000D_          -  No prior malignancy except adequately treated non-melanoma skin cancer, in situ_x000D_             cervical cancer, localized prostate cancer, stage 0 Chronic lymphocytic leukemia_x000D_             (CLL), or other cancer disease-free &gt; 3 yrs._x000D_      </v>
      </c>
      <c r="P108" t="str">
        <f t="shared" si="2"/>
        <v xml:space="preserve">
---------------------------------------</v>
      </c>
      <c r="Q108" t="str">
        <f t="shared" si="3"/>
        <v>nct_id: NCT01622621
phase: Phase 2
sponsor_name: Mayo Clinic
sponsor_type: Other
study_title: Randomized Phase II Trial of Stereotactic Body Radiotherapy (SBRT) Versus Sublobar Resection for High-Risk Patients With Early Stage Non-Small Lung Cancer (NSCLC)
cohort: 1
age_min: 18
age_max: 150
type_lung_nsclc_adeno: include
type_lung_nsclc_large: include
type_lung_nsclc_squamous: include
type_lung_sclc: 
stage_i: include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Patients must have a suspicious lung nodule for clinical stage I NSCLC._x000D__x000D_          -  Pathologic confirmation at the time of surgery is acceptable. Patients randomized to_x000D_             SBRT require core biopsy for diagnosis prior to treatment._x000D__x000D_          -  Patient must have a mass â‰¤ 5 cm maximum diameter by CT size estimate that is clinical_x000D_             stage I (T1N0, T2N0)_x000D__x000D_          -  Patient must have a CT scan of the chest and upper abdomen and PET-scan within 60_x000D_             days prior to date of registration._x000D__x000D_          -  Patient must have an Eastern Cooperative Oncology Group (ECOG) or Zubrod performance_x000D_             status 0, 1, or 2._x000D__x000D_          -  Patient must meet at least one major criteria or meet a minimum of two minor criteria_x000D_             as described below:_x000D__x000D_        Major Criteria:_x000D__x000D_          -  Forced expiratory volume in one second (FEV1) â‰¤ 50% predicted_x000D__x000D_          -  Carbon monoxide diffusing capacity (DLCO) â‰¤ 50% predicted_x000D__x000D_        Minor Criteria:_x000D__x000D_          -  Age â‰¥75_x000D__x000D_          -  FEV1 51-60% predicted_x000D__x000D_          -  DLCO 51-60% predicted_x000D__x000D_          -  Pulmonary hypertension (defined as a pulmonary artery systolic pressure greater than_x000D_             40 mmHg) as estimated by echocardiography or right heart catheterization_x000D__x000D_          -  Poor left ventricular function (defined as an ejection fraction of 40% or less)_x000D__x000D_          -  Resting or Exercise Arterial oxygen partial pressure (pO2) â‰¤ 55 mm Hg or blood oxygen_x000D_             saturation (SpO2) â‰¤ 88%_x000D__x000D_          -  pCO2 &gt; 45 mm Hg_x000D__x000D_          -  Modified Medical Research Council (MMRC) Dyspnea Scale â‰¥ 3._x000D__x000D_        Exclusion Criteria_x000D__x000D_          -  Patient must not have had previous intra-thoracic radiation therapy._x000D__x000D_          -  No prior malignancy except adequately treated non-melanoma skin cancer, in situ_x000D_             cervical cancer, localized prostate cancer, stage 0 Chronic lymphocytic leukemia_x000D_             (CLL), or other cancer disease-free &gt; 3 yrs._x000D_      
---------------------------------------</v>
      </c>
      <c r="S108">
        <f>IF(OR(Database!K111="include",Database!L111="include"), 1, 0)</f>
        <v>0</v>
      </c>
      <c r="T108">
        <f>IF(OR(Database!M111="include",Database!N111="include",Database!O111="include",Database!P111="include"), 1, 0)</f>
        <v>1</v>
      </c>
      <c r="U108">
        <f>IF(OR(Database!M111="include",Database!N111="include",Database!O111="include"), 1, 0)</f>
        <v>1</v>
      </c>
      <c r="V108">
        <f>IF(Database!P111="include", 1, 0)</f>
        <v>0</v>
      </c>
      <c r="W108">
        <f>IF(OR(Database!Q111="include",Database!R111="include",Database!S111="include",Database!T111="include"), 1, 0)</f>
        <v>0</v>
      </c>
      <c r="X108">
        <f>IF(Database!Q111="include", 1, 0)</f>
        <v>0</v>
      </c>
      <c r="Y108">
        <f>IF(Database!T111="include", 1, 0)</f>
        <v>0</v>
      </c>
      <c r="Z108">
        <f>IF(OR(Database!AC111="include",Database!AE111="include",Database!AH111="include",Database!AI111="include",Database!AJ111="include",Database!AK111="include",Database!AM111="include",Database!AN111="include",Database!AO111="include",Database!AP111="include"), 1, 0)</f>
        <v>0</v>
      </c>
      <c r="AA108">
        <f>IF(OR(Database!AQ111&lt;&gt;"",Database!AR111&lt;&gt;"",Database!AS111&lt;&gt;"",Database!AT111&lt;&gt;""), 1, 0)</f>
        <v>1</v>
      </c>
      <c r="AB108">
        <f>IF(Database!AW111&lt;&gt;"", 1, 0)</f>
        <v>0</v>
      </c>
      <c r="AC108">
        <f>IF(OR(Database!AY111&lt;&gt;"",Database!AX111&lt;&gt;""), 1, 0)</f>
        <v>0</v>
      </c>
    </row>
    <row r="109" spans="1:29">
      <c r="A109" t="str">
        <f>Database!$B$6&amp;": "&amp;Database!B112&amp;CHAR(10)&amp;Database!$C$6&amp;": "&amp;Database!C112&amp;CHAR(10)&amp;Database!$E$6&amp;": "&amp;Database!E112&amp;CHAR(10)&amp;Database!$F$6&amp;": "&amp;Database!F112&amp;CHAR(10)&amp;Database!$G$6&amp;": "&amp;Database!G112&amp;CHAR(10)&amp;Database!$H$6&amp;": "&amp;Database!H112&amp;CHAR(10)&amp;Database!$I$6&amp;": "&amp;Database!I112&amp;CHAR(10)&amp;Database!$J$6&amp;": "&amp;Database!J112&amp;CHAR(10)</f>
        <v xml:space="preserve">nct_id: NCT01515787
phase: Phase 2/Phase 3
sponsor_name: Alliance for Clinical Trials in Oncology
sponsor_type: Other
study_title: A Phase II/III Trial of Neoadjuvant FOLFOX With Selective Use of Combined Modality Chemoradiation Versus Preoperative Combined Modality Chemoradiation for Locally Advanced Rectal Cancer Patients Undergoing Low Anterior Resection With Total Mesorectal Excision (PROSPECT)
cohort: 1
age_min: 18
age_max: 150
</v>
      </c>
      <c r="B109" t="str">
        <f>IF(S109=1, Database!$K$6&amp;": "&amp;Database!K112&amp;CHAR(10)&amp;Database!$L$6&amp;": "&amp;Database!L112, "")</f>
        <v xml:space="preserve">type_colorectal_adeno: include
type_colorectal_nonadeno: </v>
      </c>
      <c r="C109" t="str">
        <f>IF(T109=1, Database!$M$6&amp;": "&amp;Database!M112&amp;CHAR(10)&amp;Database!$N$6&amp;": "&amp;Database!N112&amp;CHAR(10)&amp;Database!$O$6&amp;": "&amp;Database!O112&amp;CHAR(10)&amp;Database!$P$6&amp;": "&amp;Database!P112&amp;CHAR(10), "")</f>
        <v/>
      </c>
      <c r="D109" t="str">
        <f>IF(W109=1, Database!$Q$6&amp;": "&amp;Database!Q112&amp;CHAR(10)&amp;Database!$R$6&amp;": "&amp;Database!R112&amp;CHAR(10)&amp;Database!$S$6&amp;": "&amp;Database!S112&amp;CHAR(10)&amp;Database!$T$6&amp;": "&amp;Database!T112&amp;CHAR(10)&amp;Database!$U$6&amp;": "&amp;Database!U112&amp;CHAR(10)&amp;Database!$V$6&amp;": "&amp;Database!V112&amp;CHAR(10)&amp;Database!$W$6&amp;": "&amp;Database!W112&amp;CHAR(10)&amp;Database!$X$6&amp;": "&amp;Database!X112&amp;CHAR(10)&amp;Database!$Y$6&amp;": "&amp;Database!Y112&amp;CHAR(10)&amp;Database!$Z$6&amp;": "&amp;Database!Z112&amp;CHAR(10)&amp;Database!$AA$6&amp;": "&amp;Database!AA112&amp;CHAR(10)&amp;Database!$AB$6&amp;": "&amp;Database!AB112&amp;CHAR(10), "")</f>
        <v/>
      </c>
      <c r="E109" t="str">
        <f>IF(Z109=1, Database!$AC$6&amp;": "&amp;Database!AC112&amp;CHAR(10)&amp;Database!$AD$6&amp;": "&amp;Database!AD112&amp;CHAR(10)&amp;Database!$AE$6&amp;": "&amp;Database!AE112&amp;CHAR(10)&amp;Database!$AF$6&amp;": "&amp;Database!AF112&amp;CHAR(10)&amp;Database!$AG$6&amp;": "&amp;Database!AG112&amp;CHAR(10)&amp;Database!$AH$6&amp;": "&amp;Database!AH112&amp;CHAR(10)&amp;Database!$AI$6&amp;": "&amp;Database!AI112&amp;CHAR(10)&amp;Database!$AJ$6&amp;": "&amp;Database!AJ112&amp;CHAR(10)&amp;Database!$AK$6&amp;": "&amp;Database!AK112&amp;CHAR(10)&amp;Database!$AL$6&amp;": "&amp;Database!AL112&amp;CHAR(10)&amp;Database!$AM$6&amp;": "&amp;Database!AM112&amp;CHAR(10)&amp;Database!$AN$6&amp;": "&amp;Database!AN112&amp;CHAR(10)&amp;Database!$AO$6&amp;": "&amp;Database!AO112&amp;CHAR(10)&amp;Database!$AP$6&amp;": "&amp;Database!AP112&amp;CHAR(10), "")</f>
        <v/>
      </c>
      <c r="F109" t="str">
        <f>IF(AA109=1, Database!$AQ$6&amp;": "&amp;Database!AQ112&amp;CHAR(10)&amp;Database!$AR$6&amp;": "&amp;Database!AR112&amp;CHAR(10)&amp;Database!$AS$6&amp;": "&amp;Database!AS112&amp;CHAR(10)&amp;Database!$AT$6&amp;": "&amp;Database!AT112&amp;CHAR(10), "")</f>
        <v xml:space="preserve">stage_i: 
stage_ii: include
stage_iii: include
stage_iv: 
</v>
      </c>
      <c r="G109" t="str">
        <f>IF(V109=1, Database!$AU$6&amp;": "&amp;Database!AU112&amp;CHAR(10)&amp;Database!$AV$6&amp;": "&amp;Database!AV112&amp;CHAR(10), "")</f>
        <v/>
      </c>
      <c r="H109" t="str">
        <f>IF(AB109=1, Database!$AW$6&amp;": "&amp;Database!AW112&amp;CHAR(10), "")</f>
        <v/>
      </c>
      <c r="I109" t="str">
        <f>IF(AC109=1, Database!$AX$6&amp;": "&amp;Database!AX112&amp;CHAR(10)&amp;Database!$AY$6&amp;": "&amp;Database!AY112&amp;CHAR(10), "")</f>
        <v/>
      </c>
      <c r="J109" t="str">
        <f>IF(Z109=1, Database!$AQ$6&amp;": "&amp;Database!AQ112&amp;CHAR(10)&amp;Database!$AR$6&amp;": "&amp;Database!AR112&amp;CHAR(10)&amp;Database!$AS$6&amp;": "&amp;Database!AS112&amp;CHAR(10)&amp;Database!$AT$6&amp;": "&amp;Database!AT112&amp;CHAR(10), "")</f>
        <v/>
      </c>
      <c r="K109" t="str">
        <f>Database!$AZ$6&amp;": "&amp;Database!AZ112&amp;CHAR(10)&amp;Database!$BA$6&amp;": "&amp;Database!BA112&amp;CHAR(10)&amp;Database!$BB$6&amp;": "&amp;Database!BB112&amp;CHAR(10)</f>
        <v xml:space="preserve">status_newly_diagnosed: 
status_relapse: 
status_refractory: 
</v>
      </c>
      <c r="L109" t="str">
        <f>Database!$BC$6&amp;": "&amp;Database!BC112&amp;CHAR(10)&amp;Database!$BD$6&amp;": "&amp;Database!BD112&amp;CHAR(10)&amp;Database!$BE$6&amp;": "&amp;Database!BE112&amp;CHAR(10)&amp;Database!$BF$6&amp;": "&amp;Database!BF112&amp;CHAR(10)&amp;Database!$BG$6&amp;": "&amp;Database!BG112&amp;CHAR(10)&amp;Database!$BH$6&amp;": "&amp;Database!BH112&amp;CHAR(10)</f>
        <v xml:space="preserve">marker_alk_oncogene: 
marker_egfr_mutation: 
marker_kras_mutation: 
marker_philadelphia_bcrabl_positive: 
marker_flt3_positive: 
marker_cd20pos: 
</v>
      </c>
      <c r="M109" t="str">
        <f>Database!$BI$6&amp;": "&amp;Database!BI112&amp;CHAR(10)&amp;Database!$BJ$6&amp;": "&amp;Database!BJ112&amp;CHAR(10)&amp;Database!$BK$6&amp;": "&amp;Database!BK112&amp;CHAR(10)&amp;Database!$BL$6&amp;": "&amp;Database!BL112&amp;CHAR(10)&amp;Database!$BM$6&amp;": "&amp;Database!BM112&amp;CHAR(10)&amp;Database!$BN$6&amp;": "&amp;Database!BN112&amp;CHAR(10)&amp;Database!$BO$6&amp;": "&amp;Database!BO112&amp;CHAR(10)&amp;Database!$BP$6&amp;": "&amp;Database!BP112&amp;CHAR(10)</f>
        <v xml:space="preserve">treatment_radiation: exclude
treatment_radiation_exclusion_period_mo: 1800
treatment_chemo_systemic: exclude
treatment_chemo_systemic_exclusion_period_mo: 60
treatment_chemo_adjuvant: exclude
treatment_chemo_adjuvant_exclusion_period_mo: 60
treatment_tki: 
treatment_tki_exclusion_period_mo: 
</v>
      </c>
      <c r="N109" t="str">
        <f>IF(OR(W109=1, Z109=1), Database!$BQ$6&amp;": "&amp;Database!BQ112&amp;CHAR(10)&amp;Database!$BR$6&amp;": "&amp;Database!BR112&amp;CHAR(10)&amp;Database!$BS$6&amp;": "&amp;Database!BS112&amp;CHAR(10)&amp;Database!$BT$6&amp;": "&amp;Database!BT112&amp;CHAR(10), "")</f>
        <v/>
      </c>
      <c r="O109" t="str">
        <f>"Criteria: "&amp;CHAR(10)&amp;CHAR(10)&amp;Database!BU112</f>
        <v xml:space="preserve">Criteria: 
_x000D_        Registration Inclusion Criteria:_x000D__x000D_          1. Age â‰¥ 18 years at diagnosis_x000D__x000D_          2. Diagnosis of rectal adenocarcinoma_x000D__x000D_          3. Radiologically measurable or clinically evaluable disease as defined in the protocol_x000D__x000D_          4. ECOG Performance Status (PS): 0, 1 or 2_x000D__x000D_          5. For this patient, the standard treatment recommendation in the absence of a clinical_x000D_             trial would be combined modality neoadjuvant chemoradiation followed by curative_x000D_             intent surgical resection_x000D__x000D_          6. Candidate for sphincter-sparing surgical resection prior to neoadjuvant therapy_x000D_             according to the primary surgeon_x000D__x000D_          7. Primary surgeon is credentialed or is willing to be credentialed in Total Mesorectal_x000D_             Excision (TME), which entails submission of photos of a single TME specimen either_x000D_             before enrolling the first patient or by using the surgeon's 1st accrued case._x000D__x000D_          8. Clinical Stage: T2N1, T3N0, T3N1._x000D__x000D_               -  N2 disease is to be estimated as four or more lymph nodes that are â‰¥ 10 mm._x000D__x000D_               -  Clinical staging should be estimated based on the combination of the following_x000D_                  assessments: physical exam by the primary surgeon, CT or PET/CT scan of the_x000D_                  chest/abdomen/pelvis and either a pelvic MRI or an ultrasound (ERUS). If a_x000D_                  pelvic MRI is peformed, it is acceptable to perform CT of the chest/abdomen,_x000D_                  ommitting CT imaging of the pelvis._x000D__x000D_          9. The following laboratory values obtained â‰¤ 28 days prior to registration:_x000D__x000D_               -  Absolute neutrophil count (ANC) â‰¥ 1500/mm^3_x000D__x000D_               -  Platelet count â‰¥ 100,000/mm^3_x000D__x000D_               -  Hemoglobin &gt; 8.0 g/dL_x000D__x000D_               -  Total bilirubin â‰¤ 1.5 x upper limit of normal (ULN)_x000D__x000D_               -  SGOT (AST) â‰¤ 3 x ULN_x000D__x000D_               -  SGPT (ALT) â‰¤ 3 x ULN_x000D__x000D_               -  Creatinine â‰¤1.5 x ULN_x000D__x000D_         10. Negative pregnancy test done â‰¤ 7 days prior to registration, for women of_x000D_             childbearing potential only_x000D__x000D_         11. Patient of child-bearing potential is willing to employ adequate contraception_x000D__x000D_         12. Provide informed written consent_x000D__x000D_         13. Willing to return to enrolling medical site for all study assessments_x000D__x000D_        Registration Exclusion Criteria:_x000D__x000D_          1. Clinical T4 tumors_x000D__x000D_          2. Primary surgeon indicates need for abdominoperineal (APR) at baseline_x000D__x000D_          3. Evidence that the tumor is adherent to or invading the mesorectal fascia on imaging_x000D_             studies such that the surgeon would not be able to perform an R0 resection (one with_x000D_             negative margins)_x000D__x000D_          4. Tumor is causing symptomatic bowel obstruction (patients who have had a temporary_x000D_             diverting ostomy are eligible)._x000D__x000D_          5. Chemotherapy within 5 years prior to registration. Hormonal therapy is allowable if_x000D_             the disease free interval is â‰¥ 5 years._x000D__x000D_          6. Any prior pelvic radiation_x000D__x000D_          7. Other invasive malignancy â‰¤ 5 years prior to registration. Exceptions are colonic_x000D_             polyps, non-melanoma skin cancer or carcinoma in-situ of the cervix._x000D__x000D_          8. Any of the following because this study involves an agent that has known genotoxic,_x000D_             mutagenic and teratogenic effects._x000D__x000D_               -  Pregnant women_x000D__x000D_               -  Nursing women_x000D__x000D_               -  Men or women of childbearing potential who are unwilling to employ adequate_x000D_                  contraception_x000D__x000D_          9. Co-morbid illnesses or other concurrent disease which, in the judgment of the_x000D_             clinician obtaining informed consent, would make the patient inappropriate for entry_x000D_             into this study or interfere significantly with the proper assessment of safety and_x000D_             toxicity of the prescribed regimens._x000D_      </v>
      </c>
      <c r="P109" t="str">
        <f t="shared" si="2"/>
        <v xml:space="preserve">
---------------------------------------</v>
      </c>
      <c r="Q109" t="str">
        <f t="shared" si="3"/>
        <v>nct_id: NCT01515787
phase: Phase 2/Phase 3
sponsor_name: Alliance for Clinical Trials in Oncology
sponsor_type: Other
study_title: A Phase II/III Trial of Neoadjuvant FOLFOX With Selective Use of Combined Modality Chemoradiation Versus Preoperative Combined Modality Chemoradiation for Locally Advanced Rectal Cancer Patients Undergoing Low Anterior Resection With Total Mesorectal Excision (PROSPECT)
cohort: 1
age_min: 18
age_max: 150
type_colorectal_adeno: include
type_colorectal_nonadeno: stage_i: 
stage_ii: include
stage_iii: include
stage_iv: 
status_newly_diagnosed: 
status_relapse: 
status_refractory: 
marker_alk_oncogene: 
marker_egfr_mutation: 
marker_kras_mutation: 
marker_philadelphia_bcrabl_positive: 
marker_flt3_positive: 
marker_cd20pos: 
treatment_radiation: exclude
treatment_radiation_exclusion_period_mo: 1800
treatment_chemo_systemic: exclude
treatment_chemo_systemic_exclusion_period_mo: 60
treatment_chemo_adjuvant: exclude
treatment_chemo_adjuvant_exclusion_period_mo: 60
treatment_tki: 
treatment_tki_exclusion_period_mo: 
Criteria: 
_x000D_        Registration Inclusion Criteria:_x000D__x000D_          1. Age â‰¥ 18 years at diagnosis_x000D__x000D_          2. Diagnosis of rectal adenocarcinoma_x000D__x000D_          3. Radiologically measurable or clinically evaluable disease as defined in the protocol_x000D__x000D_          4. ECOG Performance Status (PS): 0, 1 or 2_x000D__x000D_          5. For this patient, the standard treatment recommendation in the absence of a clinical_x000D_             trial would be combined modality neoadjuvant chemoradiation followed by curative_x000D_             intent surgical resection_x000D__x000D_          6. Candidate for sphincter-sparing surgical resection prior to neoadjuvant therapy_x000D_             according to the primary surgeon_x000D__x000D_          7. Primary surgeon is credentialed or is willing to be credentialed in Total Mesorectal_x000D_             Excision (TME), which entails submission of photos of a single TME specimen either_x000D_             before enrolling the first patient or by using the surgeon's 1st accrued case._x000D__x000D_          8. Clinical Stage: T2N1, T3N0, T3N1._x000D__x000D_               -  N2 disease is to be estimated as four or more lymph nodes that are â‰¥ 10 mm._x000D__x000D_               -  Clinical staging should be estimated based on the combination of the following_x000D_                  assessments: physical exam by the primary surgeon, CT or PET/CT scan of the_x000D_                  chest/abdomen/pelvis and either a pelvic MRI or an ultrasound (ERUS). If a_x000D_                  pelvic MRI is peformed, it is acceptable to perform CT of the chest/abdomen,_x000D_                  ommitting CT imaging of the pelvis._x000D__x000D_          9. The following laboratory values obtained â‰¤ 28 days prior to registration:_x000D__x000D_               -  Absolute neutrophil count (ANC) â‰¥ 1500/mm^3_x000D__x000D_               -  Platelet count â‰¥ 100,000/mm^3_x000D__x000D_               -  Hemoglobin &gt; 8.0 g/dL_x000D__x000D_               -  Total bilirubin â‰¤ 1.5 x upper limit of normal (ULN)_x000D__x000D_               -  SGOT (AST) â‰¤ 3 x ULN_x000D__x000D_               -  SGPT (ALT) â‰¤ 3 x ULN_x000D__x000D_               -  Creatinine â‰¤1.5 x ULN_x000D__x000D_         10. Negative pregnancy test done â‰¤ 7 days prior to registration, for women of_x000D_             childbearing potential only_x000D__x000D_         11. Patient of child-bearing potential is willing to employ adequate contraception_x000D__x000D_         12. Provide informed written consent_x000D__x000D_         13. Willing to return to enrolling medical site for all study assessments_x000D__x000D_        Registration Exclusion Criteria:_x000D__x000D_          1. Clinical T4 tumors_x000D__x000D_          2. Primary surgeon indicates need for abdominoperineal (APR) at baseline_x000D__x000D_          3. Evidence that the tumor is adherent to or invading the mesorectal fascia on imaging_x000D_             studies such that the surgeon would not be able to perform an R0 resection (one with_x000D_             negative margins)_x000D__x000D_          4. Tumor is causing symptomatic bowel obstruction (patients who have had a temporary_x000D_             diverting ostomy are eligible)._x000D__x000D_          5. Chemotherapy within 5 years prior to registration. Hormonal therapy is allowable if_x000D_             the disease free interval is â‰¥ 5 years._x000D__x000D_          6. Any prior pelvic radiation_x000D__x000D_          7. Other invasive malignancy â‰¤ 5 years prior to registration. Exceptions are colonic_x000D_             polyps, non-melanoma skin cancer or carcinoma in-situ of the cervix._x000D__x000D_          8. Any of the following because this study involves an agent that has known genotoxic,_x000D_             mutagenic and teratogenic effects._x000D__x000D_               -  Pregnant women_x000D__x000D_               -  Nursing women_x000D__x000D_               -  Men or women of childbearing potential who are unwilling to employ adequate_x000D_                  contraception_x000D__x000D_          9. Co-morbid illnesses or other concurrent disease which, in the judgment of the_x000D_             clinician obtaining informed consent, would make the patient inappropriate for entry_x000D_             into this study or interfere significantly with the proper assessment of safety and_x000D_             toxicity of the prescribed regimens._x000D_      
---------------------------------------</v>
      </c>
      <c r="S109">
        <f>IF(OR(Database!K112="include",Database!L112="include"), 1, 0)</f>
        <v>1</v>
      </c>
      <c r="T109">
        <f>IF(OR(Database!M112="include",Database!N112="include",Database!O112="include",Database!P112="include"), 1, 0)</f>
        <v>0</v>
      </c>
      <c r="U109">
        <f>IF(OR(Database!M112="include",Database!N112="include",Database!O112="include"), 1, 0)</f>
        <v>0</v>
      </c>
      <c r="V109">
        <f>IF(Database!P112="include", 1, 0)</f>
        <v>0</v>
      </c>
      <c r="W109">
        <f>IF(OR(Database!Q112="include",Database!R112="include",Database!S112="include",Database!T112="include"), 1, 0)</f>
        <v>0</v>
      </c>
      <c r="X109">
        <f>IF(Database!Q112="include", 1, 0)</f>
        <v>0</v>
      </c>
      <c r="Y109">
        <f>IF(Database!T112="include", 1, 0)</f>
        <v>0</v>
      </c>
      <c r="Z109">
        <f>IF(OR(Database!AC112="include",Database!AE112="include",Database!AH112="include",Database!AI112="include",Database!AJ112="include",Database!AK112="include",Database!AM112="include",Database!AN112="include",Database!AO112="include",Database!AP112="include"), 1, 0)</f>
        <v>0</v>
      </c>
      <c r="AA109">
        <f>IF(OR(Database!AQ112&lt;&gt;"",Database!AR112&lt;&gt;"",Database!AS112&lt;&gt;"",Database!AT112&lt;&gt;""), 1, 0)</f>
        <v>1</v>
      </c>
      <c r="AB109">
        <f>IF(Database!AW112&lt;&gt;"", 1, 0)</f>
        <v>0</v>
      </c>
      <c r="AC109">
        <f>IF(OR(Database!AY112&lt;&gt;"",Database!AX112&lt;&gt;""), 1, 0)</f>
        <v>0</v>
      </c>
    </row>
    <row r="110" spans="1:29">
      <c r="A110" t="str">
        <f>Database!$B$6&amp;": "&amp;Database!B113&amp;CHAR(10)&amp;Database!$C$6&amp;": "&amp;Database!C113&amp;CHAR(10)&amp;Database!$E$6&amp;": "&amp;Database!E113&amp;CHAR(10)&amp;Database!$F$6&amp;": "&amp;Database!F113&amp;CHAR(10)&amp;Database!$G$6&amp;": "&amp;Database!G113&amp;CHAR(10)&amp;Database!$H$6&amp;": "&amp;Database!H113&amp;CHAR(10)&amp;Database!$I$6&amp;": "&amp;Database!I113&amp;CHAR(10)&amp;Database!$J$6&amp;": "&amp;Database!J113&amp;CHAR(10)</f>
        <v xml:space="preserve">nct_id: NCT01079780
phase: Phase 2
sponsor_name: Pam Cogliano
sponsor_type: Other
study_title: A Randomized Phase II Study of Irinotecan and Cetuximab With or Without the Anti-Angiogenic Antibody, Ramucirumab (IMC-1121B), in Advanced, K-ras Wild-Type Colorectal Cancer Following Progression on Bevacizumab-Containing Chemotherapy
cohort: 1
age_min: 18
age_max: 150
</v>
      </c>
      <c r="B110" t="str">
        <f>IF(S110=1, Database!$K$6&amp;": "&amp;Database!K113&amp;CHAR(10)&amp;Database!$L$6&amp;": "&amp;Database!L113, "")</f>
        <v xml:space="preserve">type_colorectal_adeno: include
type_colorectal_nonadeno: </v>
      </c>
      <c r="C110" t="str">
        <f>IF(T110=1, Database!$M$6&amp;": "&amp;Database!M113&amp;CHAR(10)&amp;Database!$N$6&amp;": "&amp;Database!N113&amp;CHAR(10)&amp;Database!$O$6&amp;": "&amp;Database!O113&amp;CHAR(10)&amp;Database!$P$6&amp;": "&amp;Database!P113&amp;CHAR(10), "")</f>
        <v/>
      </c>
      <c r="D110" t="str">
        <f>IF(W110=1, Database!$Q$6&amp;": "&amp;Database!Q113&amp;CHAR(10)&amp;Database!$R$6&amp;": "&amp;Database!R113&amp;CHAR(10)&amp;Database!$S$6&amp;": "&amp;Database!S113&amp;CHAR(10)&amp;Database!$T$6&amp;": "&amp;Database!T113&amp;CHAR(10)&amp;Database!$U$6&amp;": "&amp;Database!U113&amp;CHAR(10)&amp;Database!$V$6&amp;": "&amp;Database!V113&amp;CHAR(10)&amp;Database!$W$6&amp;": "&amp;Database!W113&amp;CHAR(10)&amp;Database!$X$6&amp;": "&amp;Database!X113&amp;CHAR(10)&amp;Database!$Y$6&amp;": "&amp;Database!Y113&amp;CHAR(10)&amp;Database!$Z$6&amp;": "&amp;Database!Z113&amp;CHAR(10)&amp;Database!$AA$6&amp;": "&amp;Database!AA113&amp;CHAR(10)&amp;Database!$AB$6&amp;": "&amp;Database!AB113&amp;CHAR(10), "")</f>
        <v/>
      </c>
      <c r="E110" t="str">
        <f>IF(Z110=1, Database!$AC$6&amp;": "&amp;Database!AC113&amp;CHAR(10)&amp;Database!$AD$6&amp;": "&amp;Database!AD113&amp;CHAR(10)&amp;Database!$AE$6&amp;": "&amp;Database!AE113&amp;CHAR(10)&amp;Database!$AF$6&amp;": "&amp;Database!AF113&amp;CHAR(10)&amp;Database!$AG$6&amp;": "&amp;Database!AG113&amp;CHAR(10)&amp;Database!$AH$6&amp;": "&amp;Database!AH113&amp;CHAR(10)&amp;Database!$AI$6&amp;": "&amp;Database!AI113&amp;CHAR(10)&amp;Database!$AJ$6&amp;": "&amp;Database!AJ113&amp;CHAR(10)&amp;Database!$AK$6&amp;": "&amp;Database!AK113&amp;CHAR(10)&amp;Database!$AL$6&amp;": "&amp;Database!AL113&amp;CHAR(10)&amp;Database!$AM$6&amp;": "&amp;Database!AM113&amp;CHAR(10)&amp;Database!$AN$6&amp;": "&amp;Database!AN113&amp;CHAR(10)&amp;Database!$AO$6&amp;": "&amp;Database!AO113&amp;CHAR(10)&amp;Database!$AP$6&amp;": "&amp;Database!AP113&amp;CHAR(10), "")</f>
        <v/>
      </c>
      <c r="F110" t="str">
        <f>IF(AA110=1, Database!$AQ$6&amp;": "&amp;Database!AQ113&amp;CHAR(10)&amp;Database!$AR$6&amp;": "&amp;Database!AR113&amp;CHAR(10)&amp;Database!$AS$6&amp;": "&amp;Database!AS113&amp;CHAR(10)&amp;Database!$AT$6&amp;": "&amp;Database!AT113&amp;CHAR(10), "")</f>
        <v xml:space="preserve">stage_i: 
stage_ii: 
stage_iii: include
stage_iv: include
</v>
      </c>
      <c r="G110" t="str">
        <f>IF(V110=1, Database!$AU$6&amp;": "&amp;Database!AU113&amp;CHAR(10)&amp;Database!$AV$6&amp;": "&amp;Database!AV113&amp;CHAR(10), "")</f>
        <v/>
      </c>
      <c r="H110" t="str">
        <f>IF(AB110=1, Database!$AW$6&amp;": "&amp;Database!AW113&amp;CHAR(10), "")</f>
        <v/>
      </c>
      <c r="I110" t="str">
        <f>IF(AC110=1, Database!$AX$6&amp;": "&amp;Database!AX113&amp;CHAR(10)&amp;Database!$AY$6&amp;": "&amp;Database!AY113&amp;CHAR(10), "")</f>
        <v/>
      </c>
      <c r="J110" t="str">
        <f>IF(Z110=1, Database!$AQ$6&amp;": "&amp;Database!AQ113&amp;CHAR(10)&amp;Database!$AR$6&amp;": "&amp;Database!AR113&amp;CHAR(10)&amp;Database!$AS$6&amp;": "&amp;Database!AS113&amp;CHAR(10)&amp;Database!$AT$6&amp;": "&amp;Database!AT113&amp;CHAR(10), "")</f>
        <v/>
      </c>
      <c r="K110" t="str">
        <f>Database!$AZ$6&amp;": "&amp;Database!AZ113&amp;CHAR(10)&amp;Database!$BA$6&amp;": "&amp;Database!BA113&amp;CHAR(10)&amp;Database!$BB$6&amp;": "&amp;Database!BB113&amp;CHAR(10)</f>
        <v xml:space="preserve">status_newly_diagnosed: 
status_relapse: 
status_refractory: 
</v>
      </c>
      <c r="L110" t="str">
        <f>Database!$BC$6&amp;": "&amp;Database!BC113&amp;CHAR(10)&amp;Database!$BD$6&amp;": "&amp;Database!BD113&amp;CHAR(10)&amp;Database!$BE$6&amp;": "&amp;Database!BE113&amp;CHAR(10)&amp;Database!$BF$6&amp;": "&amp;Database!BF113&amp;CHAR(10)&amp;Database!$BG$6&amp;": "&amp;Database!BG113&amp;CHAR(10)&amp;Database!$BH$6&amp;": "&amp;Database!BH113&amp;CHAR(10)</f>
        <v xml:space="preserve">marker_alk_oncogene: 
marker_egfr_mutation: 
marker_kras_mutation: exclude
marker_philadelphia_bcrabl_positive: 
marker_flt3_positive: 
marker_cd20pos: 
</v>
      </c>
      <c r="M110" t="str">
        <f>Database!$BI$6&amp;": "&amp;Database!BI113&amp;CHAR(10)&amp;Database!$BJ$6&amp;": "&amp;Database!BJ113&amp;CHAR(10)&amp;Database!$BK$6&amp;": "&amp;Database!BK113&amp;CHAR(10)&amp;Database!$BL$6&amp;": "&amp;Database!BL113&amp;CHAR(10)&amp;Database!$BM$6&amp;": "&amp;Database!BM113&amp;CHAR(10)&amp;Database!$BN$6&amp;": "&amp;Database!BN113&amp;CHAR(10)&amp;Database!$BO$6&amp;": "&amp;Database!BO113&amp;CHAR(10)&amp;Database!$BP$6&amp;": "&amp;Database!BP113&amp;CHAR(10)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10" t="str">
        <f>IF(OR(W110=1, Z110=1), Database!$BQ$6&amp;": "&amp;Database!BQ113&amp;CHAR(10)&amp;Database!$BR$6&amp;": "&amp;Database!BR113&amp;CHAR(10)&amp;Database!$BS$6&amp;": "&amp;Database!BS113&amp;CHAR(10)&amp;Database!$BT$6&amp;": "&amp;Database!BT113&amp;CHAR(10), "")</f>
        <v/>
      </c>
      <c r="O110" t="str">
        <f>"Criteria: "&amp;CHAR(10)&amp;CHAR(10)&amp;Database!BU113</f>
        <v xml:space="preserve">Criteria: 
_x000D_        DISEASE CHARACTERISTICS:_x000D__x000D_          -  Histologically confirmed adenocarcinoma of the colon or rectum, including:_x000D__x000D_               -  Advanced disease_x000D__x000D_               -  Histologic variants of adenocarcinoma allowed_x000D__x000D_               -  K-ras wild type based on either primary or metastatic tumor_x000D__x000D_                    -  No mutated type_x000D__x000D_          -  Measurable disease_x000D__x000D_          -  Must have received prior first-line therapy comprising oxaliplatin-based_x000D_             fluoropyrimidine-containing chemotherapy and bevacizumab for metastatic colorectal_x000D_             cancer_x000D__x000D_          -  No more than 42 days since confirmed disease progression_x000D__x000D_          -  No brain or CNS metastases_x000D__x000D_        PATIENT CHARACTERISTICS:_x000D__x000D_          -  Performance status 0-1_x000D__x000D_          -  ANC â‰¥ 1,500/Î¼L_x000D__x000D_          -  Platelet count â‰¥ 75,000/Î¼L_x000D__x000D_          -  Hemoglobin â‰¥ 9 g/dL_x000D__x000D_          -  Serum creatinine â‰¤ 1.5 times upper limit of normal (ULN) OR creatinine clearance â‰¥ 40_x000D_             mL/min_x000D__x000D_          -  Urine protein â‰¤ 1+ on dipstick or routine urinalysis (if â‰¥ 2+, a 24-hour urine_x000D_             collection must demonstrate &lt; 1,000 mg of protein)_x000D__x000D_          -  Total bilirubin â‰¤ 2.0 mg/dL_x000D__x000D_          -  AST and ALT â‰¤ 3.0 times ULN (5.0 times ULN for patients with liver metastases)_x000D__x000D_          -  INR â‰¤ 1.6 (â‰¤ 3.0 for patients on warfarin and no active bleeding [i.e., no bleeding_x000D_             within the past 14 days])_x000D__x000D_          -  Not pregnant or nursing_x000D__x000D_          -  Negative pregnancy test_x000D__x000D_          -  Fertile patients must use effective contraception during and for 3 months after_x000D_             completion of study therapy_x000D__x000D_          -  No clinically significant (equivalent to NCI CTCAE grade 3-4) bleeding episodes_x000D_             within the past 3 months_x000D__x000D_          -  None of the following:_x000D__x000D_               -  Active infection_x000D__x000D_               -  Symptomatic congestive heart failure_x000D__x000D_               -  Unstable angina pectoris_x000D__x000D_               -  Symptomatic or poorly controlled cardiac arrhythmia_x000D__x000D_               -  Uncontrolled thrombotic or hemorrhagic disorder_x000D__x000D_          -  No uncontrolled or poorly controlled hypertension despite standard medical management_x000D_             (e.g., consistently systolic BP &gt; 160 mm Hg and diastolic BP &gt; 90 mm Hg)_x000D__x000D_          -  No acute arterial thrombotic events within the past 6 months, including_x000D_             cerebrovascular accident, transient ischemic attack, myocardial infarction, or_x000D_             unstable angina_x000D__x000D_          -  No other cancer requiring therapy within the past 3 years except in situ carcinoma or_x000D_             nonmelanoma skin cancer_x000D__x000D_          -  No acute or subacute intestinal obstruction_x000D__x000D_          -  No history of inflammatory bowel disease requiring pharmacological and/or surgical_x000D_             intervention within the past 12 months_x000D__x000D_          -  No known allergy to any of the treatment components_x000D__x000D_        PRIOR CONCURRENT THERAPY:_x000D__x000D_          -  See Disease Characteristics_x000D__x000D_          -  At least 28 days and no more than 90 days since prior bevacizumab_x000D__x000D_          -  No prior therapy with drugs other than oxaliplatin and a fluoropyrimidine plus_x000D_             bevacizumab for colorectal cancer_x000D__x000D_          -  No major surgery within the past 28 days_x000D__x000D_          -  No subcutaneous venous access device placement within the past 7 days_x000D__x000D_          -  Concurrent stable dose of oral anticoagulant or low-molecular weight heparin allowed_x000D_      </v>
      </c>
      <c r="P110" t="str">
        <f t="shared" si="2"/>
        <v xml:space="preserve">
---------------------------------------</v>
      </c>
      <c r="Q110" t="str">
        <f t="shared" si="3"/>
        <v>nct_id: NCT01079780
phase: Phase 2
sponsor_name: Pam Cogliano
sponsor_type: Other
study_title: A Randomized Phase II Study of Irinotecan and Cetuximab With or Without the Anti-Angiogenic Antibody, Ramucirumab (IMC-1121B), in Advanced, K-ras Wild-Type Colorectal Cancer Following Progression on Bevacizumab-Containing Chemotherapy
cohort: 1
age_min: 18
age_max: 150
type_colorectal_adeno: include
type_colorectal_nonadeno: stage_i: 
stage_ii: 
stage_iii: include
stage_iv: include
status_newly_diagnosed: 
status_relapse: 
status_refractory: 
marker_alk_oncogene: 
marker_egfr_mutation: 
marker_kras_mutation: exclude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DISEASE CHARACTERISTICS:_x000D__x000D_          -  Histologically confirmed adenocarcinoma of the colon or rectum, including:_x000D__x000D_               -  Advanced disease_x000D__x000D_               -  Histologic variants of adenocarcinoma allowed_x000D__x000D_               -  K-ras wild type based on either primary or metastatic tumor_x000D__x000D_                    -  No mutated type_x000D__x000D_          -  Measurable disease_x000D__x000D_          -  Must have received prior first-line therapy comprising oxaliplatin-based_x000D_             fluoropyrimidine-containing chemotherapy and bevacizumab for metastatic colorectal_x000D_             cancer_x000D__x000D_          -  No more than 42 days since confirmed disease progression_x000D__x000D_          -  No brain or CNS metastases_x000D__x000D_        PATIENT CHARACTERISTICS:_x000D__x000D_          -  Performance status 0-1_x000D__x000D_          -  ANC â‰¥ 1,500/Î¼L_x000D__x000D_          -  Platelet count â‰¥ 75,000/Î¼L_x000D__x000D_          -  Hemoglobin â‰¥ 9 g/dL_x000D__x000D_          -  Serum creatinine â‰¤ 1.5 times upper limit of normal (ULN) OR creatinine clearance â‰¥ 40_x000D_             mL/min_x000D__x000D_          -  Urine protein â‰¤ 1+ on dipstick or routine urinalysis (if â‰¥ 2+, a 24-hour urine_x000D_             collection must demonstrate &lt; 1,000 mg of protein)_x000D__x000D_          -  Total bilirubin â‰¤ 2.0 mg/dL_x000D__x000D_          -  AST and ALT â‰¤ 3.0 times ULN (5.0 times ULN for patients with liver metastases)_x000D__x000D_          -  INR â‰¤ 1.6 (â‰¤ 3.0 for patients on warfarin and no active bleeding [i.e., no bleeding_x000D_             within the past 14 days])_x000D__x000D_          -  Not pregnant or nursing_x000D__x000D_          -  Negative pregnancy test_x000D__x000D_          -  Fertile patients must use effective contraception during and for 3 months after_x000D_             completion of study therapy_x000D__x000D_          -  No clinically significant (equivalent to NCI CTCAE grade 3-4) bleeding episodes_x000D_             within the past 3 months_x000D__x000D_          -  None of the following:_x000D__x000D_               -  Active infection_x000D__x000D_               -  Symptomatic congestive heart failure_x000D__x000D_               -  Unstable angina pectoris_x000D__x000D_               -  Symptomatic or poorly controlled cardiac arrhythmia_x000D__x000D_               -  Uncontrolled thrombotic or hemorrhagic disorder_x000D__x000D_          -  No uncontrolled or poorly controlled hypertension despite standard medical management_x000D_             (e.g., consistently systolic BP &gt; 160 mm Hg and diastolic BP &gt; 90 mm Hg)_x000D__x000D_          -  No acute arterial thrombotic events within the past 6 months, including_x000D_             cerebrovascular accident, transient ischemic attack, myocardial infarction, or_x000D_             unstable angina_x000D__x000D_          -  No other cancer requiring therapy within the past 3 years except in situ carcinoma or_x000D_             nonmelanoma skin cancer_x000D__x000D_          -  No acute or subacute intestinal obstruction_x000D__x000D_          -  No history of inflammatory bowel disease requiring pharmacological and/or surgical_x000D_             intervention within the past 12 months_x000D__x000D_          -  No known allergy to any of the treatment components_x000D__x000D_        PRIOR CONCURRENT THERAPY:_x000D__x000D_          -  See Disease Characteristics_x000D__x000D_          -  At least 28 days and no more than 90 days since prior bevacizumab_x000D__x000D_          -  No prior therapy with drugs other than oxaliplatin and a fluoropyrimidine plus_x000D_             bevacizumab for colorectal cancer_x000D__x000D_          -  No major surgery within the past 28 days_x000D__x000D_          -  No subcutaneous venous access device placement within the past 7 days_x000D__x000D_          -  Concurrent stable dose of oral anticoagulant or low-molecular weight heparin allowed_x000D_      
---------------------------------------</v>
      </c>
      <c r="S110">
        <f>IF(OR(Database!K113="include",Database!L113="include"), 1, 0)</f>
        <v>1</v>
      </c>
      <c r="T110">
        <f>IF(OR(Database!M113="include",Database!N113="include",Database!O113="include",Database!P113="include"), 1, 0)</f>
        <v>0</v>
      </c>
      <c r="U110">
        <f>IF(OR(Database!M113="include",Database!N113="include",Database!O113="include"), 1, 0)</f>
        <v>0</v>
      </c>
      <c r="V110">
        <f>IF(Database!P113="include", 1, 0)</f>
        <v>0</v>
      </c>
      <c r="W110">
        <f>IF(OR(Database!Q113="include",Database!R113="include",Database!S113="include",Database!T113="include"), 1, 0)</f>
        <v>0</v>
      </c>
      <c r="X110">
        <f>IF(Database!Q113="include", 1, 0)</f>
        <v>0</v>
      </c>
      <c r="Y110">
        <f>IF(Database!T113="include", 1, 0)</f>
        <v>0</v>
      </c>
      <c r="Z110">
        <f>IF(OR(Database!AC113="include",Database!AE113="include",Database!AH113="include",Database!AI113="include",Database!AJ113="include",Database!AK113="include",Database!AM113="include",Database!AN113="include",Database!AO113="include",Database!AP113="include"), 1, 0)</f>
        <v>0</v>
      </c>
      <c r="AA110">
        <f>IF(OR(Database!AQ113&lt;&gt;"",Database!AR113&lt;&gt;"",Database!AS113&lt;&gt;"",Database!AT113&lt;&gt;""), 1, 0)</f>
        <v>1</v>
      </c>
      <c r="AB110">
        <f>IF(Database!AW113&lt;&gt;"", 1, 0)</f>
        <v>0</v>
      </c>
      <c r="AC110">
        <f>IF(OR(Database!AY113&lt;&gt;"",Database!AX113&lt;&gt;""), 1, 0)</f>
        <v>0</v>
      </c>
    </row>
    <row r="111" spans="1:29">
      <c r="A111" t="str">
        <f>Database!$B$6&amp;": "&amp;Database!B114&amp;CHAR(10)&amp;Database!$C$6&amp;": "&amp;Database!C114&amp;CHAR(10)&amp;Database!$E$6&amp;": "&amp;Database!E114&amp;CHAR(10)&amp;Database!$F$6&amp;": "&amp;Database!F114&amp;CHAR(10)&amp;Database!$G$6&amp;": "&amp;Database!G114&amp;CHAR(10)&amp;Database!$H$6&amp;": "&amp;Database!H114&amp;CHAR(10)&amp;Database!$I$6&amp;": "&amp;Database!I114&amp;CHAR(10)&amp;Database!$J$6&amp;": "&amp;Database!J114&amp;CHAR(10)</f>
        <v xml:space="preserve">nct_id: NCT01483027
phase: Phase 3
sponsor_name: BTG International Inc.
sponsor_type: Other
study_title: A Phase III Clinical Trial Evaluating TheraSphereÂ® in Patients With Metastatic Colorectal Carcinoma of the Liver Who Have Failed First Line Chemotherapy
cohort: 1
age_min: 18
age_max: 150
</v>
      </c>
      <c r="B111" t="str">
        <f>IF(S111=1, Database!$K$6&amp;": "&amp;Database!K114&amp;CHAR(10)&amp;Database!$L$6&amp;": "&amp;Database!L114, "")</f>
        <v>type_colorectal_adeno: include
type_colorectal_nonadeno: include</v>
      </c>
      <c r="C111" t="str">
        <f>IF(T111=1, Database!$M$6&amp;": "&amp;Database!M114&amp;CHAR(10)&amp;Database!$N$6&amp;": "&amp;Database!N114&amp;CHAR(10)&amp;Database!$O$6&amp;": "&amp;Database!O114&amp;CHAR(10)&amp;Database!$P$6&amp;": "&amp;Database!P114&amp;CHAR(10), "")</f>
        <v/>
      </c>
      <c r="D111" t="str">
        <f>IF(W111=1, Database!$Q$6&amp;": "&amp;Database!Q114&amp;CHAR(10)&amp;Database!$R$6&amp;": "&amp;Database!R114&amp;CHAR(10)&amp;Database!$S$6&amp;": "&amp;Database!S114&amp;CHAR(10)&amp;Database!$T$6&amp;": "&amp;Database!T114&amp;CHAR(10)&amp;Database!$U$6&amp;": "&amp;Database!U114&amp;CHAR(10)&amp;Database!$V$6&amp;": "&amp;Database!V114&amp;CHAR(10)&amp;Database!$W$6&amp;": "&amp;Database!W114&amp;CHAR(10)&amp;Database!$X$6&amp;": "&amp;Database!X114&amp;CHAR(10)&amp;Database!$Y$6&amp;": "&amp;Database!Y114&amp;CHAR(10)&amp;Database!$Z$6&amp;": "&amp;Database!Z114&amp;CHAR(10)&amp;Database!$AA$6&amp;": "&amp;Database!AA114&amp;CHAR(10)&amp;Database!$AB$6&amp;": "&amp;Database!AB114&amp;CHAR(10), "")</f>
        <v/>
      </c>
      <c r="E111" t="str">
        <f>IF(Z111=1, Database!$AC$6&amp;": "&amp;Database!AC114&amp;CHAR(10)&amp;Database!$AD$6&amp;": "&amp;Database!AD114&amp;CHAR(10)&amp;Database!$AE$6&amp;": "&amp;Database!AE114&amp;CHAR(10)&amp;Database!$AF$6&amp;": "&amp;Database!AF114&amp;CHAR(10)&amp;Database!$AG$6&amp;": "&amp;Database!AG114&amp;CHAR(10)&amp;Database!$AH$6&amp;": "&amp;Database!AH114&amp;CHAR(10)&amp;Database!$AI$6&amp;": "&amp;Database!AI114&amp;CHAR(10)&amp;Database!$AJ$6&amp;": "&amp;Database!AJ114&amp;CHAR(10)&amp;Database!$AK$6&amp;": "&amp;Database!AK114&amp;CHAR(10)&amp;Database!$AL$6&amp;": "&amp;Database!AL114&amp;CHAR(10)&amp;Database!$AM$6&amp;": "&amp;Database!AM114&amp;CHAR(10)&amp;Database!$AN$6&amp;": "&amp;Database!AN114&amp;CHAR(10)&amp;Database!$AO$6&amp;": "&amp;Database!AO114&amp;CHAR(10)&amp;Database!$AP$6&amp;": "&amp;Database!AP114&amp;CHAR(10), "")</f>
        <v/>
      </c>
      <c r="F111" t="str">
        <f>IF(AA111=1, Database!$AQ$6&amp;": "&amp;Database!AQ114&amp;CHAR(10)&amp;Database!$AR$6&amp;": "&amp;Database!AR114&amp;CHAR(10)&amp;Database!$AS$6&amp;": "&amp;Database!AS114&amp;CHAR(10)&amp;Database!$AT$6&amp;": "&amp;Database!AT114&amp;CHAR(10), "")</f>
        <v xml:space="preserve">stage_i: 
stage_ii: 
stage_iii: 
stage_iv: include
</v>
      </c>
      <c r="G111" t="str">
        <f>IF(V111=1, Database!$AU$6&amp;": "&amp;Database!AU114&amp;CHAR(10)&amp;Database!$AV$6&amp;": "&amp;Database!AV114&amp;CHAR(10), "")</f>
        <v/>
      </c>
      <c r="H111" t="str">
        <f>IF(AB111=1, Database!$AW$6&amp;": "&amp;Database!AW114&amp;CHAR(10), "")</f>
        <v/>
      </c>
      <c r="I111" t="str">
        <f>IF(AC111=1, Database!$AX$6&amp;": "&amp;Database!AX114&amp;CHAR(10)&amp;Database!$AY$6&amp;": "&amp;Database!AY114&amp;CHAR(10), "")</f>
        <v/>
      </c>
      <c r="J111" t="str">
        <f>IF(Z111=1, Database!$AQ$6&amp;": "&amp;Database!AQ114&amp;CHAR(10)&amp;Database!$AR$6&amp;": "&amp;Database!AR114&amp;CHAR(10)&amp;Database!$AS$6&amp;": "&amp;Database!AS114&amp;CHAR(10)&amp;Database!$AT$6&amp;": "&amp;Database!AT114&amp;CHAR(10), "")</f>
        <v/>
      </c>
      <c r="K111" t="str">
        <f>Database!$AZ$6&amp;": "&amp;Database!AZ114&amp;CHAR(10)&amp;Database!$BA$6&amp;": "&amp;Database!BA114&amp;CHAR(10)&amp;Database!$BB$6&amp;": "&amp;Database!BB114&amp;CHAR(10)</f>
        <v xml:space="preserve">status_newly_diagnosed: 
status_relapse: 
status_refractory: 
</v>
      </c>
      <c r="L111" t="str">
        <f>Database!$BC$6&amp;": "&amp;Database!BC114&amp;CHAR(10)&amp;Database!$BD$6&amp;": "&amp;Database!BD114&amp;CHAR(10)&amp;Database!$BE$6&amp;": "&amp;Database!BE114&amp;CHAR(10)&amp;Database!$BF$6&amp;": "&amp;Database!BF114&amp;CHAR(10)&amp;Database!$BG$6&amp;": "&amp;Database!BG114&amp;CHAR(10)&amp;Database!$BH$6&amp;": "&amp;Database!BH114&amp;CHAR(10)</f>
        <v xml:space="preserve">marker_alk_oncogene: 
marker_egfr_mutation: 
marker_kras_mutation: 
marker_philadelphia_bcrabl_positive: 
marker_flt3_positive: 
marker_cd20pos: 
</v>
      </c>
      <c r="M111" t="str">
        <f>Database!$BI$6&amp;": "&amp;Database!BI114&amp;CHAR(10)&amp;Database!$BJ$6&amp;": "&amp;Database!BJ114&amp;CHAR(10)&amp;Database!$BK$6&amp;": "&amp;Database!BK114&amp;CHAR(10)&amp;Database!$BL$6&amp;": "&amp;Database!BL114&amp;CHAR(10)&amp;Database!$BM$6&amp;": "&amp;Database!BM114&amp;CHAR(10)&amp;Database!$BN$6&amp;": "&amp;Database!BN114&amp;CHAR(10)&amp;Database!$BO$6&amp;": "&amp;Database!BO114&amp;CHAR(10)&amp;Database!$BP$6&amp;": "&amp;Database!BP114&amp;CHAR(10)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11" t="str">
        <f>IF(OR(W111=1, Z111=1), Database!$BQ$6&amp;": "&amp;Database!BQ114&amp;CHAR(10)&amp;Database!$BR$6&amp;": "&amp;Database!BR114&amp;CHAR(10)&amp;Database!$BS$6&amp;": "&amp;Database!BS114&amp;CHAR(10)&amp;Database!$BT$6&amp;": "&amp;Database!BT114&amp;CHAR(10), "")</f>
        <v/>
      </c>
      <c r="O111" t="str">
        <f>"Criteria: "&amp;CHAR(10)&amp;CHAR(10)&amp;Database!BU114</f>
        <v xml:space="preserve">Criteria: 
_x000D_        Inclusion Criteria_x000D__x000D_          -  Must be male or female, 18 years of age or older, and of any ethnic or racial group_x000D__x000D_          -  Not resected primary tumor; must be clinically stable_x000D__x000D_          -  Colorectal cancer with unresectable metastatic disease to the liver (unresectable_x000D_             unilobar or bilobar disease) who have disease progression in the liver with_x000D_             oxaliplatin or irinotecan based first line chemotherapy_x000D__x000D_          -  Eligible to receive second-line standard-of-care chemotherapy with either 1) an_x000D_             oxaliplatin-based chemotherapy regimen, or 2) an irinotecan-based chemotherapy_x000D_             regimen_x000D__x000D_          -  Baseline efficacy images with measurable target tumors in the liver according to_x000D_             RECIST 1.1 using standard imaging techniques taken within 28 days prior to_x000D_             randomization. Images must be taken after, or at the time of completion of first line_x000D_             chemotherapy_x000D__x000D_          -  Tumor replacement &lt;50% of total liver volume_x000D__x000D_          -  Eastern Cooperative Oncology Group (ECOG) of 0-1 through screening to first treatment_x000D__x000D_          -  First line chemotherapy regimen completed at least 14 days prior to initiation of 2nd_x000D_             line chemotherapy under the protocol_x000D__x000D_          -  Patient is willing to participate in the study and has signed the study informed_x000D_             consent_x000D__x000D_          -  Serum creatinine â‰¤ 2.0 mg/dL_x000D__x000D_          -  Serum bilirubin up to 1.2 x upper limit of normal_x000D__x000D_          -  Albumin â‰¥ 3.0 g/dL_x000D__x000D_          -  Neutrophil count &gt;1200/cubic mm_x000D__x000D_        Exclusion Criteria_x000D__x000D_          -  History of hepatic encephalopathy_x000D__x000D_          -  Contraindications to angiography and selective visceral catheterization such as_x000D_             bleeding diathesis or coagulopathy that is not correctable by usual therapy of_x000D_             hemostatic agents_x000D__x000D_          -  History of severe peripheral allergy or intolerance to contrast agents, narcotics,_x000D_             sedatives or atropine that cannot be managed medically_x000D__x000D_          -  Presentation of pulmonary insufficiency or clinically evident chronic obstructive_x000D_             pulmonary disease_x000D__x000D_          -  Cirrhosis or portal hypertension_x000D__x000D_          -  Prior external beam radiation treatment to the liver_x000D__x000D_          -  Prior intra-arterial liver directed therapy, including transcatheter arterial_x000D_             chemoembolization (TACE) or Y-90 microsphere therapy_x000D__x000D_          -  Planned treatment with biological agents within 28 days prior to receiving_x000D_             TheraSphere (may resume after Y-90 treatment or immediately if in control arm)_x000D__x000D_          -  Planned liver directed therapy or radiation therapy_x000D__x000D_          -  Intervention for, or compromise of, the Ampulla of Vater_x000D__x000D_          -  Clinically evident ascites (trace ascites on imaging is acceptable)_x000D__x000D_          -  Toxicities due to prior cancer therapy that have not resolved before the initiation_x000D_             of study treatment, if the Investigator determines that the continuing complication_x000D_             will compromise the safe treatment of the patient_x000D__x000D_          -  Significant life-threatening extra-hepatic disease, including patients who are on_x000D_             dialysis, have unresolved diarrhea, have serious unresolved infections including_x000D_             patients who are known to be human immunodeficiency virus (HIV) positive or have_x000D_             acute hepatitis B virus (HBV) or hepatitis C virus (HCV)_x000D__x000D_          -  confirmed extra-hepatic metastases. Limited indeterminate extra-hepatic lesions in_x000D_             the lung and/or lymph nodes are permitted (up to 5 lesions in the lung, with each_x000D_             individual lesion &lt;1 cm; any number of lymph nodes with each individual nodes &lt;1.5_x000D_             cm)_x000D__x000D_          -  Contraindications to the planned second line standard-of-care chemotherapy regimen_x000D__x000D_          -  Women of childbearing potential must have a negative serum pregnancy test within 14_x000D_             days prior to randomization, and must not be breastfeeding and must agree to use_x000D_             contraceptive for duration of study._x000D__x000D_          -  Participation in a clinical trial with an investigational therapy within 30 days_x000D_             prior to randomization_x000D__x000D_          -  Co-morbid disease or condition that would place the patient at undue risk and_x000D_             preclude safe use of TheraSphere treatment, in the Investigator's judgment_x000D_      </v>
      </c>
      <c r="P111" t="str">
        <f t="shared" si="2"/>
        <v xml:space="preserve">
---------------------------------------</v>
      </c>
      <c r="Q111" t="str">
        <f t="shared" si="3"/>
        <v>nct_id: NCT01483027
phase: Phase 3
sponsor_name: BTG International Inc.
sponsor_type: Other
study_title: A Phase III Clinical Trial Evaluating TheraSphereÂ® in Patients With Metastatic Colorectal Carcinoma of the Liver Who Have Failed First Line Chemotherapy
cohort: 1
age_min: 18
age_max: 150
type_colorectal_adeno: include
type_colorectal_nonadeno: includestage_i: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Must be male or female, 18 years of age or older, and of any ethnic or racial group_x000D__x000D_          -  Not resected primary tumor; must be clinically stable_x000D__x000D_          -  Colorectal cancer with unresectable metastatic disease to the liver (unresectable_x000D_             unilobar or bilobar disease) who have disease progression in the liver with_x000D_             oxaliplatin or irinotecan based first line chemotherapy_x000D__x000D_          -  Eligible to receive second-line standard-of-care chemotherapy with either 1) an_x000D_             oxaliplatin-based chemotherapy regimen, or 2) an irinotecan-based chemotherapy_x000D_             regimen_x000D__x000D_          -  Baseline efficacy images with measurable target tumors in the liver according to_x000D_             RECIST 1.1 using standard imaging techniques taken within 28 days prior to_x000D_             randomization. Images must be taken after, or at the time of completion of first line_x000D_             chemotherapy_x000D__x000D_          -  Tumor replacement &lt;50% of total liver volume_x000D__x000D_          -  Eastern Cooperative Oncology Group (ECOG) of 0-1 through screening to first treatment_x000D__x000D_          -  First line chemotherapy regimen completed at least 14 days prior to initiation of 2nd_x000D_             line chemotherapy under the protocol_x000D__x000D_          -  Patient is willing to participate in the study and has signed the study informed_x000D_             consent_x000D__x000D_          -  Serum creatinine â‰¤ 2.0 mg/dL_x000D__x000D_          -  Serum bilirubin up to 1.2 x upper limit of normal_x000D__x000D_          -  Albumin â‰¥ 3.0 g/dL_x000D__x000D_          -  Neutrophil count &gt;1200/cubic mm_x000D__x000D_        Exclusion Criteria_x000D__x000D_          -  History of hepatic encephalopathy_x000D__x000D_          -  Contraindications to angiography and selective visceral catheterization such as_x000D_             bleeding diathesis or coagulopathy that is not correctable by usual therapy of_x000D_             hemostatic agents_x000D__x000D_          -  History of severe peripheral allergy or intolerance to contrast agents, narcotics,_x000D_             sedatives or atropine that cannot be managed medically_x000D__x000D_          -  Presentation of pulmonary insufficiency or clinically evident chronic obstructive_x000D_             pulmonary disease_x000D__x000D_          -  Cirrhosis or portal hypertension_x000D__x000D_          -  Prior external beam radiation treatment to the liver_x000D__x000D_          -  Prior intra-arterial liver directed therapy, including transcatheter arterial_x000D_             chemoembolization (TACE) or Y-90 microsphere therapy_x000D__x000D_          -  Planned treatment with biological agents within 28 days prior to receiving_x000D_             TheraSphere (may resume after Y-90 treatment or immediately if in control arm)_x000D__x000D_          -  Planned liver directed therapy or radiation therapy_x000D__x000D_          -  Intervention for, or compromise of, the Ampulla of Vater_x000D__x000D_          -  Clinically evident ascites (trace ascites on imaging is acceptable)_x000D__x000D_          -  Toxicities due to prior cancer therapy that have not resolved before the initiation_x000D_             of study treatment, if the Investigator determines that the continuing complication_x000D_             will compromise the safe treatment of the patient_x000D__x000D_          -  Significant life-threatening extra-hepatic disease, including patients who are on_x000D_             dialysis, have unresolved diarrhea, have serious unresolved infections including_x000D_             patients who are known to be human immunodeficiency virus (HIV) positive or have_x000D_             acute hepatitis B virus (HBV) or hepatitis C virus (HCV)_x000D__x000D_          -  confirmed extra-hepatic metastases. Limited indeterminate extra-hepatic lesions in_x000D_             the lung and/or lymph nodes are permitted (up to 5 lesions in the lung, with each_x000D_             individual lesion &lt;1 cm; any number of lymph nodes with each individual nodes &lt;1.5_x000D_             cm)_x000D__x000D_          -  Contraindications to the planned second line standard-of-care chemotherapy regimen_x000D__x000D_          -  Women of childbearing potential must have a negative serum pregnancy test within 14_x000D_             days prior to randomization, and must not be breastfeeding and must agree to use_x000D_             contraceptive for duration of study._x000D__x000D_          -  Participation in a clinical trial with an investigational therapy within 30 days_x000D_             prior to randomization_x000D__x000D_          -  Co-morbid disease or condition that would place the patient at undue risk and_x000D_             preclude safe use of TheraSphere treatment, in the Investigator's judgment_x000D_      
---------------------------------------</v>
      </c>
      <c r="S111">
        <f>IF(OR(Database!K114="include",Database!L114="include"), 1, 0)</f>
        <v>1</v>
      </c>
      <c r="T111">
        <f>IF(OR(Database!M114="include",Database!N114="include",Database!O114="include",Database!P114="include"), 1, 0)</f>
        <v>0</v>
      </c>
      <c r="U111">
        <f>IF(OR(Database!M114="include",Database!N114="include",Database!O114="include"), 1, 0)</f>
        <v>0</v>
      </c>
      <c r="V111">
        <f>IF(Database!P114="include", 1, 0)</f>
        <v>0</v>
      </c>
      <c r="W111">
        <f>IF(OR(Database!Q114="include",Database!R114="include",Database!S114="include",Database!T114="include"), 1, 0)</f>
        <v>0</v>
      </c>
      <c r="X111">
        <f>IF(Database!Q114="include", 1, 0)</f>
        <v>0</v>
      </c>
      <c r="Y111">
        <f>IF(Database!T114="include", 1, 0)</f>
        <v>0</v>
      </c>
      <c r="Z111">
        <f>IF(OR(Database!AC114="include",Database!AE114="include",Database!AH114="include",Database!AI114="include",Database!AJ114="include",Database!AK114="include",Database!AM114="include",Database!AN114="include",Database!AO114="include",Database!AP114="include"), 1, 0)</f>
        <v>0</v>
      </c>
      <c r="AA111">
        <f>IF(OR(Database!AQ114&lt;&gt;"",Database!AR114&lt;&gt;"",Database!AS114&lt;&gt;"",Database!AT114&lt;&gt;""), 1, 0)</f>
        <v>1</v>
      </c>
      <c r="AB111">
        <f>IF(Database!AW114&lt;&gt;"", 1, 0)</f>
        <v>0</v>
      </c>
      <c r="AC111">
        <f>IF(OR(Database!AY114&lt;&gt;"",Database!AX114&lt;&gt;""), 1, 0)</f>
        <v>0</v>
      </c>
    </row>
    <row r="112" spans="1:29">
      <c r="A112" t="str">
        <f>Database!$B$6&amp;": "&amp;Database!B115&amp;CHAR(10)&amp;Database!$C$6&amp;": "&amp;Database!C115&amp;CHAR(10)&amp;Database!$E$6&amp;": "&amp;Database!E115&amp;CHAR(10)&amp;Database!$F$6&amp;": "&amp;Database!F115&amp;CHAR(10)&amp;Database!$G$6&amp;": "&amp;Database!G115&amp;CHAR(10)&amp;Database!$H$6&amp;": "&amp;Database!H115&amp;CHAR(10)&amp;Database!$I$6&amp;": "&amp;Database!I115&amp;CHAR(10)&amp;Database!$J$6&amp;": "&amp;Database!J115&amp;CHAR(10)</f>
        <v xml:space="preserve">nct_id: NCT02563002
phase: Phase 3
sponsor_name: Merck Sharp &amp; Dohme Corp.
sponsor_type: Industry
study_title: A Phase III Study of Pembrolizumab (MK-3475) vs. Chemotherapy in Microsatellite Instability-High (MSI-H) or Mismatch Repair Deficient (dMMR) Stage IV Colorectal Carcinoma (KEYNOTE-177)
cohort: 1
age_min: 18
age_max: 150
</v>
      </c>
      <c r="B112" t="str">
        <f>IF(S112=1, Database!$K$6&amp;": "&amp;Database!K115&amp;CHAR(10)&amp;Database!$L$6&amp;": "&amp;Database!L115, "")</f>
        <v>type_colorectal_adeno: include
type_colorectal_nonadeno: include</v>
      </c>
      <c r="C112" t="str">
        <f>IF(T112=1, Database!$M$6&amp;": "&amp;Database!M115&amp;CHAR(10)&amp;Database!$N$6&amp;": "&amp;Database!N115&amp;CHAR(10)&amp;Database!$O$6&amp;": "&amp;Database!O115&amp;CHAR(10)&amp;Database!$P$6&amp;": "&amp;Database!P115&amp;CHAR(10), "")</f>
        <v/>
      </c>
      <c r="D112" t="str">
        <f>IF(W112=1, Database!$Q$6&amp;": "&amp;Database!Q115&amp;CHAR(10)&amp;Database!$R$6&amp;": "&amp;Database!R115&amp;CHAR(10)&amp;Database!$S$6&amp;": "&amp;Database!S115&amp;CHAR(10)&amp;Database!$T$6&amp;": "&amp;Database!T115&amp;CHAR(10)&amp;Database!$U$6&amp;": "&amp;Database!U115&amp;CHAR(10)&amp;Database!$V$6&amp;": "&amp;Database!V115&amp;CHAR(10)&amp;Database!$W$6&amp;": "&amp;Database!W115&amp;CHAR(10)&amp;Database!$X$6&amp;": "&amp;Database!X115&amp;CHAR(10)&amp;Database!$Y$6&amp;": "&amp;Database!Y115&amp;CHAR(10)&amp;Database!$Z$6&amp;": "&amp;Database!Z115&amp;CHAR(10)&amp;Database!$AA$6&amp;": "&amp;Database!AA115&amp;CHAR(10)&amp;Database!$AB$6&amp;": "&amp;Database!AB115&amp;CHAR(10), "")</f>
        <v/>
      </c>
      <c r="E112" t="str">
        <f>IF(Z112=1, Database!$AC$6&amp;": "&amp;Database!AC115&amp;CHAR(10)&amp;Database!$AD$6&amp;": "&amp;Database!AD115&amp;CHAR(10)&amp;Database!$AE$6&amp;": "&amp;Database!AE115&amp;CHAR(10)&amp;Database!$AF$6&amp;": "&amp;Database!AF115&amp;CHAR(10)&amp;Database!$AG$6&amp;": "&amp;Database!AG115&amp;CHAR(10)&amp;Database!$AH$6&amp;": "&amp;Database!AH115&amp;CHAR(10)&amp;Database!$AI$6&amp;": "&amp;Database!AI115&amp;CHAR(10)&amp;Database!$AJ$6&amp;": "&amp;Database!AJ115&amp;CHAR(10)&amp;Database!$AK$6&amp;": "&amp;Database!AK115&amp;CHAR(10)&amp;Database!$AL$6&amp;": "&amp;Database!AL115&amp;CHAR(10)&amp;Database!$AM$6&amp;": "&amp;Database!AM115&amp;CHAR(10)&amp;Database!$AN$6&amp;": "&amp;Database!AN115&amp;CHAR(10)&amp;Database!$AO$6&amp;": "&amp;Database!AO115&amp;CHAR(10)&amp;Database!$AP$6&amp;": "&amp;Database!AP115&amp;CHAR(10), "")</f>
        <v/>
      </c>
      <c r="F112" t="str">
        <f>IF(AA112=1, Database!$AQ$6&amp;": "&amp;Database!AQ115&amp;CHAR(10)&amp;Database!$AR$6&amp;": "&amp;Database!AR115&amp;CHAR(10)&amp;Database!$AS$6&amp;": "&amp;Database!AS115&amp;CHAR(10)&amp;Database!$AT$6&amp;": "&amp;Database!AT115&amp;CHAR(10), "")</f>
        <v xml:space="preserve">stage_i: 
stage_ii: 
stage_iii: 
stage_iv: include
</v>
      </c>
      <c r="G112" t="str">
        <f>IF(V112=1, Database!$AU$6&amp;": "&amp;Database!AU115&amp;CHAR(10)&amp;Database!$AV$6&amp;": "&amp;Database!AV115&amp;CHAR(10), "")</f>
        <v/>
      </c>
      <c r="H112" t="str">
        <f>IF(AB112=1, Database!$AW$6&amp;": "&amp;Database!AW115&amp;CHAR(10), "")</f>
        <v/>
      </c>
      <c r="I112" t="str">
        <f>IF(AC112=1, Database!$AX$6&amp;": "&amp;Database!AX115&amp;CHAR(10)&amp;Database!$AY$6&amp;": "&amp;Database!AY115&amp;CHAR(10), "")</f>
        <v/>
      </c>
      <c r="J112" t="str">
        <f>IF(Z112=1, Database!$AQ$6&amp;": "&amp;Database!AQ115&amp;CHAR(10)&amp;Database!$AR$6&amp;": "&amp;Database!AR115&amp;CHAR(10)&amp;Database!$AS$6&amp;": "&amp;Database!AS115&amp;CHAR(10)&amp;Database!$AT$6&amp;": "&amp;Database!AT115&amp;CHAR(10), "")</f>
        <v/>
      </c>
      <c r="K112" t="str">
        <f>Database!$AZ$6&amp;": "&amp;Database!AZ115&amp;CHAR(10)&amp;Database!$BA$6&amp;": "&amp;Database!BA115&amp;CHAR(10)&amp;Database!$BB$6&amp;": "&amp;Database!BB115&amp;CHAR(10)</f>
        <v xml:space="preserve">status_newly_diagnosed: 
status_relapse: 
status_refractory: 
</v>
      </c>
      <c r="L112" t="str">
        <f>Database!$BC$6&amp;": "&amp;Database!BC115&amp;CHAR(10)&amp;Database!$BD$6&amp;": "&amp;Database!BD115&amp;CHAR(10)&amp;Database!$BE$6&amp;": "&amp;Database!BE115&amp;CHAR(10)&amp;Database!$BF$6&amp;": "&amp;Database!BF115&amp;CHAR(10)&amp;Database!$BG$6&amp;": "&amp;Database!BG115&amp;CHAR(10)&amp;Database!$BH$6&amp;": "&amp;Database!BH115&amp;CHAR(10)</f>
        <v xml:space="preserve">marker_alk_oncogene: 
marker_egfr_mutation: 
marker_kras_mutation: 
marker_philadelphia_bcrabl_positive: 
marker_flt3_positive: 
marker_cd20pos: 
</v>
      </c>
      <c r="M112" t="str">
        <f>Database!$BI$6&amp;": "&amp;Database!BI115&amp;CHAR(10)&amp;Database!$BJ$6&amp;": "&amp;Database!BJ115&amp;CHAR(10)&amp;Database!$BK$6&amp;": "&amp;Database!BK115&amp;CHAR(10)&amp;Database!$BL$6&amp;": "&amp;Database!BL115&amp;CHAR(10)&amp;Database!$BM$6&amp;": "&amp;Database!BM115&amp;CHAR(10)&amp;Database!$BN$6&amp;": "&amp;Database!BN115&amp;CHAR(10)&amp;Database!$BO$6&amp;": "&amp;Database!BO115&amp;CHAR(10)&amp;Database!$BP$6&amp;": "&amp;Database!BP115&amp;CHAR(10)</f>
        <v xml:space="preserve">treatment_radiation: 
treatment_radiation_exclusion_period_mo: 
treatment_chemo_systemic: exclude
treatment_chemo_systemic_exclusion_period_mo: 1800
treatment_chemo_adjuvant: exclude
treatment_chemo_adjuvant_exclusion_period_mo: 6
treatment_tki: 
treatment_tki_exclusion_period_mo: 
</v>
      </c>
      <c r="N112" t="str">
        <f>IF(OR(W112=1, Z112=1), Database!$BQ$6&amp;": "&amp;Database!BQ115&amp;CHAR(10)&amp;Database!$BR$6&amp;": "&amp;Database!BR115&amp;CHAR(10)&amp;Database!$BS$6&amp;": "&amp;Database!BS115&amp;CHAR(10)&amp;Database!$BT$6&amp;": "&amp;Database!BT115&amp;CHAR(10), "")</f>
        <v/>
      </c>
      <c r="O112" t="str">
        <f>"Criteria: "&amp;CHAR(10)&amp;CHAR(10)&amp;Database!BU115</f>
        <v xml:space="preserve">Criteria: 
_x000D_        Inclusion Criteria:_x000D__x000D_          -  Locally confirmed dMMR or MSI-H stage IV colorectal carcinoma_x000D__x000D_          -  Eastern Cooperative Oncology Group (ECOG) performance status of 0 or 1_x000D__x000D_          -  Life expectancy of at least 3 months_x000D__x000D_          -  Measurable disease_x000D__x000D_          -  Female participants of childbearing potential must be willing to use adequate_x000D_             contraception for the course of the study starting with the first dose of study_x000D_             medication through 180 days after the last dose of SOC therapy or 120 days after the_x000D_             last pembrolizumab dose_x000D__x000D_          -  Male participants must agree to use adequate contraception for the course of the_x000D_             study starting with the first dose of study medication through 180 days after the_x000D_             last dose of SOC therapy or 120 days after the last pembrolizumab dose_x000D__x000D_          -  Adequate organ function_x000D__x000D_        Exclusion Criteria:_x000D__x000D_          -  Has received prior systemic therapy for Stage IV colorectal cancer. May have received_x000D_             prior adjuvant chemotherapy for colorectal cancer as long as it was completed at_x000D_             least 6 months prior to randomization on this study_x000D__x000D_          -  Currently participating and receiving treatment in another study, or participated in_x000D_             a study of an investigational agent and received treatment, or used an_x000D_             investigational device within 4 weeks of randomization_x000D__x000D_          -  Active autoimmune disease that has required systemic treatment in past 2 years_x000D__x000D_          -  Diagnosis of immunodeficiency or receiving systemic steroid therapy or any other form_x000D_             of immunosuppressive therapy within 7 days prior to randomization on this study_x000D__x000D_          -  Radiation therapy within 4 weeks prior to randomization on this study and not_x000D_             recovered to baseline from adverse events due to radiation therapy_x000D__x000D_          -  Known active central nervous system (CNS) metastases and/or carcinomatous meningitis_x000D__x000D_          -  Major surgical procedure, open biopsy or significant traumatic injury within 28 days_x000D_             prior to randomization on this study_x000D__x000D_          -  Has received prior therapy with an immune checkpoint inhibitor (e.g., anti-programmed_x000D_             cell death [PD]-1, anti-PD ligand 1 [L1], anti-PD-L2 agent, or anti-cytotoxic_x000D_             T-lymphocyte-associated protein 4 [CTLA-4] agent, etc.)_x000D__x000D_          -  Another malignancy that is progressing or requires active treatment with the_x000D_             exception of non-melanomatous skin cancer that has undergone potentially curative_x000D_             therapy and in situ cervical carcinoma_x000D__x000D_          -  Received a live vaccine within 30 days of planned start of study medication_x000D__x000D_          -  Known history of Human Immunodeficiency Virus (HIV), Hepatitis B or C_x000D__x000D_          -  Known history of, or any evidence of interstitial lung disease or active,_x000D_             non-infectious pneumonitis_x000D__x000D_          -  Active infection requiring systemic therapy_x000D__x000D_          -  Known psychiatric or substance abuse disorders that would interfere with cooperation_x000D_             with the requirements of the study_x000D__x000D_          -  Pregnant, breastfeeding, or expecting to conceive or father children within the_x000D_             projected duration of the study, starting with the screening visit through 180 days_x000D_             after the last dose of SOC or 120 days after the last dose of pembrolizumab_x000D_      </v>
      </c>
      <c r="P112" t="str">
        <f t="shared" si="2"/>
        <v xml:space="preserve">
---------------------------------------</v>
      </c>
      <c r="Q112" t="str">
        <f t="shared" si="3"/>
        <v>nct_id: NCT02563002
phase: Phase 3
sponsor_name: Merck Sharp &amp; Dohme Corp.
sponsor_type: Industry
study_title: A Phase III Study of Pembrolizumab (MK-3475) vs. Chemotherapy in Microsatellite Instability-High (MSI-H) or Mismatch Repair Deficient (dMMR) Stage IV Colorectal Carcinoma (KEYNOTE-177)
cohort: 1
age_min: 18
age_max: 150
type_colorectal_adeno: include
type_colorectal_nonadeno: includestage_i: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exclude
treatment_chemo_adjuvant_exclusion_period_mo: 6
treatment_tki: 
treatment_tki_exclusion_period_mo: 
Criteria: 
_x000D_        Inclusion Criteria:_x000D__x000D_          -  Locally confirmed dMMR or MSI-H stage IV colorectal carcinoma_x000D__x000D_          -  Eastern Cooperative Oncology Group (ECOG) performance status of 0 or 1_x000D__x000D_          -  Life expectancy of at least 3 months_x000D__x000D_          -  Measurable disease_x000D__x000D_          -  Female participants of childbearing potential must be willing to use adequate_x000D_             contraception for the course of the study starting with the first dose of study_x000D_             medication through 180 days after the last dose of SOC therapy or 120 days after the_x000D_             last pembrolizumab dose_x000D__x000D_          -  Male participants must agree to use adequate contraception for the course of the_x000D_             study starting with the first dose of study medication through 180 days after the_x000D_             last dose of SOC therapy or 120 days after the last pembrolizumab dose_x000D__x000D_          -  Adequate organ function_x000D__x000D_        Exclusion Criteria:_x000D__x000D_          -  Has received prior systemic therapy for Stage IV colorectal cancer. May have received_x000D_             prior adjuvant chemotherapy for colorectal cancer as long as it was completed at_x000D_             least 6 months prior to randomization on this study_x000D__x000D_          -  Currently participating and receiving treatment in another study, or participated in_x000D_             a study of an investigational agent and received treatment, or used an_x000D_             investigational device within 4 weeks of randomization_x000D__x000D_          -  Active autoimmune disease that has required systemic treatment in past 2 years_x000D__x000D_          -  Diagnosis of immunodeficiency or receiving systemic steroid therapy or any other form_x000D_             of immunosuppressive therapy within 7 days prior to randomization on this study_x000D__x000D_          -  Radiation therapy within 4 weeks prior to randomization on this study and not_x000D_             recovered to baseline from adverse events due to radiation therapy_x000D__x000D_          -  Known active central nervous system (CNS) metastases and/or carcinomatous meningitis_x000D__x000D_          -  Major surgical procedure, open biopsy or significant traumatic injury within 28 days_x000D_             prior to randomization on this study_x000D__x000D_          -  Has received prior therapy with an immune checkpoint inhibitor (e.g., anti-programmed_x000D_             cell death [PD]-1, anti-PD ligand 1 [L1], anti-PD-L2 agent, or anti-cytotoxic_x000D_             T-lymphocyte-associated protein 4 [CTLA-4] agent, etc.)_x000D__x000D_          -  Another malignancy that is progressing or requires active treatment with the_x000D_             exception of non-melanomatous skin cancer that has undergone potentially curative_x000D_             therapy and in situ cervical carcinoma_x000D__x000D_          -  Received a live vaccine within 30 days of planned start of study medication_x000D__x000D_          -  Known history of Human Immunodeficiency Virus (HIV), Hepatitis B or C_x000D__x000D_          -  Known history of, or any evidence of interstitial lung disease or active,_x000D_             non-infectious pneumonitis_x000D__x000D_          -  Active infection requiring systemic therapy_x000D__x000D_          -  Known psychiatric or substance abuse disorders that would interfere with cooperation_x000D_             with the requirements of the study_x000D__x000D_          -  Pregnant, breastfeeding, or expecting to conceive or father children within the_x000D_             projected duration of the study, starting with the screening visit through 180 days_x000D_             after the last dose of SOC or 120 days after the last dose of pembrolizumab_x000D_      
---------------------------------------</v>
      </c>
      <c r="S112">
        <f>IF(OR(Database!K115="include",Database!L115="include"), 1, 0)</f>
        <v>1</v>
      </c>
      <c r="T112">
        <f>IF(OR(Database!M115="include",Database!N115="include",Database!O115="include",Database!P115="include"), 1, 0)</f>
        <v>0</v>
      </c>
      <c r="U112">
        <f>IF(OR(Database!M115="include",Database!N115="include",Database!O115="include"), 1, 0)</f>
        <v>0</v>
      </c>
      <c r="V112">
        <f>IF(Database!P115="include", 1, 0)</f>
        <v>0</v>
      </c>
      <c r="W112">
        <f>IF(OR(Database!Q115="include",Database!R115="include",Database!S115="include",Database!T115="include"), 1, 0)</f>
        <v>0</v>
      </c>
      <c r="X112">
        <f>IF(Database!Q115="include", 1, 0)</f>
        <v>0</v>
      </c>
      <c r="Y112">
        <f>IF(Database!T115="include", 1, 0)</f>
        <v>0</v>
      </c>
      <c r="Z112">
        <f>IF(OR(Database!AC115="include",Database!AE115="include",Database!AH115="include",Database!AI115="include",Database!AJ115="include",Database!AK115="include",Database!AM115="include",Database!AN115="include",Database!AO115="include",Database!AP115="include"), 1, 0)</f>
        <v>0</v>
      </c>
      <c r="AA112">
        <f>IF(OR(Database!AQ115&lt;&gt;"",Database!AR115&lt;&gt;"",Database!AS115&lt;&gt;"",Database!AT115&lt;&gt;""), 1, 0)</f>
        <v>1</v>
      </c>
      <c r="AB112">
        <f>IF(Database!AW115&lt;&gt;"", 1, 0)</f>
        <v>0</v>
      </c>
      <c r="AC112">
        <f>IF(OR(Database!AY115&lt;&gt;"",Database!AX115&lt;&gt;""), 1, 0)</f>
        <v>0</v>
      </c>
    </row>
    <row r="113" spans="1:29">
      <c r="A113" t="str">
        <f>Database!$B$6&amp;": "&amp;Database!B116&amp;CHAR(10)&amp;Database!$C$6&amp;": "&amp;Database!C116&amp;CHAR(10)&amp;Database!$E$6&amp;": "&amp;Database!E116&amp;CHAR(10)&amp;Database!$F$6&amp;": "&amp;Database!F116&amp;CHAR(10)&amp;Database!$G$6&amp;": "&amp;Database!G116&amp;CHAR(10)&amp;Database!$H$6&amp;": "&amp;Database!H116&amp;CHAR(10)&amp;Database!$I$6&amp;": "&amp;Database!I116&amp;CHAR(10)&amp;Database!$J$6&amp;": "&amp;Database!J116&amp;CHAR(10)</f>
        <v xml:space="preserve">nct_id: NCT02060188
phase: Phase 1/Phase 2
sponsor_name: Bristol-Myers Squibb
sponsor_type: Industry
study_title: A Phase 2 Clinical Trial of Nivolumab and Nivolumab Plus Ipilimumab in Recurrent and Metastatic Microsatellite High (MSI-H) Colon Cancer
cohort: 1
age_min: 18
age_max: 150
</v>
      </c>
      <c r="B113" t="str">
        <f>IF(S113=1, Database!$K$6&amp;": "&amp;Database!K116&amp;CHAR(10)&amp;Database!$L$6&amp;": "&amp;Database!L116, "")</f>
        <v>type_colorectal_adeno: include
type_colorectal_nonadeno: include</v>
      </c>
      <c r="C113" t="str">
        <f>IF(T113=1, Database!$M$6&amp;": "&amp;Database!M116&amp;CHAR(10)&amp;Database!$N$6&amp;": "&amp;Database!N116&amp;CHAR(10)&amp;Database!$O$6&amp;": "&amp;Database!O116&amp;CHAR(10)&amp;Database!$P$6&amp;": "&amp;Database!P116&amp;CHAR(10), "")</f>
        <v/>
      </c>
      <c r="D113" t="str">
        <f>IF(W113=1, Database!$Q$6&amp;": "&amp;Database!Q116&amp;CHAR(10)&amp;Database!$R$6&amp;": "&amp;Database!R116&amp;CHAR(10)&amp;Database!$S$6&amp;": "&amp;Database!S116&amp;CHAR(10)&amp;Database!$T$6&amp;": "&amp;Database!T116&amp;CHAR(10)&amp;Database!$U$6&amp;": "&amp;Database!U116&amp;CHAR(10)&amp;Database!$V$6&amp;": "&amp;Database!V116&amp;CHAR(10)&amp;Database!$W$6&amp;": "&amp;Database!W116&amp;CHAR(10)&amp;Database!$X$6&amp;": "&amp;Database!X116&amp;CHAR(10)&amp;Database!$Y$6&amp;": "&amp;Database!Y116&amp;CHAR(10)&amp;Database!$Z$6&amp;": "&amp;Database!Z116&amp;CHAR(10)&amp;Database!$AA$6&amp;": "&amp;Database!AA116&amp;CHAR(10)&amp;Database!$AB$6&amp;": "&amp;Database!AB116&amp;CHAR(10), "")</f>
        <v/>
      </c>
      <c r="E113" t="str">
        <f>IF(Z113=1, Database!$AC$6&amp;": "&amp;Database!AC116&amp;CHAR(10)&amp;Database!$AD$6&amp;": "&amp;Database!AD116&amp;CHAR(10)&amp;Database!$AE$6&amp;": "&amp;Database!AE116&amp;CHAR(10)&amp;Database!$AF$6&amp;": "&amp;Database!AF116&amp;CHAR(10)&amp;Database!$AG$6&amp;": "&amp;Database!AG116&amp;CHAR(10)&amp;Database!$AH$6&amp;": "&amp;Database!AH116&amp;CHAR(10)&amp;Database!$AI$6&amp;": "&amp;Database!AI116&amp;CHAR(10)&amp;Database!$AJ$6&amp;": "&amp;Database!AJ116&amp;CHAR(10)&amp;Database!$AK$6&amp;": "&amp;Database!AK116&amp;CHAR(10)&amp;Database!$AL$6&amp;": "&amp;Database!AL116&amp;CHAR(10)&amp;Database!$AM$6&amp;": "&amp;Database!AM116&amp;CHAR(10)&amp;Database!$AN$6&amp;": "&amp;Database!AN116&amp;CHAR(10)&amp;Database!$AO$6&amp;": "&amp;Database!AO116&amp;CHAR(10)&amp;Database!$AP$6&amp;": "&amp;Database!AP116&amp;CHAR(10), "")</f>
        <v/>
      </c>
      <c r="F113" t="str">
        <f>IF(AA113=1, Database!$AQ$6&amp;": "&amp;Database!AQ116&amp;CHAR(10)&amp;Database!$AR$6&amp;": "&amp;Database!AR116&amp;CHAR(10)&amp;Database!$AS$6&amp;": "&amp;Database!AS116&amp;CHAR(10)&amp;Database!$AT$6&amp;": "&amp;Database!AT116&amp;CHAR(10), "")</f>
        <v xml:space="preserve">stage_i: 
stage_ii: 
stage_iii: include
stage_iv: include
</v>
      </c>
      <c r="G113" t="str">
        <f>IF(V113=1, Database!$AU$6&amp;": "&amp;Database!AU116&amp;CHAR(10)&amp;Database!$AV$6&amp;": "&amp;Database!AV116&amp;CHAR(10), "")</f>
        <v/>
      </c>
      <c r="H113" t="str">
        <f>IF(AB113=1, Database!$AW$6&amp;": "&amp;Database!AW116&amp;CHAR(10), "")</f>
        <v/>
      </c>
      <c r="I113" t="str">
        <f>IF(AC113=1, Database!$AX$6&amp;": "&amp;Database!AX116&amp;CHAR(10)&amp;Database!$AY$6&amp;": "&amp;Database!AY116&amp;CHAR(10), "")</f>
        <v/>
      </c>
      <c r="J113" t="str">
        <f>IF(Z113=1, Database!$AQ$6&amp;": "&amp;Database!AQ116&amp;CHAR(10)&amp;Database!$AR$6&amp;": "&amp;Database!AR116&amp;CHAR(10)&amp;Database!$AS$6&amp;": "&amp;Database!AS116&amp;CHAR(10)&amp;Database!$AT$6&amp;": "&amp;Database!AT116&amp;CHAR(10), "")</f>
        <v/>
      </c>
      <c r="K113" t="str">
        <f>Database!$AZ$6&amp;": "&amp;Database!AZ116&amp;CHAR(10)&amp;Database!$BA$6&amp;": "&amp;Database!BA116&amp;CHAR(10)&amp;Database!$BB$6&amp;": "&amp;Database!BB116&amp;CHAR(10)</f>
        <v xml:space="preserve">status_newly_diagnosed: 
status_relapse: 
status_refractory: 
</v>
      </c>
      <c r="L113" t="str">
        <f>Database!$BC$6&amp;": "&amp;Database!BC116&amp;CHAR(10)&amp;Database!$BD$6&amp;": "&amp;Database!BD116&amp;CHAR(10)&amp;Database!$BE$6&amp;": "&amp;Database!BE116&amp;CHAR(10)&amp;Database!$BF$6&amp;": "&amp;Database!BF116&amp;CHAR(10)&amp;Database!$BG$6&amp;": "&amp;Database!BG116&amp;CHAR(10)&amp;Database!$BH$6&amp;": "&amp;Database!BH116&amp;CHAR(10)</f>
        <v xml:space="preserve">marker_alk_oncogene: 
marker_egfr_mutation: 
marker_kras_mutation: 
marker_philadelphia_bcrabl_positive: 
marker_flt3_positive: 
marker_cd20pos: 
</v>
      </c>
      <c r="M113" t="str">
        <f>Database!$BI$6&amp;": "&amp;Database!BI116&amp;CHAR(10)&amp;Database!$BJ$6&amp;": "&amp;Database!BJ116&amp;CHAR(10)&amp;Database!$BK$6&amp;": "&amp;Database!BK116&amp;CHAR(10)&amp;Database!$BL$6&amp;": "&amp;Database!BL116&amp;CHAR(10)&amp;Database!$BM$6&amp;": "&amp;Database!BM116&amp;CHAR(10)&amp;Database!$BN$6&amp;": "&amp;Database!BN116&amp;CHAR(10)&amp;Database!$BO$6&amp;": "&amp;Database!BO116&amp;CHAR(10)&amp;Database!$BP$6&amp;": "&amp;Database!BP116&amp;CHAR(10)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13" t="str">
        <f>IF(OR(W113=1, Z113=1), Database!$BQ$6&amp;": "&amp;Database!BQ116&amp;CHAR(10)&amp;Database!$BR$6&amp;": "&amp;Database!BR116&amp;CHAR(10)&amp;Database!$BS$6&amp;": "&amp;Database!BS116&amp;CHAR(10)&amp;Database!$BT$6&amp;": "&amp;Database!BT116&amp;CHAR(10), "")</f>
        <v/>
      </c>
      <c r="O113" t="str">
        <f>"Criteria: "&amp;CHAR(10)&amp;CHAR(10)&amp;Database!BU116</f>
        <v xml:space="preserve">Criteria: 
_x000D_        For more information regarding BMS clinical trial participation, please visit_x000D_        www.BMSStudyConnect.com_x000D__x000D_        Inclusion Criteria:_x000D__x000D_          -  Men and women â‰¥ 18 years of age_x000D__x000D_          -  Eastern Cooperative Oncology Group (ECOG) performance status 0 to 1_x000D__x000D_          -  Histologically confirmed colorectal cancer_x000D__x000D_          -  Measurable disease by CT or MRI_x000D__x000D_          -  Testing for MSI Status_x000D__x000D_          -  Adequate organ function as defined by study-specific laboratory tests_x000D__x000D_          -  Must use acceptable form of birth control throughout the study. After the final dose_x000D_             of study drug, an acceptable form of birth control must be used for 23 weeks for_x000D_             women of childbearing potential (WOCBP) and 31 weeks for men who are sexually active_x000D_             with WOCBP_x000D__x000D_          -  Signed informed consent_x000D__x000D_          -  Willing and able to comply with study procedures_x000D__x000D_          -  Subjects enrolled into the C3 Cohort must have not had treatment for their metastatic_x000D_             disease_x000D__x000D_        Exclusion Criteria:_x000D__x000D_          -  Active brain metastases or leptomeningeal metastases are not allowed._x000D__x000D_          -  Prior treatment with an anti-Programmed Death Receptor (PD)-1, anti-PD-L1,_x000D_             anti-PD-L2, anti-Cytotoxic T-Cell Lymphoma-4 Antigen (CTLA-4) antibody, or any other_x000D_             antibody or drug specifically targeting T-cell co-stimulation or immune checkpoint_x000D_             pathways_x000D__x000D_          -  Prior malignancy active within the previous 3 years except for locally curable_x000D_             cancers_x000D__x000D_          -  Subjects with active, known or suspected autoimmune disease_x000D__x000D_          -  Subjects with a condition requiring systemic treatment with either corticosteroids or_x000D_             other immunosuppressive medications within 14 days of study drug administration_x000D__x000D_        Other protocol defined inclusion/exclusion criteria could apply_x000D_      </v>
      </c>
      <c r="P113" t="str">
        <f t="shared" si="2"/>
        <v xml:space="preserve">
---------------------------------------</v>
      </c>
      <c r="Q113" t="str">
        <f t="shared" si="3"/>
        <v>nct_id: NCT02060188
phase: Phase 1/Phase 2
sponsor_name: Bristol-Myers Squibb
sponsor_type: Industry
study_title: A Phase 2 Clinical Trial of Nivolumab and Nivolumab Plus Ipilimumab in Recurrent and Metastatic Microsatellite High (MSI-H) Colon Cancer
cohort: 1
age_min: 18
age_max: 150
type_colorectal_adeno: include
type_colorectal_nonadeno: includestage_i: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For more information regarding BMS clinical trial participation, please visit_x000D_        www.BMSStudyConnect.com_x000D__x000D_        Inclusion Criteria:_x000D__x000D_          -  Men and women â‰¥ 18 years of age_x000D__x000D_          -  Eastern Cooperative Oncology Group (ECOG) performance status 0 to 1_x000D__x000D_          -  Histologically confirmed colorectal cancer_x000D__x000D_          -  Measurable disease by CT or MRI_x000D__x000D_          -  Testing for MSI Status_x000D__x000D_          -  Adequate organ function as defined by study-specific laboratory tests_x000D__x000D_          -  Must use acceptable form of birth control throughout the study. After the final dose_x000D_             of study drug, an acceptable form of birth control must be used for 23 weeks for_x000D_             women of childbearing potential (WOCBP) and 31 weeks for men who are sexually active_x000D_             with WOCBP_x000D__x000D_          -  Signed informed consent_x000D__x000D_          -  Willing and able to comply with study procedures_x000D__x000D_          -  Subjects enrolled into the C3 Cohort must have not had treatment for their metastatic_x000D_             disease_x000D__x000D_        Exclusion Criteria:_x000D__x000D_          -  Active brain metastases or leptomeningeal metastases are not allowed._x000D__x000D_          -  Prior treatment with an anti-Programmed Death Receptor (PD)-1, anti-PD-L1,_x000D_             anti-PD-L2, anti-Cytotoxic T-Cell Lymphoma-4 Antigen (CTLA-4) antibody, or any other_x000D_             antibody or drug specifically targeting T-cell co-stimulation or immune checkpoint_x000D_             pathways_x000D__x000D_          -  Prior malignancy active within the previous 3 years except for locally curable_x000D_             cancers_x000D__x000D_          -  Subjects with active, known or suspected autoimmune disease_x000D__x000D_          -  Subjects with a condition requiring systemic treatment with either corticosteroids or_x000D_             other immunosuppressive medications within 14 days of study drug administration_x000D__x000D_        Other protocol defined inclusion/exclusion criteria could apply_x000D_      
---------------------------------------</v>
      </c>
      <c r="S113">
        <f>IF(OR(Database!K116="include",Database!L116="include"), 1, 0)</f>
        <v>1</v>
      </c>
      <c r="T113">
        <f>IF(OR(Database!M116="include",Database!N116="include",Database!O116="include",Database!P116="include"), 1, 0)</f>
        <v>0</v>
      </c>
      <c r="U113">
        <f>IF(OR(Database!M116="include",Database!N116="include",Database!O116="include"), 1, 0)</f>
        <v>0</v>
      </c>
      <c r="V113">
        <f>IF(Database!P116="include", 1, 0)</f>
        <v>0</v>
      </c>
      <c r="W113">
        <f>IF(OR(Database!Q116="include",Database!R116="include",Database!S116="include",Database!T116="include"), 1, 0)</f>
        <v>0</v>
      </c>
      <c r="X113">
        <f>IF(Database!Q116="include", 1, 0)</f>
        <v>0</v>
      </c>
      <c r="Y113">
        <f>IF(Database!T116="include", 1, 0)</f>
        <v>0</v>
      </c>
      <c r="Z113">
        <f>IF(OR(Database!AC116="include",Database!AE116="include",Database!AH116="include",Database!AI116="include",Database!AJ116="include",Database!AK116="include",Database!AM116="include",Database!AN116="include",Database!AO116="include",Database!AP116="include"), 1, 0)</f>
        <v>0</v>
      </c>
      <c r="AA113">
        <f>IF(OR(Database!AQ116&lt;&gt;"",Database!AR116&lt;&gt;"",Database!AS116&lt;&gt;"",Database!AT116&lt;&gt;""), 1, 0)</f>
        <v>1</v>
      </c>
      <c r="AB113">
        <f>IF(Database!AW116&lt;&gt;"", 1, 0)</f>
        <v>0</v>
      </c>
      <c r="AC113">
        <f>IF(OR(Database!AY116&lt;&gt;"",Database!AX116&lt;&gt;""), 1, 0)</f>
        <v>0</v>
      </c>
    </row>
    <row r="114" spans="1:29">
      <c r="A114" t="str">
        <f>Database!$B$6&amp;": "&amp;Database!B117&amp;CHAR(10)&amp;Database!$C$6&amp;": "&amp;Database!C117&amp;CHAR(10)&amp;Database!$E$6&amp;": "&amp;Database!E117&amp;CHAR(10)&amp;Database!$F$6&amp;": "&amp;Database!F117&amp;CHAR(10)&amp;Database!$G$6&amp;": "&amp;Database!G117&amp;CHAR(10)&amp;Database!$H$6&amp;": "&amp;Database!H117&amp;CHAR(10)&amp;Database!$I$6&amp;": "&amp;Database!I117&amp;CHAR(10)&amp;Database!$J$6&amp;": "&amp;Database!J117&amp;CHAR(10)</f>
        <v xml:space="preserve">nct_id: NCT01767857
phase: Phase 3
sponsor_name: XBiotech, Inc.
sponsor_type: Industry
study_title: Phase III Double-blinded, Placebo Controlled Study of Xilonixâ„¢ for Improving Survival in Metastatic Colorectal Cancer
cohort: 1
age_min: 18
age_max: 150
</v>
      </c>
      <c r="B114" t="str">
        <f>IF(S114=1, Database!$K$6&amp;": "&amp;Database!K117&amp;CHAR(10)&amp;Database!$L$6&amp;": "&amp;Database!L117, "")</f>
        <v>type_colorectal_adeno: include
type_colorectal_nonadeno: include</v>
      </c>
      <c r="C114" t="str">
        <f>IF(T114=1, Database!$M$6&amp;": "&amp;Database!M117&amp;CHAR(10)&amp;Database!$N$6&amp;": "&amp;Database!N117&amp;CHAR(10)&amp;Database!$O$6&amp;": "&amp;Database!O117&amp;CHAR(10)&amp;Database!$P$6&amp;": "&amp;Database!P117&amp;CHAR(10), "")</f>
        <v/>
      </c>
      <c r="D114" t="str">
        <f>IF(W114=1, Database!$Q$6&amp;": "&amp;Database!Q117&amp;CHAR(10)&amp;Database!$R$6&amp;": "&amp;Database!R117&amp;CHAR(10)&amp;Database!$S$6&amp;": "&amp;Database!S117&amp;CHAR(10)&amp;Database!$T$6&amp;": "&amp;Database!T117&amp;CHAR(10)&amp;Database!$U$6&amp;": "&amp;Database!U117&amp;CHAR(10)&amp;Database!$V$6&amp;": "&amp;Database!V117&amp;CHAR(10)&amp;Database!$W$6&amp;": "&amp;Database!W117&amp;CHAR(10)&amp;Database!$X$6&amp;": "&amp;Database!X117&amp;CHAR(10)&amp;Database!$Y$6&amp;": "&amp;Database!Y117&amp;CHAR(10)&amp;Database!$Z$6&amp;": "&amp;Database!Z117&amp;CHAR(10)&amp;Database!$AA$6&amp;": "&amp;Database!AA117&amp;CHAR(10)&amp;Database!$AB$6&amp;": "&amp;Database!AB117&amp;CHAR(10), "")</f>
        <v/>
      </c>
      <c r="E114" t="str">
        <f>IF(Z114=1, Database!$AC$6&amp;": "&amp;Database!AC117&amp;CHAR(10)&amp;Database!$AD$6&amp;": "&amp;Database!AD117&amp;CHAR(10)&amp;Database!$AE$6&amp;": "&amp;Database!AE117&amp;CHAR(10)&amp;Database!$AF$6&amp;": "&amp;Database!AF117&amp;CHAR(10)&amp;Database!$AG$6&amp;": "&amp;Database!AG117&amp;CHAR(10)&amp;Database!$AH$6&amp;": "&amp;Database!AH117&amp;CHAR(10)&amp;Database!$AI$6&amp;": "&amp;Database!AI117&amp;CHAR(10)&amp;Database!$AJ$6&amp;": "&amp;Database!AJ117&amp;CHAR(10)&amp;Database!$AK$6&amp;": "&amp;Database!AK117&amp;CHAR(10)&amp;Database!$AL$6&amp;": "&amp;Database!AL117&amp;CHAR(10)&amp;Database!$AM$6&amp;": "&amp;Database!AM117&amp;CHAR(10)&amp;Database!$AN$6&amp;": "&amp;Database!AN117&amp;CHAR(10)&amp;Database!$AO$6&amp;": "&amp;Database!AO117&amp;CHAR(10)&amp;Database!$AP$6&amp;": "&amp;Database!AP117&amp;CHAR(10), "")</f>
        <v/>
      </c>
      <c r="F114" t="str">
        <f>IF(AA114=1, Database!$AQ$6&amp;": "&amp;Database!AQ117&amp;CHAR(10)&amp;Database!$AR$6&amp;": "&amp;Database!AR117&amp;CHAR(10)&amp;Database!$AS$6&amp;": "&amp;Database!AS117&amp;CHAR(10)&amp;Database!$AT$6&amp;": "&amp;Database!AT117&amp;CHAR(10), "")</f>
        <v xml:space="preserve">stage_i: 
stage_ii: 
stage_iii: include
stage_iv: include
</v>
      </c>
      <c r="G114" t="str">
        <f>IF(V114=1, Database!$AU$6&amp;": "&amp;Database!AU117&amp;CHAR(10)&amp;Database!$AV$6&amp;": "&amp;Database!AV117&amp;CHAR(10), "")</f>
        <v/>
      </c>
      <c r="H114" t="str">
        <f>IF(AB114=1, Database!$AW$6&amp;": "&amp;Database!AW117&amp;CHAR(10), "")</f>
        <v/>
      </c>
      <c r="I114" t="str">
        <f>IF(AC114=1, Database!$AX$6&amp;": "&amp;Database!AX117&amp;CHAR(10)&amp;Database!$AY$6&amp;": "&amp;Database!AY117&amp;CHAR(10), "")</f>
        <v/>
      </c>
      <c r="J114" t="str">
        <f>IF(Z114=1, Database!$AQ$6&amp;": "&amp;Database!AQ117&amp;CHAR(10)&amp;Database!$AR$6&amp;": "&amp;Database!AR117&amp;CHAR(10)&amp;Database!$AS$6&amp;": "&amp;Database!AS117&amp;CHAR(10)&amp;Database!$AT$6&amp;": "&amp;Database!AT117&amp;CHAR(10), "")</f>
        <v/>
      </c>
      <c r="K114" t="str">
        <f>Database!$AZ$6&amp;": "&amp;Database!AZ117&amp;CHAR(10)&amp;Database!$BA$6&amp;": "&amp;Database!BA117&amp;CHAR(10)&amp;Database!$BB$6&amp;": "&amp;Database!BB117&amp;CHAR(10)</f>
        <v xml:space="preserve">status_newly_diagnosed: 
status_relapse: 
status_refractory: require
</v>
      </c>
      <c r="L114" t="str">
        <f>Database!$BC$6&amp;": "&amp;Database!BC117&amp;CHAR(10)&amp;Database!$BD$6&amp;": "&amp;Database!BD117&amp;CHAR(10)&amp;Database!$BE$6&amp;": "&amp;Database!BE117&amp;CHAR(10)&amp;Database!$BF$6&amp;": "&amp;Database!BF117&amp;CHAR(10)&amp;Database!$BG$6&amp;": "&amp;Database!BG117&amp;CHAR(10)&amp;Database!$BH$6&amp;": "&amp;Database!BH117&amp;CHAR(10)</f>
        <v xml:space="preserve">marker_alk_oncogene: 
marker_egfr_mutation: 
marker_kras_mutation: 
marker_philadelphia_bcrabl_positive: 
marker_flt3_positive: 
marker_cd20pos: 
</v>
      </c>
      <c r="M114" t="str">
        <f>Database!$BI$6&amp;": "&amp;Database!BI117&amp;CHAR(10)&amp;Database!$BJ$6&amp;": "&amp;Database!BJ117&amp;CHAR(10)&amp;Database!$BK$6&amp;": "&amp;Database!BK117&amp;CHAR(10)&amp;Database!$BL$6&amp;": "&amp;Database!BL117&amp;CHAR(10)&amp;Database!$BM$6&amp;": "&amp;Database!BM117&amp;CHAR(10)&amp;Database!$BN$6&amp;": "&amp;Database!BN117&amp;CHAR(10)&amp;Database!$BO$6&amp;": "&amp;Database!BO117&amp;CHAR(10)&amp;Database!$BP$6&amp;": "&amp;Database!BP117&amp;CHAR(10)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14" t="str">
        <f>IF(OR(W114=1, Z114=1), Database!$BQ$6&amp;": "&amp;Database!BQ117&amp;CHAR(10)&amp;Database!$BR$6&amp;": "&amp;Database!BR117&amp;CHAR(10)&amp;Database!$BS$6&amp;": "&amp;Database!BS117&amp;CHAR(10)&amp;Database!$BT$6&amp;": "&amp;Database!BT117&amp;CHAR(10), "")</f>
        <v/>
      </c>
      <c r="O114" t="str">
        <f>"Criteria: "&amp;CHAR(10)&amp;CHAR(10)&amp;Database!BU117</f>
        <v xml:space="preserve">Criteria: 
_x000D_        Inclusion Criteria:_x000D__x000D_          1. Subjects with pathologically confirmed colorectal carcinoma that is metastatic or_x000D_             unresectable and which is refractory to standard therapy. To be considered_x000D_             refractory, a subject must have experienced progression (or intolerance) after_x000D_             treatment with standard approved regimens including, oxaliplatin, irinotecan_x000D_             flouropyrimidine, bevacizumab, and cetuximab or panitumumab if KRAS wildtype._x000D__x000D_          2. Subjects will not be treated with any radiation, chemotherapy, or investigational_x000D_             agents while enrolled in this protocol._x000D__x000D_          3. Eastern Cooperative Oncology Group (ECOG) performance status 0,1, or 2._x000D__x000D_          4. At least 2 weeks since the last previous cancer treatment including: chemotherapy,_x000D_             radiation therapy, immunotherapy, surgery, hormonal therapy, or targeted biologics._x000D__x000D_          5. Age â‰¥ 18 years, male or female subjects._x000D__x000D_          6. Serum potassium and magnesium levels within institutional normal limits. Total serum_x000D_             calcium or ionized calcium level must be greater than or equal to the lower limit of_x000D_             normal._x000D__x000D_          7. Adequate renal function, defined by serum creatinine â‰¤ 1.5 x ULN._x000D__x000D_          8. Adequate hepatic function_x000D__x000D_          9. Adequate bone marrow function_x000D__x000D_         10. For women of childbearing potential (WOCBP), a negative serum pregnancy test result_x000D_             at Screening._x000D__x000D_         11. Signed and dated institutional review board (IRB)-approved informed consent before_x000D_             any protocol-specific screening procedures are performed._x000D__x000D_         12. Patients enrolled must, in the Investigator's judgment, be healthy enough to stay on_x000D_             the clinical trial for three months._x000D__x000D_        Exclusion Criteria:_x000D__x000D_          1. Mechanical obstruction that would prevent adequate oral nutritional intake._x000D__x000D_          2. Serious uncontrolled medical disorder, or active infection, that would impair the_x000D_             ability of the patient to receive protocol therapy._x000D__x000D_          3. Uncontrolled or significant cardiovascular disease, including:_x000D__x000D_          4. Dementia or altered mental status that would prohibit the understanding or rendering_x000D_             of informed consent._x000D__x000D_          5. Subjects who have not recovered from the adverse effects of prior therapy at the time_x000D_             of enrollment to â‰¤ grade 1; excluding alopecia and grade 2 neuropathy._x000D__x000D_          6. Immunocompromised subjects, including subjects known to be infected with human_x000D_             immunodeficiency virus (HIV)._x000D__x000D_          7. Known hepatitis B surface antigen and/or positive hepatitis C antibody and presence_x000D_             of hepatitis C RNA._x000D__x000D_          8. History of tuberculosis (latent or active) or positive Interferon-gamma release assay_x000D_             (IGRA)._x000D__x000D_          9. Receipt of a live (attenuated) vaccine within 1 month prior to Screening_x000D__x000D_         10. Subjects with history of hypersensitivity to compounds of similar chemical or_x000D_             biologic composition of XILONIXâ„¢._x000D__x000D_         11. Women who are pregnant or breastfeeding._x000D__x000D_         12. WOCBP or men whose sexual partners are WOCBP who are unwilling or unable to use an_x000D_             acceptable method of contraception for at least 1 month prior to study entry, for the_x000D_             duration of the study, and for at least 3 months after the last dose of study_x000D_             medication._x000D__x000D_         13. Weight loss &gt;20% in the previous 6 months._x000D_      </v>
      </c>
      <c r="P114" t="str">
        <f t="shared" si="2"/>
        <v xml:space="preserve">
---------------------------------------</v>
      </c>
      <c r="Q114" t="str">
        <f t="shared" si="3"/>
        <v>nct_id: NCT01767857
phase: Phase 3
sponsor_name: XBiotech, Inc.
sponsor_type: Industry
study_title: Phase III Double-blinded, Placebo Controlled Study of Xilonixâ„¢ for Improving Survival in Metastatic Colorectal Cancer
cohort: 1
age_min: 18
age_max: 150
type_colorectal_adeno: include
type_colorectal_nonadeno: includestage_i: 
stage_ii: 
stage_iii: include
stage_iv: include
status_newly_diagnosed: 
status_relapse: 
status_refractory: require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1. Subjects with pathologically confirmed colorectal carcinoma that is metastatic or_x000D_             unresectable and which is refractory to standard therapy. To be considered_x000D_             refractory, a subject must have experienced progression (or intolerance) after_x000D_             treatment with standard approved regimens including, oxaliplatin, irinotecan_x000D_             flouropyrimidine, bevacizumab, and cetuximab or panitumumab if KRAS wildtype._x000D__x000D_          2. Subjects will not be treated with any radiation, chemotherapy, or investigational_x000D_             agents while enrolled in this protocol._x000D__x000D_          3. Eastern Cooperative Oncology Group (ECOG) performance status 0,1, or 2._x000D__x000D_          4. At least 2 weeks since the last previous cancer treatment including: chemotherapy,_x000D_             radiation therapy, immunotherapy, surgery, hormonal therapy, or targeted biologics._x000D__x000D_          5. Age â‰¥ 18 years, male or female subjects._x000D__x000D_          6. Serum potassium and magnesium levels within institutional normal limits. Total serum_x000D_             calcium or ionized calcium level must be greater than or equal to the lower limit of_x000D_             normal._x000D__x000D_          7. Adequate renal function, defined by serum creatinine â‰¤ 1.5 x ULN._x000D__x000D_          8. Adequate hepatic function_x000D__x000D_          9. Adequate bone marrow function_x000D__x000D_         10. For women of childbearing potential (WOCBP), a negative serum pregnancy test result_x000D_             at Screening._x000D__x000D_         11. Signed and dated institutional review board (IRB)-approved informed consent before_x000D_             any protocol-specific screening procedures are performed._x000D__x000D_         12. Patients enrolled must, in the Investigator's judgment, be healthy enough to stay on_x000D_             the clinical trial for three months._x000D__x000D_        Exclusion Criteria:_x000D__x000D_          1. Mechanical obstruction that would prevent adequate oral nutritional intake._x000D__x000D_          2. Serious uncontrolled medical disorder, or active infection, that would impair the_x000D_             ability of the patient to receive protocol therapy._x000D__x000D_          3. Uncontrolled or significant cardiovascular disease, including:_x000D__x000D_          4. Dementia or altered mental status that would prohibit the understanding or rendering_x000D_             of informed consent._x000D__x000D_          5. Subjects who have not recovered from the adverse effects of prior therapy at the time_x000D_             of enrollment to â‰¤ grade 1; excluding alopecia and grade 2 neuropathy._x000D__x000D_          6. Immunocompromised subjects, including subjects known to be infected with human_x000D_             immunodeficiency virus (HIV)._x000D__x000D_          7. Known hepatitis B surface antigen and/or positive hepatitis C antibody and presence_x000D_             of hepatitis C RNA._x000D__x000D_          8. History of tuberculosis (latent or active) or positive Interferon-gamma release assay_x000D_             (IGRA)._x000D__x000D_          9. Receipt of a live (attenuated) vaccine within 1 month prior to Screening_x000D__x000D_         10. Subjects with history of hypersensitivity to compounds of similar chemical or_x000D_             biologic composition of XILONIXâ„¢._x000D__x000D_         11. Women who are pregnant or breastfeeding._x000D__x000D_         12. WOCBP or men whose sexual partners are WOCBP who are unwilling or unable to use an_x000D_             acceptable method of contraception for at least 1 month prior to study entry, for the_x000D_             duration of the study, and for at least 3 months after the last dose of study_x000D_             medication._x000D__x000D_         13. Weight loss &gt;20% in the previous 6 months._x000D_      
---------------------------------------</v>
      </c>
      <c r="S114">
        <f>IF(OR(Database!K117="include",Database!L117="include"), 1, 0)</f>
        <v>1</v>
      </c>
      <c r="T114">
        <f>IF(OR(Database!M117="include",Database!N117="include",Database!O117="include",Database!P117="include"), 1, 0)</f>
        <v>0</v>
      </c>
      <c r="U114">
        <f>IF(OR(Database!M117="include",Database!N117="include",Database!O117="include"), 1, 0)</f>
        <v>0</v>
      </c>
      <c r="V114">
        <f>IF(Database!P117="include", 1, 0)</f>
        <v>0</v>
      </c>
      <c r="W114">
        <f>IF(OR(Database!Q117="include",Database!R117="include",Database!S117="include",Database!T117="include"), 1, 0)</f>
        <v>0</v>
      </c>
      <c r="X114">
        <f>IF(Database!Q117="include", 1, 0)</f>
        <v>0</v>
      </c>
      <c r="Y114">
        <f>IF(Database!T117="include", 1, 0)</f>
        <v>0</v>
      </c>
      <c r="Z114">
        <f>IF(OR(Database!AC117="include",Database!AE117="include",Database!AH117="include",Database!AI117="include",Database!AJ117="include",Database!AK117="include",Database!AM117="include",Database!AN117="include",Database!AO117="include",Database!AP117="include"), 1, 0)</f>
        <v>0</v>
      </c>
      <c r="AA114">
        <f>IF(OR(Database!AQ117&lt;&gt;"",Database!AR117&lt;&gt;"",Database!AS117&lt;&gt;"",Database!AT117&lt;&gt;""), 1, 0)</f>
        <v>1</v>
      </c>
      <c r="AB114">
        <f>IF(Database!AW117&lt;&gt;"", 1, 0)</f>
        <v>0</v>
      </c>
      <c r="AC114">
        <f>IF(OR(Database!AY117&lt;&gt;"",Database!AX117&lt;&gt;""), 1, 0)</f>
        <v>0</v>
      </c>
    </row>
    <row r="115" spans="1:29">
      <c r="A115" t="str">
        <f>Database!$B$6&amp;": "&amp;Database!B118&amp;CHAR(10)&amp;Database!$C$6&amp;": "&amp;Database!C118&amp;CHAR(10)&amp;Database!$E$6&amp;": "&amp;Database!E118&amp;CHAR(10)&amp;Database!$F$6&amp;": "&amp;Database!F118&amp;CHAR(10)&amp;Database!$G$6&amp;": "&amp;Database!G118&amp;CHAR(10)&amp;Database!$H$6&amp;": "&amp;Database!H118&amp;CHAR(10)&amp;Database!$I$6&amp;": "&amp;Database!I118&amp;CHAR(10)&amp;Database!$J$6&amp;": "&amp;Database!J118&amp;CHAR(10)</f>
        <v xml:space="preserve">nct_id: NCT02788279
phase: Phase 3
sponsor_name: Hoffmann-La Roche
sponsor_type: Industry
study_title: A Study to Investigate Efficacy and Safety of Cobimetinib Plus Atezolizumab and Atezolizumab Monotherapy Versus Regorafenib in Participants With Metastatic Colorectal Adenocarcinoma
cohort: 1
age_min: 18
age_max: 150
</v>
      </c>
      <c r="B115" t="str">
        <f>IF(S115=1, Database!$K$6&amp;": "&amp;Database!K118&amp;CHAR(10)&amp;Database!$L$6&amp;": "&amp;Database!L118, "")</f>
        <v xml:space="preserve">type_colorectal_adeno: include
type_colorectal_nonadeno: </v>
      </c>
      <c r="C115" t="str">
        <f>IF(T115=1, Database!$M$6&amp;": "&amp;Database!M118&amp;CHAR(10)&amp;Database!$N$6&amp;": "&amp;Database!N118&amp;CHAR(10)&amp;Database!$O$6&amp;": "&amp;Database!O118&amp;CHAR(10)&amp;Database!$P$6&amp;": "&amp;Database!P118&amp;CHAR(10), "")</f>
        <v/>
      </c>
      <c r="D115" t="str">
        <f>IF(W115=1, Database!$Q$6&amp;": "&amp;Database!Q118&amp;CHAR(10)&amp;Database!$R$6&amp;": "&amp;Database!R118&amp;CHAR(10)&amp;Database!$S$6&amp;": "&amp;Database!S118&amp;CHAR(10)&amp;Database!$T$6&amp;": "&amp;Database!T118&amp;CHAR(10)&amp;Database!$U$6&amp;": "&amp;Database!U118&amp;CHAR(10)&amp;Database!$V$6&amp;": "&amp;Database!V118&amp;CHAR(10)&amp;Database!$W$6&amp;": "&amp;Database!W118&amp;CHAR(10)&amp;Database!$X$6&amp;": "&amp;Database!X118&amp;CHAR(10)&amp;Database!$Y$6&amp;": "&amp;Database!Y118&amp;CHAR(10)&amp;Database!$Z$6&amp;": "&amp;Database!Z118&amp;CHAR(10)&amp;Database!$AA$6&amp;": "&amp;Database!AA118&amp;CHAR(10)&amp;Database!$AB$6&amp;": "&amp;Database!AB118&amp;CHAR(10), "")</f>
        <v/>
      </c>
      <c r="E115" t="str">
        <f>IF(Z115=1, Database!$AC$6&amp;": "&amp;Database!AC118&amp;CHAR(10)&amp;Database!$AD$6&amp;": "&amp;Database!AD118&amp;CHAR(10)&amp;Database!$AE$6&amp;": "&amp;Database!AE118&amp;CHAR(10)&amp;Database!$AF$6&amp;": "&amp;Database!AF118&amp;CHAR(10)&amp;Database!$AG$6&amp;": "&amp;Database!AG118&amp;CHAR(10)&amp;Database!$AH$6&amp;": "&amp;Database!AH118&amp;CHAR(10)&amp;Database!$AI$6&amp;": "&amp;Database!AI118&amp;CHAR(10)&amp;Database!$AJ$6&amp;": "&amp;Database!AJ118&amp;CHAR(10)&amp;Database!$AK$6&amp;": "&amp;Database!AK118&amp;CHAR(10)&amp;Database!$AL$6&amp;": "&amp;Database!AL118&amp;CHAR(10)&amp;Database!$AM$6&amp;": "&amp;Database!AM118&amp;CHAR(10)&amp;Database!$AN$6&amp;": "&amp;Database!AN118&amp;CHAR(10)&amp;Database!$AO$6&amp;": "&amp;Database!AO118&amp;CHAR(10)&amp;Database!$AP$6&amp;": "&amp;Database!AP118&amp;CHAR(10), "")</f>
        <v/>
      </c>
      <c r="F115" t="str">
        <f>IF(AA115=1, Database!$AQ$6&amp;": "&amp;Database!AQ118&amp;CHAR(10)&amp;Database!$AR$6&amp;": "&amp;Database!AR118&amp;CHAR(10)&amp;Database!$AS$6&amp;": "&amp;Database!AS118&amp;CHAR(10)&amp;Database!$AT$6&amp;": "&amp;Database!AT118&amp;CHAR(10), "")</f>
        <v xml:space="preserve">stage_i: 
stage_ii: 
stage_iii: 
stage_iv: include
</v>
      </c>
      <c r="G115" t="str">
        <f>IF(V115=1, Database!$AU$6&amp;": "&amp;Database!AU118&amp;CHAR(10)&amp;Database!$AV$6&amp;": "&amp;Database!AV118&amp;CHAR(10), "")</f>
        <v/>
      </c>
      <c r="H115" t="str">
        <f>IF(AB115=1, Database!$AW$6&amp;": "&amp;Database!AW118&amp;CHAR(10), "")</f>
        <v/>
      </c>
      <c r="I115" t="str">
        <f>IF(AC115=1, Database!$AX$6&amp;": "&amp;Database!AX118&amp;CHAR(10)&amp;Database!$AY$6&amp;": "&amp;Database!AY118&amp;CHAR(10), "")</f>
        <v/>
      </c>
      <c r="J115" t="str">
        <f>IF(Z115=1, Database!$AQ$6&amp;": "&amp;Database!AQ118&amp;CHAR(10)&amp;Database!$AR$6&amp;": "&amp;Database!AR118&amp;CHAR(10)&amp;Database!$AS$6&amp;": "&amp;Database!AS118&amp;CHAR(10)&amp;Database!$AT$6&amp;": "&amp;Database!AT118&amp;CHAR(10), "")</f>
        <v/>
      </c>
      <c r="K115" t="str">
        <f>Database!$AZ$6&amp;": "&amp;Database!AZ118&amp;CHAR(10)&amp;Database!$BA$6&amp;": "&amp;Database!BA118&amp;CHAR(10)&amp;Database!$BB$6&amp;": "&amp;Database!BB118&amp;CHAR(10)</f>
        <v xml:space="preserve">status_newly_diagnosed: 
status_relapse: 
status_refractory: 
</v>
      </c>
      <c r="L115" t="str">
        <f>Database!$BC$6&amp;": "&amp;Database!BC118&amp;CHAR(10)&amp;Database!$BD$6&amp;": "&amp;Database!BD118&amp;CHAR(10)&amp;Database!$BE$6&amp;": "&amp;Database!BE118&amp;CHAR(10)&amp;Database!$BF$6&amp;": "&amp;Database!BF118&amp;CHAR(10)&amp;Database!$BG$6&amp;": "&amp;Database!BG118&amp;CHAR(10)&amp;Database!$BH$6&amp;": "&amp;Database!BH118&amp;CHAR(10)</f>
        <v xml:space="preserve">marker_alk_oncogene: 
marker_egfr_mutation: 
marker_kras_mutation: 
marker_philadelphia_bcrabl_positive: 
marker_flt3_positive: 
marker_cd20pos: 
</v>
      </c>
      <c r="M115" t="str">
        <f>Database!$BI$6&amp;": "&amp;Database!BI118&amp;CHAR(10)&amp;Database!$BJ$6&amp;": "&amp;Database!BJ118&amp;CHAR(10)&amp;Database!$BK$6&amp;": "&amp;Database!BK118&amp;CHAR(10)&amp;Database!$BL$6&amp;": "&amp;Database!BL118&amp;CHAR(10)&amp;Database!$BM$6&amp;": "&amp;Database!BM118&amp;CHAR(10)&amp;Database!$BN$6&amp;": "&amp;Database!BN118&amp;CHAR(10)&amp;Database!$BO$6&amp;": "&amp;Database!BO118&amp;CHAR(10)&amp;Database!$BP$6&amp;": "&amp;Database!BP118&amp;CHAR(10)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15" t="str">
        <f>IF(OR(W115=1, Z115=1), Database!$BQ$6&amp;": "&amp;Database!BQ118&amp;CHAR(10)&amp;Database!$BR$6&amp;": "&amp;Database!BR118&amp;CHAR(10)&amp;Database!$BS$6&amp;": "&amp;Database!BS118&amp;CHAR(10)&amp;Database!$BT$6&amp;": "&amp;Database!BT118&amp;CHAR(10), "")</f>
        <v/>
      </c>
      <c r="O115" t="str">
        <f>"Criteria: "&amp;CHAR(10)&amp;CHAR(10)&amp;Database!BU118</f>
        <v xml:space="preserve">Criteria: 
_x000D_        Inclusion Criteria:_x000D__x000D_        Disease-specific inclusion criteria:_x000D__x000D_          -  Histologically confirmed adenocarcinoma originating from the colon or rectum (Stage 4_x000D_             American Joint Committee on Cancer [AJCC] 7th edition)_x000D__x000D_          -  Experienced disease progression or was intolerant to at least two systemic_x000D_             chemotherapy regimens for metastatic colorectal cancer that must have included_x000D_             fluroropyrimidines, irinotecan, and oxaliplatin; adjuvant regimen can be considered_x000D_             as one chemotherapy regimen for metastatic disease if the participant had disease_x000D_             recurrence within 6 months of completion; disease progression must have occurred_x000D_             within 3 months of the last systemic therapy administration_x000D__x000D_        General inclusion criteria:_x000D__x000D_          -  Eastern Cooperative Oncology Group (ECOG) performance status of 0 or 1_x000D__x000D_          -  Anticipated life expectancy greater than or equal to (&gt;=) 3 month_x000D__x000D_          -  Adequate hematologic and end organ function_x000D__x000D_          -  Women of childbearing potential must agree to appropriately use an effective form of_x000D_             contraception (failure rate of less than [&lt;] 1 percent [%] per year) during the_x000D_             treatment period and for 3 months after the last dose of study drug_x000D__x000D_          -  Men must agree not to donate sperm or have intercourse with a female partner without_x000D_             using appropriate barrier contraception during the treatment period and for 3 months_x000D_             after the last dose of study drug_x000D__x000D_          -  Provide an archival or newly obtained tumor tissue sample_x000D__x000D_        Exclusion Criteria:_x000D__x000D_          -  After the approximate 5% cap for microsatellite (MSI)-high participants is reached,_x000D_             only MSI-stable patients will be eligible_x000D__x000D_          -  Once the 50% cap for wild-type RAS has been reached, only extended RAS-mutant_x000D_             participants will be eligible_x000D__x000D_          -  Major surgery or radiotherapy within 21 days prior to Cycle 1 Day 1 or anticipation_x000D_             of needing such procedure while receiving study treatment_x000D__x000D_          -  Treatment with any anti-cancer agent within 14 days prior to Cycle 1 Day 1_x000D__x000D_          -  Uncontrolled tumor-related pain. Participants requiring narcotic pain medication must_x000D_             be on a stable regimen at study entry_x000D__x000D_          -  Uncontrolled pleural effusion, pericardial effusion or ascites requiring repeated_x000D_             drainage more than once every 28 days. Indwelling drainage catheters (e.g., PleurXÂ®)_x000D_             are allowed_x000D__x000D_          -  Active or untreated central nervous system (CNS) metastases are excluded_x000D__x000D_          -  Prior therapy with any cancer immunotherapy, MEK inhibitor, or regorafenib_x000D__x000D_          -  Participants with active malignancy (other than CRC) or a prior malignancy within the_x000D_             past 3 years are excluded. Participants with completely resected cutaneous melanoma_x000D_             (early stage), basal cell carcinoma, cutaneous squamous cell carcinoma, cervical_x000D_             carcinoma in-situ, breast carcinoma in-situ, and localized prostate cancer are_x000D_             eligible_x000D__x000D_          -  Unstable angina, new onset angina within last 3 months, myocardial infarction within_x000D_             last 6 months and current congestive heart failure New York Heart Association Class_x000D_             II or higher_x000D__x000D_          -  Left ventricular ejection fraction (LVEF) below institutional lower limit of normal_x000D_             or below 50%, whichever is lower_x000D__x000D_          -  Poorly controlled hypertension, defined as a blood pressure consistently above 150/90_x000D_             millimeter of Mercury (mmHg) despite optimal medical management_x000D__x000D_          -  Human Immunodeficiency Virus (HIV) infection_x000D__x000D_          -  Active tuberculosis infection_x000D__x000D_          -  Severe infections within 2 weeks prior to Cycle 1 Day 1_x000D__x000D_          -  Active or chronic viral hepatitis B or C infection_x000D__x000D_          -  History of or evidence of retinal pathology on ophthalmologic examination that is_x000D_             considered a risk factor for central serous retinopathy, retinal vein occlusion, or_x000D_             neovascular macular degeneration_x000D__x000D_          -  Participants will be excluded if they currently have any of the risk factors as_x000D_             defined in the study protocol for retinal vein occlusion_x000D__x000D_          -  History of autoimmune disease_x000D__x000D_          -  History of idiopathic pulmonary fibrosis, organizing pneumonia, bronchiolitis_x000D_             obliterans, drug-induced pneumonitis, or idiopathic pneumonitis_x000D__x000D_          -  History of organ transplantation including allogeneic bone marrow transplantation_x000D__x000D_          -  Inability to swallow medications_x000D__x000D_          -  Malabsorption condition that would alter the absorption of orally administered_x000D_             medications_x000D__x000D_          -  Pregnant, lactating, breastfeeding, or intending to become pregnant during the study_x000D__x000D_          -  Administration of a live, attenuated vaccine within 4 weeks before randomization or_x000D_             anticipation of a live attenuated vaccine will be required during the study_x000D_      </v>
      </c>
      <c r="P115" t="str">
        <f t="shared" si="2"/>
        <v xml:space="preserve">
---------------------------------------</v>
      </c>
      <c r="Q115" t="str">
        <f t="shared" si="3"/>
        <v>nct_id: NCT02788279
phase: Phase 3
sponsor_name: Hoffmann-La Roche
sponsor_type: Industry
study_title: A Study to Investigate Efficacy and Safety of Cobimetinib Plus Atezolizumab and Atezolizumab Monotherapy Versus Regorafenib in Participants With Metastatic Colorectal Adenocarcinoma
cohort: 1
age_min: 18
age_max: 150
type_colorectal_adeno: include
type_colorectal_nonadeno: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Disease-specific inclusion criteria:_x000D__x000D_          -  Histologically confirmed adenocarcinoma originating from the colon or rectum (Stage 4_x000D_             American Joint Committee on Cancer [AJCC] 7th edition)_x000D__x000D_          -  Experienced disease progression or was intolerant to at least two systemic_x000D_             chemotherapy regimens for metastatic colorectal cancer that must have included_x000D_             fluroropyrimidines, irinotecan, and oxaliplatin; adjuvant regimen can be considered_x000D_             as one chemotherapy regimen for metastatic disease if the participant had disease_x000D_             recurrence within 6 months of completion; disease progression must have occurred_x000D_             within 3 months of the last systemic therapy administration_x000D__x000D_        General inclusion criteria:_x000D__x000D_          -  Eastern Cooperative Oncology Group (ECOG) performance status of 0 or 1_x000D__x000D_          -  Anticipated life expectancy greater than or equal to (&gt;=) 3 month_x000D__x000D_          -  Adequate hematologic and end organ function_x000D__x000D_          -  Women of childbearing potential must agree to appropriately use an effective form of_x000D_             contraception (failure rate of less than [&lt;] 1 percent [%] per year) during the_x000D_             treatment period and for 3 months after the last dose of study drug_x000D__x000D_          -  Men must agree not to donate sperm or have intercourse with a female partner without_x000D_             using appropriate barrier contraception during the treatment period and for 3 months_x000D_             after the last dose of study drug_x000D__x000D_          -  Provide an archival or newly obtained tumor tissue sample_x000D__x000D_        Exclusion Criteria:_x000D__x000D_          -  After the approximate 5% cap for microsatellite (MSI)-high participants is reached,_x000D_             only MSI-stable patients will be eligible_x000D__x000D_          -  Once the 50% cap for wild-type RAS has been reached, only extended RAS-mutant_x000D_             participants will be eligible_x000D__x000D_          -  Major surgery or radiotherapy within 21 days prior to Cycle 1 Day 1 or anticipation_x000D_             of needing such procedure while receiving study treatment_x000D__x000D_          -  Treatment with any anti-cancer agent within 14 days prior to Cycle 1 Day 1_x000D__x000D_          -  Uncontrolled tumor-related pain. Participants requiring narcotic pain medication must_x000D_             be on a stable regimen at study entry_x000D__x000D_          -  Uncontrolled pleural effusion, pericardial effusion or ascites requiring repeated_x000D_             drainage more than once every 28 days. Indwelling drainage catheters (e.g., PleurXÂ®)_x000D_             are allowed_x000D__x000D_          -  Active or untreated central nervous system (CNS) metastases are excluded_x000D__x000D_          -  Prior therapy with any cancer immunotherapy, MEK inhibitor, or regorafenib_x000D__x000D_          -  Participants with active malignancy (other than CRC) or a prior malignancy within the_x000D_             past 3 years are excluded. Participants with completely resected cutaneous melanoma_x000D_             (early stage), basal cell carcinoma, cutaneous squamous cell carcinoma, cervical_x000D_             carcinoma in-situ, breast carcinoma in-situ, and localized prostate cancer are_x000D_             eligible_x000D__x000D_          -  Unstable angina, new onset angina within last 3 months, myocardial infarction within_x000D_             last 6 months and current congestive heart failure New York Heart Association Class_x000D_             II or higher_x000D__x000D_          -  Left ventricular ejection fraction (LVEF) below institutional lower limit of normal_x000D_             or below 50%, whichever is lower_x000D__x000D_          -  Poorly controlled hypertension, defined as a blood pressure consistently above 150/90_x000D_             millimeter of Mercury (mmHg) despite optimal medical management_x000D__x000D_          -  Human Immunodeficiency Virus (HIV) infection_x000D__x000D_          -  Active tuberculosis infection_x000D__x000D_          -  Severe infections within 2 weeks prior to Cycle 1 Day 1_x000D__x000D_          -  Active or chronic viral hepatitis B or C infection_x000D__x000D_          -  History of or evidence of retinal pathology on ophthalmologic examination that is_x000D_             considered a risk factor for central serous retinopathy, retinal vein occlusion, or_x000D_             neovascular macular degeneration_x000D__x000D_          -  Participants will be excluded if they currently have any of the risk factors as_x000D_             defined in the study protocol for retinal vein occlusion_x000D__x000D_          -  History of autoimmune disease_x000D__x000D_          -  History of idiopathic pulmonary fibrosis, organizing pneumonia, bronchiolitis_x000D_             obliterans, drug-induced pneumonitis, or idiopathic pneumonitis_x000D__x000D_          -  History of organ transplantation including allogeneic bone marrow transplantation_x000D__x000D_          -  Inability to swallow medications_x000D__x000D_          -  Malabsorption condition that would alter the absorption of orally administered_x000D_             medications_x000D__x000D_          -  Pregnant, lactating, breastfeeding, or intending to become pregnant during the study_x000D__x000D_          -  Administration of a live, attenuated vaccine within 4 weeks before randomization or_x000D_             anticipation of a live attenuated vaccine will be required during the study_x000D_      
---------------------------------------</v>
      </c>
      <c r="S115">
        <f>IF(OR(Database!K118="include",Database!L118="include"), 1, 0)</f>
        <v>1</v>
      </c>
      <c r="T115">
        <f>IF(OR(Database!M118="include",Database!N118="include",Database!O118="include",Database!P118="include"), 1, 0)</f>
        <v>0</v>
      </c>
      <c r="U115">
        <f>IF(OR(Database!M118="include",Database!N118="include",Database!O118="include"), 1, 0)</f>
        <v>0</v>
      </c>
      <c r="V115">
        <f>IF(Database!P118="include", 1, 0)</f>
        <v>0</v>
      </c>
      <c r="W115">
        <f>IF(OR(Database!Q118="include",Database!R118="include",Database!S118="include",Database!T118="include"), 1, 0)</f>
        <v>0</v>
      </c>
      <c r="X115">
        <f>IF(Database!Q118="include", 1, 0)</f>
        <v>0</v>
      </c>
      <c r="Y115">
        <f>IF(Database!T118="include", 1, 0)</f>
        <v>0</v>
      </c>
      <c r="Z115">
        <f>IF(OR(Database!AC118="include",Database!AE118="include",Database!AH118="include",Database!AI118="include",Database!AJ118="include",Database!AK118="include",Database!AM118="include",Database!AN118="include",Database!AO118="include",Database!AP118="include"), 1, 0)</f>
        <v>0</v>
      </c>
      <c r="AA115">
        <f>IF(OR(Database!AQ118&lt;&gt;"",Database!AR118&lt;&gt;"",Database!AS118&lt;&gt;"",Database!AT118&lt;&gt;""), 1, 0)</f>
        <v>1</v>
      </c>
      <c r="AB115">
        <f>IF(Database!AW118&lt;&gt;"", 1, 0)</f>
        <v>0</v>
      </c>
      <c r="AC115">
        <f>IF(OR(Database!AY118&lt;&gt;"",Database!AX118&lt;&gt;""), 1, 0)</f>
        <v>0</v>
      </c>
    </row>
    <row r="116" spans="1:29">
      <c r="A116" t="str">
        <f>Database!$B$6&amp;": "&amp;Database!B119&amp;CHAR(10)&amp;Database!$C$6&amp;": "&amp;Database!C119&amp;CHAR(10)&amp;Database!$E$6&amp;": "&amp;Database!E119&amp;CHAR(10)&amp;Database!$F$6&amp;": "&amp;Database!F119&amp;CHAR(10)&amp;Database!$G$6&amp;": "&amp;Database!G119&amp;CHAR(10)&amp;Database!$H$6&amp;": "&amp;Database!H119&amp;CHAR(10)&amp;Database!$I$6&amp;": "&amp;Database!I119&amp;CHAR(10)&amp;Database!$J$6&amp;": "&amp;Database!J119&amp;CHAR(10)</f>
        <v xml:space="preserve">nct_id: NCT02141295
phase: Phase 2
sponsor_name: Hoffmann-La Roche
sponsor_type: Industry
study_title: A PHASE II, MULTICENTER, RANDOMIZED, DOUBLE-BLIND STUDY TO EVALUATE THE EFFICACY AND SAFETY OF RO5520985 PLUS FOLFOX VERSUS BEVACIZUMAB PLUS FOLFOX IN PATIENTS WITH PREVIOUSLY UNTREATED METASTATIC COLORECTAL CANCER
cohort: 1
age_min: 18
age_max: 150
</v>
      </c>
      <c r="B116" t="str">
        <f>IF(S116=1, Database!$K$6&amp;": "&amp;Database!K119&amp;CHAR(10)&amp;Database!$L$6&amp;": "&amp;Database!L119, "")</f>
        <v>type_colorectal_adeno: include
type_colorectal_nonadeno: include</v>
      </c>
      <c r="C116" t="str">
        <f>IF(T116=1, Database!$M$6&amp;": "&amp;Database!M119&amp;CHAR(10)&amp;Database!$N$6&amp;": "&amp;Database!N119&amp;CHAR(10)&amp;Database!$O$6&amp;": "&amp;Database!O119&amp;CHAR(10)&amp;Database!$P$6&amp;": "&amp;Database!P119&amp;CHAR(10), "")</f>
        <v/>
      </c>
      <c r="D116" t="str">
        <f>IF(W116=1, Database!$Q$6&amp;": "&amp;Database!Q119&amp;CHAR(10)&amp;Database!$R$6&amp;": "&amp;Database!R119&amp;CHAR(10)&amp;Database!$S$6&amp;": "&amp;Database!S119&amp;CHAR(10)&amp;Database!$T$6&amp;": "&amp;Database!T119&amp;CHAR(10)&amp;Database!$U$6&amp;": "&amp;Database!U119&amp;CHAR(10)&amp;Database!$V$6&amp;": "&amp;Database!V119&amp;CHAR(10)&amp;Database!$W$6&amp;": "&amp;Database!W119&amp;CHAR(10)&amp;Database!$X$6&amp;": "&amp;Database!X119&amp;CHAR(10)&amp;Database!$Y$6&amp;": "&amp;Database!Y119&amp;CHAR(10)&amp;Database!$Z$6&amp;": "&amp;Database!Z119&amp;CHAR(10)&amp;Database!$AA$6&amp;": "&amp;Database!AA119&amp;CHAR(10)&amp;Database!$AB$6&amp;": "&amp;Database!AB119&amp;CHAR(10), "")</f>
        <v/>
      </c>
      <c r="E116" t="str">
        <f>IF(Z116=1, Database!$AC$6&amp;": "&amp;Database!AC119&amp;CHAR(10)&amp;Database!$AD$6&amp;": "&amp;Database!AD119&amp;CHAR(10)&amp;Database!$AE$6&amp;": "&amp;Database!AE119&amp;CHAR(10)&amp;Database!$AF$6&amp;": "&amp;Database!AF119&amp;CHAR(10)&amp;Database!$AG$6&amp;": "&amp;Database!AG119&amp;CHAR(10)&amp;Database!$AH$6&amp;": "&amp;Database!AH119&amp;CHAR(10)&amp;Database!$AI$6&amp;": "&amp;Database!AI119&amp;CHAR(10)&amp;Database!$AJ$6&amp;": "&amp;Database!AJ119&amp;CHAR(10)&amp;Database!$AK$6&amp;": "&amp;Database!AK119&amp;CHAR(10)&amp;Database!$AL$6&amp;": "&amp;Database!AL119&amp;CHAR(10)&amp;Database!$AM$6&amp;": "&amp;Database!AM119&amp;CHAR(10)&amp;Database!$AN$6&amp;": "&amp;Database!AN119&amp;CHAR(10)&amp;Database!$AO$6&amp;": "&amp;Database!AO119&amp;CHAR(10)&amp;Database!$AP$6&amp;": "&amp;Database!AP119&amp;CHAR(10), "")</f>
        <v/>
      </c>
      <c r="F116" t="str">
        <f>IF(AA116=1, Database!$AQ$6&amp;": "&amp;Database!AQ119&amp;CHAR(10)&amp;Database!$AR$6&amp;": "&amp;Database!AR119&amp;CHAR(10)&amp;Database!$AS$6&amp;": "&amp;Database!AS119&amp;CHAR(10)&amp;Database!$AT$6&amp;": "&amp;Database!AT119&amp;CHAR(10), "")</f>
        <v xml:space="preserve">stage_i: 
stage_ii: 
stage_iii: include
stage_iv: include
</v>
      </c>
      <c r="G116" t="str">
        <f>IF(V116=1, Database!$AU$6&amp;": "&amp;Database!AU119&amp;CHAR(10)&amp;Database!$AV$6&amp;": "&amp;Database!AV119&amp;CHAR(10), "")</f>
        <v/>
      </c>
      <c r="H116" t="str">
        <f>IF(AB116=1, Database!$AW$6&amp;": "&amp;Database!AW119&amp;CHAR(10), "")</f>
        <v/>
      </c>
      <c r="I116" t="str">
        <f>IF(AC116=1, Database!$AX$6&amp;": "&amp;Database!AX119&amp;CHAR(10)&amp;Database!$AY$6&amp;": "&amp;Database!AY119&amp;CHAR(10), "")</f>
        <v/>
      </c>
      <c r="J116" t="str">
        <f>IF(Z116=1, Database!$AQ$6&amp;": "&amp;Database!AQ119&amp;CHAR(10)&amp;Database!$AR$6&amp;": "&amp;Database!AR119&amp;CHAR(10)&amp;Database!$AS$6&amp;": "&amp;Database!AS119&amp;CHAR(10)&amp;Database!$AT$6&amp;": "&amp;Database!AT119&amp;CHAR(10), "")</f>
        <v/>
      </c>
      <c r="K116" t="str">
        <f>Database!$AZ$6&amp;": "&amp;Database!AZ119&amp;CHAR(10)&amp;Database!$BA$6&amp;": "&amp;Database!BA119&amp;CHAR(10)&amp;Database!$BB$6&amp;": "&amp;Database!BB119&amp;CHAR(10)</f>
        <v xml:space="preserve">status_newly_diagnosed: 
status_relapse: 
status_refractory: 
</v>
      </c>
      <c r="L116" t="str">
        <f>Database!$BC$6&amp;": "&amp;Database!BC119&amp;CHAR(10)&amp;Database!$BD$6&amp;": "&amp;Database!BD119&amp;CHAR(10)&amp;Database!$BE$6&amp;": "&amp;Database!BE119&amp;CHAR(10)&amp;Database!$BF$6&amp;": "&amp;Database!BF119&amp;CHAR(10)&amp;Database!$BG$6&amp;": "&amp;Database!BG119&amp;CHAR(10)&amp;Database!$BH$6&amp;": "&amp;Database!BH119&amp;CHAR(10)</f>
        <v xml:space="preserve">marker_alk_oncogene: 
marker_egfr_mutation: 
marker_kras_mutation: 
marker_philadelphia_bcrabl_positive: 
marker_flt3_positive: 
marker_cd20pos: 
</v>
      </c>
      <c r="M116" t="str">
        <f>Database!$BI$6&amp;": "&amp;Database!BI119&amp;CHAR(10)&amp;Database!$BJ$6&amp;": "&amp;Database!BJ119&amp;CHAR(10)&amp;Database!$BK$6&amp;": "&amp;Database!BK119&amp;CHAR(10)&amp;Database!$BL$6&amp;": "&amp;Database!BL119&amp;CHAR(10)&amp;Database!$BM$6&amp;": "&amp;Database!BM119&amp;CHAR(10)&amp;Database!$BN$6&amp;": "&amp;Database!BN119&amp;CHAR(10)&amp;Database!$BO$6&amp;": "&amp;Database!BO119&amp;CHAR(10)&amp;Database!$BP$6&amp;": "&amp;Database!BP119&amp;CHAR(10)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116" t="str">
        <f>IF(OR(W116=1, Z116=1), Database!$BQ$6&amp;": "&amp;Database!BQ119&amp;CHAR(10)&amp;Database!$BR$6&amp;": "&amp;Database!BR119&amp;CHAR(10)&amp;Database!$BS$6&amp;": "&amp;Database!BS119&amp;CHAR(10)&amp;Database!$BT$6&amp;": "&amp;Database!BT119&amp;CHAR(10), "")</f>
        <v/>
      </c>
      <c r="O116" t="str">
        <f>"Criteria: "&amp;CHAR(10)&amp;CHAR(10)&amp;Database!BU119</f>
        <v xml:space="preserve">Criteria: 
_x000D_        Inclusion Criteria:_x000D__x000D_          -  Histologically or cytologically confirmed mCRC not amenable to potentially curative_x000D_             resection with at least one measurable metastatic lesion, as defined by RECIST v1.1_x000D__x000D_          -  Age &gt;/= 18 years_x000D__x000D_          -  ECOG (WHO) performance status of 0 or 1_x000D__x000D_          -  Adequate hematologic, liver, coagulation, renal, and cardiovascular function_x000D__x000D_          -  Recovery from all reversible adverse events of previous medical therapies to baseline_x000D_             or NCI CTCAE Grade 1, except for alopecia (any grade)_x000D__x000D_          -  Negative serum pregnancy test_x000D__x000D_        Exclusion Criteria:_x000D__x000D_          -  Any prior systemic therapy (including chemotherapy, antibody therapy, tyrosine kinase_x000D_             inhibitors, immunotherapy, hormonal therapy) before Day 1 of Cycle 1 for treatment of_x000D_             mCRC_x000D__x000D_          -  Malignancies other than CRC within 5 years prior to randomization, except for those_x000D_             with a minimal risk of metastasis or death, such as adequately treated carcinoma in_x000D_             situ of the cervix, basal or squamous cell skin cancer, localized prostate cancer,_x000D_             ductal carcinoma in situ treated surgically with curative intent_x000D__x000D_          -  Prior radiotherapy within 28 days prior to Day 1 of Cycle 1, except palliative_x000D_             radiotherapy to bone lesions within 7 days prior to Day 1 of Cycle 1_x000D__x000D_          -  Treatment with any other investigational agent or participation in another clinical_x000D_             trial with therapeutic intent within 28 days prior to Day 1 of Cycle 1_x000D__x000D_          -  Pregnant or lactating women_x000D__x000D_          -  Symptomatic CNS metastases or carcinomatous meningitis: Asymptomatic patients must be_x000D_             clinically stable with regard to their CNS/meningeal metastatic involvement, have_x000D_             completed previous therapy (including radiation and / or surgery) at least 4 weeks_x000D_             prior to study drug administration, are not receiving steroid therapy or taper, and_x000D_             are not receiving anti-convulsive medication for any CNS involvement_x000D__x000D_          -  Active infection requiring IV antibiotics_x000D__x000D_          -  Active autoimmune disease that is not controlled by nonsteroidal anti-inflammatory_x000D_             drugs (NSAIDs), inhaled corticosteroids, or the equivalent of &lt;/= 10 mg/day_x000D_             prednisone_x000D__x000D_          -  Sensory peripheral neuropathy &gt;/= Grade 2_x000D__x000D_          -  Significant cardiovascular or cerebrovascular disease within 6 months prior to Day 1_x000D_             of Cycle 1._x000D__x000D_          -  Evidence of bleeding diathesis or significant coagulopathy (in the absence of_x000D_             therapeutic anticoagulation)_x000D__x000D_          -  Current use of anticoagulants (e.g., warfarin or any other coumadin-derivate_x000D_             coagulants) at therapeutic doses within 7 days prior to study drug administration._x000D_             Prophylactic use of unfractioned heparin or low molecular weight heparin (LMWH) is_x000D_             permitted (e.g., enoxaparin 40 mg QD)_x000D__x000D_          -  Major surgical procedure, open biopsy, or significant traumatic injury within 28 days_x000D_             prior to Day 1, or anticipation of need for major surgical procedure during the_x000D_             course of the study or nonrecovery from side effects of any such procedure_x000D__x000D_          -  History of or current gastrointestinal disorder_x000D__x000D_          -  History of bronchopulmonary hemorrhage NCI CTCAE &gt;/= Grade 2 within 4 weeks prior to_x000D_             Day 1 of Cycle 1_x000D__x000D_          -  Severe, nonhealing or open wound, active ulcer, or untreated bone fracture_x000D__x000D_          -  Known dihydropyrimidine dehydrogenase deficiency or thymidylate synthase gene_x000D_             polymorphism predisposing the patient for 5-FU toxicity_x000D__x000D_          -  Any other condition, diseases, metabolic dysfunction, active or uncontrolled_x000D_             infections/inflammation, physical examination finding, mental status or clinical_x000D_             laboratory finding giving reasonable suspicion of a disease or condition that_x000D_             contraindicates patients participation in the clinical study due to safety concerns,_x000D_             compliance with clinical study procedures or that may affect the interpretation of_x000D_             the results_x000D_      </v>
      </c>
      <c r="P116" t="str">
        <f t="shared" si="2"/>
        <v xml:space="preserve">
---------------------------------------</v>
      </c>
      <c r="Q116" t="str">
        <f t="shared" si="3"/>
        <v>nct_id: NCT02141295
phase: Phase 2
sponsor_name: Hoffmann-La Roche
sponsor_type: Industry
study_title: A PHASE II, MULTICENTER, RANDOMIZED, DOUBLE-BLIND STUDY TO EVALUATE THE EFFICACY AND SAFETY OF RO5520985 PLUS FOLFOX VERSUS BEVACIZUMAB PLUS FOLFOX IN PATIENTS WITH PREVIOUSLY UNTREATED METASTATIC COLORECTAL CANCER
cohort: 1
age_min: 18
age_max: 150
type_colorectal_adeno: include
type_colorectal_nonadeno: includestage_i: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Histologically or cytologically confirmed mCRC not amenable to potentially curative_x000D_             resection with at least one measurable metastatic lesion, as defined by RECIST v1.1_x000D__x000D_          -  Age &gt;/= 18 years_x000D__x000D_          -  ECOG (WHO) performance status of 0 or 1_x000D__x000D_          -  Adequate hematologic, liver, coagulation, renal, and cardiovascular function_x000D__x000D_          -  Recovery from all reversible adverse events of previous medical therapies to baseline_x000D_             or NCI CTCAE Grade 1, except for alopecia (any grade)_x000D__x000D_          -  Negative serum pregnancy test_x000D__x000D_        Exclusion Criteria:_x000D__x000D_          -  Any prior systemic therapy (including chemotherapy, antibody therapy, tyrosine kinase_x000D_             inhibitors, immunotherapy, hormonal therapy) before Day 1 of Cycle 1 for treatment of_x000D_             mCRC_x000D__x000D_          -  Malignancies other than CRC within 5 years prior to randomization, except for those_x000D_             with a minimal risk of metastasis or death, such as adequately treated carcinoma in_x000D_             situ of the cervix, basal or squamous cell skin cancer, localized prostate cancer,_x000D_             ductal carcinoma in situ treated surgically with curative intent_x000D__x000D_          -  Prior radiotherapy within 28 days prior to Day 1 of Cycle 1, except palliative_x000D_             radiotherapy to bone lesions within 7 days prior to Day 1 of Cycle 1_x000D__x000D_          -  Treatment with any other investigational agent or participation in another clinical_x000D_             trial with therapeutic intent within 28 days prior to Day 1 of Cycle 1_x000D__x000D_          -  Pregnant or lactating women_x000D__x000D_          -  Symptomatic CNS metastases or carcinomatous meningitis: Asymptomatic patients must be_x000D_             clinically stable with regard to their CNS/meningeal metastatic involvement, have_x000D_             completed previous therapy (including radiation and / or surgery) at least 4 weeks_x000D_             prior to study drug administration, are not receiving steroid therapy or taper, and_x000D_             are not receiving anti-convulsive medication for any CNS involvement_x000D__x000D_          -  Active infection requiring IV antibiotics_x000D__x000D_          -  Active autoimmune disease that is not controlled by nonsteroidal anti-inflammatory_x000D_             drugs (NSAIDs), inhaled corticosteroids, or the equivalent of &lt;/= 10 mg/day_x000D_             prednisone_x000D__x000D_          -  Sensory peripheral neuropathy &gt;/= Grade 2_x000D__x000D_          -  Significant cardiovascular or cerebrovascular disease within 6 months prior to Day 1_x000D_             of Cycle 1._x000D__x000D_          -  Evidence of bleeding diathesis or significant coagulopathy (in the absence of_x000D_             therapeutic anticoagulation)_x000D__x000D_          -  Current use of anticoagulants (e.g., warfarin or any other coumadin-derivate_x000D_             coagulants) at therapeutic doses within 7 days prior to study drug administration._x000D_             Prophylactic use of unfractioned heparin or low molecular weight heparin (LMWH) is_x000D_             permitted (e.g., enoxaparin 40 mg QD)_x000D__x000D_          -  Major surgical procedure, open biopsy, or significant traumatic injury within 28 days_x000D_             prior to Day 1, or anticipation of need for major surgical procedure during the_x000D_             course of the study or nonrecovery from side effects of any such procedure_x000D__x000D_          -  History of or current gastrointestinal disorder_x000D__x000D_          -  History of bronchopulmonary hemorrhage NCI CTCAE &gt;/= Grade 2 within 4 weeks prior to_x000D_             Day 1 of Cycle 1_x000D__x000D_          -  Severe, nonhealing or open wound, active ulcer, or untreated bone fracture_x000D__x000D_          -  Known dihydropyrimidine dehydrogenase deficiency or thymidylate synthase gene_x000D_             polymorphism predisposing the patient for 5-FU toxicity_x000D__x000D_          -  Any other condition, diseases, metabolic dysfunction, active or uncontrolled_x000D_             infections/inflammation, physical examination finding, mental status or clinical_x000D_             laboratory finding giving reasonable suspicion of a disease or condition that_x000D_             contraindicates patients participation in the clinical study due to safety concerns,_x000D_             compliance with clinical study procedures or that may affect the interpretation of_x000D_             the results_x000D_      
---------------------------------------</v>
      </c>
      <c r="S116">
        <f>IF(OR(Database!K119="include",Database!L119="include"), 1, 0)</f>
        <v>1</v>
      </c>
      <c r="T116">
        <f>IF(OR(Database!M119="include",Database!N119="include",Database!O119="include",Database!P119="include"), 1, 0)</f>
        <v>0</v>
      </c>
      <c r="U116">
        <f>IF(OR(Database!M119="include",Database!N119="include",Database!O119="include"), 1, 0)</f>
        <v>0</v>
      </c>
      <c r="V116">
        <f>IF(Database!P119="include", 1, 0)</f>
        <v>0</v>
      </c>
      <c r="W116">
        <f>IF(OR(Database!Q119="include",Database!R119="include",Database!S119="include",Database!T119="include"), 1, 0)</f>
        <v>0</v>
      </c>
      <c r="X116">
        <f>IF(Database!Q119="include", 1, 0)</f>
        <v>0</v>
      </c>
      <c r="Y116">
        <f>IF(Database!T119="include", 1, 0)</f>
        <v>0</v>
      </c>
      <c r="Z116">
        <f>IF(OR(Database!AC119="include",Database!AE119="include",Database!AH119="include",Database!AI119="include",Database!AJ119="include",Database!AK119="include",Database!AM119="include",Database!AN119="include",Database!AO119="include",Database!AP119="include"), 1, 0)</f>
        <v>0</v>
      </c>
      <c r="AA116">
        <f>IF(OR(Database!AQ119&lt;&gt;"",Database!AR119&lt;&gt;"",Database!AS119&lt;&gt;"",Database!AT119&lt;&gt;""), 1, 0)</f>
        <v>1</v>
      </c>
      <c r="AB116">
        <f>IF(Database!AW119&lt;&gt;"", 1, 0)</f>
        <v>0</v>
      </c>
      <c r="AC116">
        <f>IF(OR(Database!AY119&lt;&gt;"",Database!AX119&lt;&gt;""), 1, 0)</f>
        <v>0</v>
      </c>
    </row>
    <row r="117" spans="1:29">
      <c r="A117" t="str">
        <f>Database!$B$6&amp;": "&amp;Database!B120&amp;CHAR(10)&amp;Database!$C$6&amp;": "&amp;Database!C120&amp;CHAR(10)&amp;Database!$E$6&amp;": "&amp;Database!E120&amp;CHAR(10)&amp;Database!$F$6&amp;": "&amp;Database!F120&amp;CHAR(10)&amp;Database!$G$6&amp;": "&amp;Database!G120&amp;CHAR(10)&amp;Database!$H$6&amp;": "&amp;Database!H120&amp;CHAR(10)&amp;Database!$I$6&amp;": "&amp;Database!I120&amp;CHAR(10)&amp;Database!$J$6&amp;": "&amp;Database!J120&amp;CHAR(10)</f>
        <v xml:space="preserve">nct_id: NCT02008656
phase: Phase 2
sponsor_name: Memorial Sloan Kettering Cancer Center
sponsor_type: Other
study_title: A Phase II Multicenter Randomized Trial Evaluating 3-year Disease Free Survival in Patients With Locally Advanced Rectal Cancer Treated With Chemoradiation Plus Induction or Consolidation Chemotherapy and Total Mesorectal Excision or Non-operative Management
cohort: 1
age_min: 18
age_max: 150
</v>
      </c>
      <c r="B117" t="str">
        <f>IF(S117=1, Database!$K$6&amp;": "&amp;Database!K120&amp;CHAR(10)&amp;Database!$L$6&amp;": "&amp;Database!L120, "")</f>
        <v xml:space="preserve">type_colorectal_adeno: include
type_colorectal_nonadeno: </v>
      </c>
      <c r="C117" t="str">
        <f>IF(T117=1, Database!$M$6&amp;": "&amp;Database!M120&amp;CHAR(10)&amp;Database!$N$6&amp;": "&amp;Database!N120&amp;CHAR(10)&amp;Database!$O$6&amp;": "&amp;Database!O120&amp;CHAR(10)&amp;Database!$P$6&amp;": "&amp;Database!P120&amp;CHAR(10), "")</f>
        <v/>
      </c>
      <c r="D117" t="str">
        <f>IF(W117=1, Database!$Q$6&amp;": "&amp;Database!Q120&amp;CHAR(10)&amp;Database!$R$6&amp;": "&amp;Database!R120&amp;CHAR(10)&amp;Database!$S$6&amp;": "&amp;Database!S120&amp;CHAR(10)&amp;Database!$T$6&amp;": "&amp;Database!T120&amp;CHAR(10)&amp;Database!$U$6&amp;": "&amp;Database!U120&amp;CHAR(10)&amp;Database!$V$6&amp;": "&amp;Database!V120&amp;CHAR(10)&amp;Database!$W$6&amp;": "&amp;Database!W120&amp;CHAR(10)&amp;Database!$X$6&amp;": "&amp;Database!X120&amp;CHAR(10)&amp;Database!$Y$6&amp;": "&amp;Database!Y120&amp;CHAR(10)&amp;Database!$Z$6&amp;": "&amp;Database!Z120&amp;CHAR(10)&amp;Database!$AA$6&amp;": "&amp;Database!AA120&amp;CHAR(10)&amp;Database!$AB$6&amp;": "&amp;Database!AB120&amp;CHAR(10), "")</f>
        <v/>
      </c>
      <c r="E117" t="str">
        <f>IF(Z117=1, Database!$AC$6&amp;": "&amp;Database!AC120&amp;CHAR(10)&amp;Database!$AD$6&amp;": "&amp;Database!AD120&amp;CHAR(10)&amp;Database!$AE$6&amp;": "&amp;Database!AE120&amp;CHAR(10)&amp;Database!$AF$6&amp;": "&amp;Database!AF120&amp;CHAR(10)&amp;Database!$AG$6&amp;": "&amp;Database!AG120&amp;CHAR(10)&amp;Database!$AH$6&amp;": "&amp;Database!AH120&amp;CHAR(10)&amp;Database!$AI$6&amp;": "&amp;Database!AI120&amp;CHAR(10)&amp;Database!$AJ$6&amp;": "&amp;Database!AJ120&amp;CHAR(10)&amp;Database!$AK$6&amp;": "&amp;Database!AK120&amp;CHAR(10)&amp;Database!$AL$6&amp;": "&amp;Database!AL120&amp;CHAR(10)&amp;Database!$AM$6&amp;": "&amp;Database!AM120&amp;CHAR(10)&amp;Database!$AN$6&amp;": "&amp;Database!AN120&amp;CHAR(10)&amp;Database!$AO$6&amp;": "&amp;Database!AO120&amp;CHAR(10)&amp;Database!$AP$6&amp;": "&amp;Database!AP120&amp;CHAR(10), "")</f>
        <v/>
      </c>
      <c r="F117" t="str">
        <f>IF(AA117=1, Database!$AQ$6&amp;": "&amp;Database!AQ120&amp;CHAR(10)&amp;Database!$AR$6&amp;": "&amp;Database!AR120&amp;CHAR(10)&amp;Database!$AS$6&amp;": "&amp;Database!AS120&amp;CHAR(10)&amp;Database!$AT$6&amp;": "&amp;Database!AT120&amp;CHAR(10), "")</f>
        <v xml:space="preserve">stage_i: 
stage_ii: include
stage_iii: include
stage_iv: 
</v>
      </c>
      <c r="G117" t="str">
        <f>IF(V117=1, Database!$AU$6&amp;": "&amp;Database!AU120&amp;CHAR(10)&amp;Database!$AV$6&amp;": "&amp;Database!AV120&amp;CHAR(10), "")</f>
        <v/>
      </c>
      <c r="H117" t="str">
        <f>IF(AB117=1, Database!$AW$6&amp;": "&amp;Database!AW120&amp;CHAR(10), "")</f>
        <v/>
      </c>
      <c r="I117" t="str">
        <f>IF(AC117=1, Database!$AX$6&amp;": "&amp;Database!AX120&amp;CHAR(10)&amp;Database!$AY$6&amp;": "&amp;Database!AY120&amp;CHAR(10), "")</f>
        <v/>
      </c>
      <c r="J117" t="str">
        <f>IF(Z117=1, Database!$AQ$6&amp;": "&amp;Database!AQ120&amp;CHAR(10)&amp;Database!$AR$6&amp;": "&amp;Database!AR120&amp;CHAR(10)&amp;Database!$AS$6&amp;": "&amp;Database!AS120&amp;CHAR(10)&amp;Database!$AT$6&amp;": "&amp;Database!AT120&amp;CHAR(10), "")</f>
        <v/>
      </c>
      <c r="K117" t="str">
        <f>Database!$AZ$6&amp;": "&amp;Database!AZ120&amp;CHAR(10)&amp;Database!$BA$6&amp;": "&amp;Database!BA120&amp;CHAR(10)&amp;Database!$BB$6&amp;": "&amp;Database!BB120&amp;CHAR(10)</f>
        <v xml:space="preserve">status_newly_diagnosed: 
status_relapse: exclude
status_refractory: 
</v>
      </c>
      <c r="L117" t="str">
        <f>Database!$BC$6&amp;": "&amp;Database!BC120&amp;CHAR(10)&amp;Database!$BD$6&amp;": "&amp;Database!BD120&amp;CHAR(10)&amp;Database!$BE$6&amp;": "&amp;Database!BE120&amp;CHAR(10)&amp;Database!$BF$6&amp;": "&amp;Database!BF120&amp;CHAR(10)&amp;Database!$BG$6&amp;": "&amp;Database!BG120&amp;CHAR(10)&amp;Database!$BH$6&amp;": "&amp;Database!BH120&amp;CHAR(10)</f>
        <v xml:space="preserve">marker_alk_oncogene: 
marker_egfr_mutation: 
marker_kras_mutation: 
marker_philadelphia_bcrabl_positive: 
marker_flt3_positive: 
marker_cd20pos: 
</v>
      </c>
      <c r="M117" t="str">
        <f>Database!$BI$6&amp;": "&amp;Database!BI120&amp;CHAR(10)&amp;Database!$BJ$6&amp;": "&amp;Database!BJ120&amp;CHAR(10)&amp;Database!$BK$6&amp;": "&amp;Database!BK120&amp;CHAR(10)&amp;Database!$BL$6&amp;": "&amp;Database!BL120&amp;CHAR(10)&amp;Database!$BM$6&amp;": "&amp;Database!BM120&amp;CHAR(10)&amp;Database!$BN$6&amp;": "&amp;Database!BN120&amp;CHAR(10)&amp;Database!$BO$6&amp;": "&amp;Database!BO120&amp;CHAR(10)&amp;Database!$BP$6&amp;": "&amp;Database!BP120&amp;CHAR(10)</f>
        <v xml:space="preserve">treatment_radiation: exclude
treatment_radiation_exclusion_period_mo: 1800
treatment_chemo_systemic: exclude
treatment_chemo_systemic_exclusion_period_mo: 1800
treatment_chemo_adjuvant: exclude
treatment_chemo_adjuvant_exclusion_period_mo: 1800
treatment_tki: 
treatment_tki_exclusion_period_mo: 
</v>
      </c>
      <c r="N117" t="str">
        <f>IF(OR(W117=1, Z117=1), Database!$BQ$6&amp;": "&amp;Database!BQ120&amp;CHAR(10)&amp;Database!$BR$6&amp;": "&amp;Database!BR120&amp;CHAR(10)&amp;Database!$BS$6&amp;": "&amp;Database!BS120&amp;CHAR(10)&amp;Database!$BT$6&amp;": "&amp;Database!BT120&amp;CHAR(10), "")</f>
        <v/>
      </c>
      <c r="O117" t="str">
        <f>"Criteria: "&amp;CHAR(10)&amp;CHAR(10)&amp;Database!BU120</f>
        <v xml:space="preserve">Criteria: 
_x000D_        Inclusion Criteria:_x000D__x000D_          -  Histologically confirmed diagnosis of adenocarcinoma of the rectum_x000D__x000D_          -  Clinical Stage II (T3-4, N-) or Stage III (any T, N+) based on MRI_x000D__x000D_          -  Rectal tumor at baseline which would be considered to require complete TME_x000D__x000D_          -  No evidence of distant metastases_x000D__x000D_          -  No prior pelvic radiation therapy_x000D__x000D_          -  No prior chemotherapy or surgery for rectal cancer_x000D__x000D_          -  Age â‰¥ 18 years The minimum legal age of consent for select Canadian provinces is 19_x000D__x000D_          -  No active infections requiring systemic antibiotic treatment (oral antibiotics are_x000D_             acceptable at the discretion of the treating physician)_x000D__x000D_          -  ECOG Performance status 0-2_x000D__x000D_          -  Women with childbearing potential (WOCBP) who are negative for pregnancy test (urine_x000D_             or blood) and who agree to use effective contraceptive method. A woman of_x000D_             childbearing potential is defined of one who is biologically capable of becoming_x000D_             pregnant. Reliable contraception should be used from trial screening and must be_x000D_             continued throughout the study._x000D__x000D_          -  Patients must read, agree to, and sign a statement of Informed Consent prior to_x000D_             participation in this study. Patients who do not read or understand English are_x000D_             eligible and may be consented according to institutional and federal regulations._x000D__x000D_          -  ANC &gt; 1.5 cells/mm3, HGB &gt; 8.0 gm/dl, PLT &gt; 150,000/mm3 total bilirubin â‰¤ 1.5 x ULN_x000D_             (except in patients with Gilbert's Syndrome who must have total bilirubin â‰¤ 3.0 x_x000D_             ULN), ASTâ‰¤ 3 x ULN, ALT â‰¤ 3 x ULN._x000D__x000D_        Exclusion Criteria:_x000D__x000D_          -  Recurrent rectal cancer_x000D__x000D_          -  Primary unresectable rectal cancer. A tumor is considered unresectable when invading_x000D_             adjacent organs and an en block resection will not achieve negative margins._x000D__x000D_          -  Creatinine level greater than 1.5 times the upper limit of normal._x000D__x000D_          -  Patients who have received prior pelvic radiotherapy._x000D__x000D_          -  Patients who are unable to undergo an MRI._x000D__x000D_          -  Patients with a history of any arterial thrombotic event within the past 6 months._x000D_             This includes angina (stable or unstable), MI, TIA, or CVA._x000D__x000D_          -  Patients with a history of venous thrombotic episodes such as deep venous thrombosis,_x000D_             pulmonary embolus occurring more than 6 months prior to enrollment may be considered_x000D_             for protocol participation, provided they are on stable doses of anticoagulant_x000D_             therapy. Similarly, patients who are anticoagulated for atrial fibrillation or other_x000D_             conditions may participate, provided they are on stable doses of anticoagulant_x000D_             therapy._x000D__x000D_          -  Other Anticancer or Experimental Therapy. No other experimental therapies (including_x000D_             chemotherapy, radiation, hormonal treatment, antibody therapy, immunotherapy, gene_x000D_             therapy, vaccine therapy, angiogenesis inhibitors, matrix metalloprotease inhibitors,_x000D_             thalidomide, anti-VEGF/Flk-1 monoclonal antibody or other experimental drugs) of any_x000D_             kind are permitted while the patient is receiving study treatment._x000D__x000D_          -  WOCBP who are unwilling or unable to use an acceptable method of avoiding pregnancy_x000D_             for the entire study period._x000D__x000D_          -  Women who are pregnant or breast-feeding._x000D__x000D_          -  Patients with any other concurrent medical or psychiatric condition or disease which,_x000D_             in the investigator's judgment, would make them inappropriate candidates for entry_x000D_             into this study._x000D__x000D_          -  Patients with a history of a prior malignancy within the past 5 years, except for_x000D_             adequately treated basal cell or squamous cell skin cancer or in situ cervical_x000D_             cancer._x000D_      </v>
      </c>
      <c r="P117" t="str">
        <f t="shared" si="2"/>
        <v xml:space="preserve">
---------------------------------------</v>
      </c>
      <c r="Q117" t="str">
        <f t="shared" si="3"/>
        <v>nct_id: NCT02008656
phase: Phase 2
sponsor_name: Memorial Sloan Kettering Cancer Center
sponsor_type: Other
study_title: A Phase II Multicenter Randomized Trial Evaluating 3-year Disease Free Survival in Patients With Locally Advanced Rectal Cancer Treated With Chemoradiation Plus Induction or Consolidation Chemotherapy and Total Mesorectal Excision or Non-operative Management
cohort: 1
age_min: 18
age_max: 150
type_colorectal_adeno: include
type_colorectal_nonadeno: stage_i: 
stage_ii: include
stage_iii: include
stage_iv: 
status_newly_diagnosed: 
status_relapse: exclude
status_refractory: 
marker_alk_oncogene: 
marker_egfr_mutation: 
marker_kras_mutation: 
marker_philadelphia_bcrabl_positive: 
marker_flt3_positive: 
marker_cd20pos: 
treatment_radiation: exclude
treatment_radiation_exclusion_period_mo: 1800
treatment_chemo_systemic: exclude
treatment_chemo_systemic_exclusion_period_mo: 1800
treatment_chemo_adjuvant: exclude
treatment_chemo_adjuvant_exclusion_period_mo: 1800
treatment_tki: 
treatment_tki_exclusion_period_mo: 
Criteria: 
_x000D_        Inclusion Criteria:_x000D__x000D_          -  Histologically confirmed diagnosis of adenocarcinoma of the rectum_x000D__x000D_          -  Clinical Stage II (T3-4, N-) or Stage III (any T, N+) based on MRI_x000D__x000D_          -  Rectal tumor at baseline which would be considered to require complete TME_x000D__x000D_          -  No evidence of distant metastases_x000D__x000D_          -  No prior pelvic radiation therapy_x000D__x000D_          -  No prior chemotherapy or surgery for rectal cancer_x000D__x000D_          -  Age â‰¥ 18 years The minimum legal age of consent for select Canadian provinces is 19_x000D__x000D_          -  No active infections requiring systemic antibiotic treatment (oral antibiotics are_x000D_             acceptable at the discretion of the treating physician)_x000D__x000D_          -  ECOG Performance status 0-2_x000D__x000D_          -  Women with childbearing potential (WOCBP) who are negative for pregnancy test (urine_x000D_             or blood) and who agree to use effective contraceptive method. A woman of_x000D_             childbearing potential is defined of one who is biologically capable of becoming_x000D_             pregnant. Reliable contraception should be used from trial screening and must be_x000D_             continued throughout the study._x000D__x000D_          -  Patients must read, agree to, and sign a statement of Informed Consent prior to_x000D_             participation in this study. Patients who do not read or understand English are_x000D_             eligible and may be consented according to institutional and federal regulations._x000D__x000D_          -  ANC &gt; 1.5 cells/mm3, HGB &gt; 8.0 gm/dl, PLT &gt; 150,000/mm3 total bilirubin â‰¤ 1.5 x ULN_x000D_             (except in patients with Gilbert's Syndrome who must have total bilirubin â‰¤ 3.0 x_x000D_             ULN), ASTâ‰¤ 3 x ULN, ALT â‰¤ 3 x ULN._x000D__x000D_        Exclusion Criteria:_x000D__x000D_          -  Recurrent rectal cancer_x000D__x000D_          -  Primary unresectable rectal cancer. A tumor is considered unresectable when invading_x000D_             adjacent organs and an en block resection will not achieve negative margins._x000D__x000D_          -  Creatinine level greater than 1.5 times the upper limit of normal._x000D__x000D_          -  Patients who have received prior pelvic radiotherapy._x000D__x000D_          -  Patients who are unable to undergo an MRI._x000D__x000D_          -  Patients with a history of any arterial thrombotic event within the past 6 months._x000D_             This includes angina (stable or unstable), MI, TIA, or CVA._x000D__x000D_          -  Patients with a history of venous thrombotic episodes such as deep venous thrombosis,_x000D_             pulmonary embolus occurring more than 6 months prior to enrollment may be considered_x000D_             for protocol participation, provided they are on stable doses of anticoagulant_x000D_             therapy. Similarly, patients who are anticoagulated for atrial fibrillation or other_x000D_             conditions may participate, provided they are on stable doses of anticoagulant_x000D_             therapy._x000D__x000D_          -  Other Anticancer or Experimental Therapy. No other experimental therapies (including_x000D_             chemotherapy, radiation, hormonal treatment, antibody therapy, immunotherapy, gene_x000D_             therapy, vaccine therapy, angiogenesis inhibitors, matrix metalloprotease inhibitors,_x000D_             thalidomide, anti-VEGF/Flk-1 monoclonal antibody or other experimental drugs) of any_x000D_             kind are permitted while the patient is receiving study treatment._x000D__x000D_          -  WOCBP who are unwilling or unable to use an acceptable method of avoiding pregnancy_x000D_             for the entire study period._x000D__x000D_          -  Women who are pregnant or breast-feeding._x000D__x000D_          -  Patients with any other concurrent medical or psychiatric condition or disease which,_x000D_             in the investigator's judgment, would make them inappropriate candidates for entry_x000D_             into this study._x000D__x000D_          -  Patients with a history of a prior malignancy within the past 5 years, except for_x000D_             adequately treated basal cell or squamous cell skin cancer or in situ cervical_x000D_             cancer._x000D_      
---------------------------------------</v>
      </c>
      <c r="S117">
        <f>IF(OR(Database!K120="include",Database!L120="include"), 1, 0)</f>
        <v>1</v>
      </c>
      <c r="T117">
        <f>IF(OR(Database!M120="include",Database!N120="include",Database!O120="include",Database!P120="include"), 1, 0)</f>
        <v>0</v>
      </c>
      <c r="U117">
        <f>IF(OR(Database!M120="include",Database!N120="include",Database!O120="include"), 1, 0)</f>
        <v>0</v>
      </c>
      <c r="V117">
        <f>IF(Database!P120="include", 1, 0)</f>
        <v>0</v>
      </c>
      <c r="W117">
        <f>IF(OR(Database!Q120="include",Database!R120="include",Database!S120="include",Database!T120="include"), 1, 0)</f>
        <v>0</v>
      </c>
      <c r="X117">
        <f>IF(Database!Q120="include", 1, 0)</f>
        <v>0</v>
      </c>
      <c r="Y117">
        <f>IF(Database!T120="include", 1, 0)</f>
        <v>0</v>
      </c>
      <c r="Z117">
        <f>IF(OR(Database!AC120="include",Database!AE120="include",Database!AH120="include",Database!AI120="include",Database!AJ120="include",Database!AK120="include",Database!AM120="include",Database!AN120="include",Database!AO120="include",Database!AP120="include"), 1, 0)</f>
        <v>0</v>
      </c>
      <c r="AA117">
        <f>IF(OR(Database!AQ120&lt;&gt;"",Database!AR120&lt;&gt;"",Database!AS120&lt;&gt;"",Database!AT120&lt;&gt;""), 1, 0)</f>
        <v>1</v>
      </c>
      <c r="AB117">
        <f>IF(Database!AW120&lt;&gt;"", 1, 0)</f>
        <v>0</v>
      </c>
      <c r="AC117">
        <f>IF(OR(Database!AY120&lt;&gt;"",Database!AX120&lt;&gt;""), 1, 0)</f>
        <v>0</v>
      </c>
    </row>
    <row r="118" spans="1:29">
      <c r="A118" t="str">
        <f>Database!$B$6&amp;": "&amp;Database!B121&amp;CHAR(10)&amp;Database!$C$6&amp;": "&amp;Database!C121&amp;CHAR(10)&amp;Database!$E$6&amp;": "&amp;Database!E121&amp;CHAR(10)&amp;Database!$F$6&amp;": "&amp;Database!F121&amp;CHAR(10)&amp;Database!$G$6&amp;": "&amp;Database!G121&amp;CHAR(10)&amp;Database!$H$6&amp;": "&amp;Database!H121&amp;CHAR(10)&amp;Database!$I$6&amp;": "&amp;Database!I121&amp;CHAR(10)&amp;Database!$J$6&amp;": "&amp;Database!J121&amp;CHAR(10)</f>
        <v xml:space="preserve">nct_id: NCT02368886
phase: Phase 2
sponsor_name: Academic and Community Cancer Research United
sponsor_type: Other
study_title: Regorafenib Dose Optimization Study (ReDOS): A Phase II Randomized Study of Lower Dose Regorafenib Compared to Standard Dose Regorafenib in Patients With Refractory Metastatic Colorectal Cancer (mCRC)
cohort: 1
age_min: 18
age_max: 150
</v>
      </c>
      <c r="B118" t="str">
        <f>IF(S118=1, Database!$K$6&amp;": "&amp;Database!K121&amp;CHAR(10)&amp;Database!$L$6&amp;": "&amp;Database!L121, "")</f>
        <v xml:space="preserve">type_colorectal_adeno: include
type_colorectal_nonadeno: </v>
      </c>
      <c r="C118" t="str">
        <f>IF(T118=1, Database!$M$6&amp;": "&amp;Database!M121&amp;CHAR(10)&amp;Database!$N$6&amp;": "&amp;Database!N121&amp;CHAR(10)&amp;Database!$O$6&amp;": "&amp;Database!O121&amp;CHAR(10)&amp;Database!$P$6&amp;": "&amp;Database!P121&amp;CHAR(10), "")</f>
        <v/>
      </c>
      <c r="D118" t="str">
        <f>IF(W118=1, Database!$Q$6&amp;": "&amp;Database!Q121&amp;CHAR(10)&amp;Database!$R$6&amp;": "&amp;Database!R121&amp;CHAR(10)&amp;Database!$S$6&amp;": "&amp;Database!S121&amp;CHAR(10)&amp;Database!$T$6&amp;": "&amp;Database!T121&amp;CHAR(10)&amp;Database!$U$6&amp;": "&amp;Database!U121&amp;CHAR(10)&amp;Database!$V$6&amp;": "&amp;Database!V121&amp;CHAR(10)&amp;Database!$W$6&amp;": "&amp;Database!W121&amp;CHAR(10)&amp;Database!$X$6&amp;": "&amp;Database!X121&amp;CHAR(10)&amp;Database!$Y$6&amp;": "&amp;Database!Y121&amp;CHAR(10)&amp;Database!$Z$6&amp;": "&amp;Database!Z121&amp;CHAR(10)&amp;Database!$AA$6&amp;": "&amp;Database!AA121&amp;CHAR(10)&amp;Database!$AB$6&amp;": "&amp;Database!AB121&amp;CHAR(10), "")</f>
        <v/>
      </c>
      <c r="E118" t="str">
        <f>IF(Z118=1, Database!$AC$6&amp;": "&amp;Database!AC121&amp;CHAR(10)&amp;Database!$AD$6&amp;": "&amp;Database!AD121&amp;CHAR(10)&amp;Database!$AE$6&amp;": "&amp;Database!AE121&amp;CHAR(10)&amp;Database!$AF$6&amp;": "&amp;Database!AF121&amp;CHAR(10)&amp;Database!$AG$6&amp;": "&amp;Database!AG121&amp;CHAR(10)&amp;Database!$AH$6&amp;": "&amp;Database!AH121&amp;CHAR(10)&amp;Database!$AI$6&amp;": "&amp;Database!AI121&amp;CHAR(10)&amp;Database!$AJ$6&amp;": "&amp;Database!AJ121&amp;CHAR(10)&amp;Database!$AK$6&amp;": "&amp;Database!AK121&amp;CHAR(10)&amp;Database!$AL$6&amp;": "&amp;Database!AL121&amp;CHAR(10)&amp;Database!$AM$6&amp;": "&amp;Database!AM121&amp;CHAR(10)&amp;Database!$AN$6&amp;": "&amp;Database!AN121&amp;CHAR(10)&amp;Database!$AO$6&amp;": "&amp;Database!AO121&amp;CHAR(10)&amp;Database!$AP$6&amp;": "&amp;Database!AP121&amp;CHAR(10), "")</f>
        <v/>
      </c>
      <c r="F118" t="str">
        <f>IF(AA118=1, Database!$AQ$6&amp;": "&amp;Database!AQ121&amp;CHAR(10)&amp;Database!$AR$6&amp;": "&amp;Database!AR121&amp;CHAR(10)&amp;Database!$AS$6&amp;": "&amp;Database!AS121&amp;CHAR(10)&amp;Database!$AT$6&amp;": "&amp;Database!AT121&amp;CHAR(10), "")</f>
        <v xml:space="preserve">stage_i: 
stage_ii: 
stage_iii: include
stage_iv: include
</v>
      </c>
      <c r="G118" t="str">
        <f>IF(V118=1, Database!$AU$6&amp;": "&amp;Database!AU121&amp;CHAR(10)&amp;Database!$AV$6&amp;": "&amp;Database!AV121&amp;CHAR(10), "")</f>
        <v/>
      </c>
      <c r="H118" t="str">
        <f>IF(AB118=1, Database!$AW$6&amp;": "&amp;Database!AW121&amp;CHAR(10), "")</f>
        <v/>
      </c>
      <c r="I118" t="str">
        <f>IF(AC118=1, Database!$AX$6&amp;": "&amp;Database!AX121&amp;CHAR(10)&amp;Database!$AY$6&amp;": "&amp;Database!AY121&amp;CHAR(10), "")</f>
        <v/>
      </c>
      <c r="J118" t="str">
        <f>IF(Z118=1, Database!$AQ$6&amp;": "&amp;Database!AQ121&amp;CHAR(10)&amp;Database!$AR$6&amp;": "&amp;Database!AR121&amp;CHAR(10)&amp;Database!$AS$6&amp;": "&amp;Database!AS121&amp;CHAR(10)&amp;Database!$AT$6&amp;": "&amp;Database!AT121&amp;CHAR(10), "")</f>
        <v/>
      </c>
      <c r="K118" t="str">
        <f>Database!$AZ$6&amp;": "&amp;Database!AZ121&amp;CHAR(10)&amp;Database!$BA$6&amp;": "&amp;Database!BA121&amp;CHAR(10)&amp;Database!$BB$6&amp;": "&amp;Database!BB121&amp;CHAR(10)</f>
        <v xml:space="preserve">status_newly_diagnosed: 
status_relapse: 
status_refractory: 
</v>
      </c>
      <c r="L118" t="str">
        <f>Database!$BC$6&amp;": "&amp;Database!BC121&amp;CHAR(10)&amp;Database!$BD$6&amp;": "&amp;Database!BD121&amp;CHAR(10)&amp;Database!$BE$6&amp;": "&amp;Database!BE121&amp;CHAR(10)&amp;Database!$BF$6&amp;": "&amp;Database!BF121&amp;CHAR(10)&amp;Database!$BG$6&amp;": "&amp;Database!BG121&amp;CHAR(10)&amp;Database!$BH$6&amp;": "&amp;Database!BH121&amp;CHAR(10)</f>
        <v xml:space="preserve">marker_alk_oncogene: 
marker_egfr_mutation: 
marker_kras_mutation: require
marker_philadelphia_bcrabl_positive: 
marker_flt3_positive: 
marker_cd20pos: 
</v>
      </c>
      <c r="M118" t="str">
        <f>Database!$BI$6&amp;": "&amp;Database!BI121&amp;CHAR(10)&amp;Database!$BJ$6&amp;": "&amp;Database!BJ121&amp;CHAR(10)&amp;Database!$BK$6&amp;": "&amp;Database!BK121&amp;CHAR(10)&amp;Database!$BL$6&amp;": "&amp;Database!BL121&amp;CHAR(10)&amp;Database!$BM$6&amp;": "&amp;Database!BM121&amp;CHAR(10)&amp;Database!$BN$6&amp;": "&amp;Database!BN121&amp;CHAR(10)&amp;Database!$BO$6&amp;": "&amp;Database!BO121&amp;CHAR(10)&amp;Database!$BP$6&amp;": "&amp;Database!BP121&amp;CHAR(10)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18" t="str">
        <f>IF(OR(W118=1, Z118=1), Database!$BQ$6&amp;": "&amp;Database!BQ121&amp;CHAR(10)&amp;Database!$BR$6&amp;": "&amp;Database!BR121&amp;CHAR(10)&amp;Database!$BS$6&amp;": "&amp;Database!BS121&amp;CHAR(10)&amp;Database!$BT$6&amp;": "&amp;Database!BT121&amp;CHAR(10), "")</f>
        <v/>
      </c>
      <c r="O118" t="str">
        <f>"Criteria: "&amp;CHAR(10)&amp;CHAR(10)&amp;Database!BU121</f>
        <v xml:space="preserve">Criteria: 
_x000D_        Inclusion Criteria:_x000D__x000D_          -  Histological or cytological documentation of adenocarcinoma of the colon or rectum_x000D__x000D_          -  Advanced or metastatic colorectal cancer with no curative options available and_x000D_             progression on previous standard therapy, including an EGFR inhibitor if KRAS_x000D_             wild-type_x000D__x000D_          -  Measurable or non-measurable disease_x000D__x000D_          -  Eastern Cooperative Oncology Group (ECOG) performance status (PS) 0 or 1_x000D__x000D_          -  Life expectancy of &gt;= 3 months_x000D__x000D_          -  Absolute neutrophil count (ANC) &gt; 1500/mm^3_x000D__x000D_          -  Platelet count &gt; 100,000/mm^3_x000D__x000D_          -  Hemoglobin &gt; 9.0 g/dL_x000D__x000D_          -  Total bilirubin =&lt; 1.5 x upper limit of normal (ULN)_x000D__x000D_          -  Alanine aminotransferase (ALT) and aspartate amino-transferase (AST) =&lt; 2.5 x ULN (=&lt;_x000D_             5 x ULN for subjects with liver involvement of their cancer)_x000D__x000D_          -  Serum creatinine =&lt; 1.5 x ULN_x000D__x000D_          -  International normalized ratio (INR)/partial thromboplastin time (PTT) =&lt; 1.5 x ULN_x000D__x000D_               -  NOTE: patients who are therapeutically treated with an agent such as warfarin or_x000D_                  heparin will be allowed to participate provided that no prior evidence of_x000D_                  underlying abnormality in coagulation parameters exists; close monitoring of at_x000D_                  least weekly evaluations will be performed until INR/PTT is stable based on a_x000D_                  measurement that is pre-dose as defined by the local standard of care_x000D__x000D_          -  Alkaline phosphatase limit =&lt; 2.5 x ULN (=&lt; 5 x ULN for patients with liver_x000D_             involvement of their cancer)_x000D__x000D_          -  Negative serum pregnancy test done =&lt; 7 days prior to randomization, for women of_x000D_             childbearing potential only; note: post-menopausal women (defined as no menses for at_x000D_             least 1 year) and surgically sterilized women are not required to undergo a pregnancy_x000D_             test; the definition of adequate contraception will be based on the judgment of the_x000D_             investigator_x000D__x000D_          -  Ability to complete questionnaire(s) by themselves or with assistance_x000D__x000D_          -  Provide informed written consent_x000D__x000D_          -  Willing to return to enrolling institution for follow-up (during the active_x000D_             monitoring phase of the study)_x000D__x000D_          -  Willing to provide blood samples for correlative research and banking purposes_x000D__x000D_        Exclusion Criteria:_x000D__x000D_          -  Prior treatment with regorafenib_x000D__x000D_          -  Major surgical procedure, open biopsy, or significant traumatic injury =&lt; 28 days_x000D_             prior to randomization_x000D__x000D_          -  Congestive heart failure &gt; New York Heart Association (NYHA) class 2_x000D__x000D_          -  Unstable angina (angina symptoms at rest), new-onset angina (begun within the last 3_x000D_             months) or myocardial infarction less than 6 months prior to randomization_x000D__x000D_          -  Cardiac arrhythmias requiring anti-arrhythmic therapy; Note: Pace makers, beta_x000D_             blockers, or digoxin are permitted_x000D__x000D_          -  Uncontrolled hypertension; (systolic blood pressure &gt; 140 mmHg or diastolic pressure_x000D_             &gt; 90 mmHg despite optimal medical management)_x000D__x000D_          -  History of or current pheochromocytoma_x000D__x000D_          -  Arterial or venous thrombotic or embolic events such as cerebrovascular accident_x000D_             (including transient ischemic attacks), deep vein thrombosis or pulmonary embolism =&lt;_x000D_             6 months prior to randomization_x000D__x000D_          -  Ongoing infection &gt; grade 2 National Cancer Institute (NCI)-Common Terminology_x000D_             Criteria for Adverse Events (CTCAE) version 4.0_x000D__x000D_          -  Known history of chronic hepatitis B or C_x000D__x000D_          -  Patients with seizure disorder requiring medication_x000D__x000D_          -  Symptomatic metastatic brain or meningeal tumors unless the patient is &gt; 6 months_x000D_             from definitive therapy, has a negative imaging study within 4 weeks of randomization_x000D_             and is clinically stable with respect to the tumor at the time of randomization;_x000D_             note: patient must not be undergoing acute steroid therapy or taper (chronic steroid_x000D_             therapy is acceptable provided that the dose is stable for one month prior to and_x000D_             following screening radiographic studies)_x000D__x000D_          -  History of organ allograft (including corneal transplant)_x000D__x000D_          -  Evidence or history of bleeding diathesis or any hemorrhage or bleeding event &gt; CTCAE_x000D_             grade 3 =&lt; 4 weeks prior to randomization_x000D__x000D_          -  Non-healing wound, ulcer, or bone fracture_x000D__x000D_          -  Renal failure requiring hematological (hemo-) or peritoneal dialysis_x000D__x000D_          -  Dehydration CTCAE (version 4.0) grade &gt;= 1_x000D__x000D_          -  Substance abuse, medical, psychological or social conditions that may interfere with_x000D_             the patient's participation in the study or evaluation of the study results_x000D__x000D_          -  Known hypersensitivity to any of the study drugs, study drug classes, or excipients_x000D_             in the formulation_x000D__x000D_          -  Interstitial lung disease with ongoing signs and symptoms at the time of informed_x000D_             consent_x000D__x000D_          -  Persistent proteinuria of Common Toxicity Criteria (CTC) grade 3 or higher (&gt;= 3.5_x000D_             g/24 hours [hrs])_x000D__x000D_          -  Patients unable to swallow oral medications_x000D__x000D_          -  Any malabsorption condition_x000D__x000D_          -  Unresolved toxicity greater than CTCAE (version 4.0) grade 1 attributed to any prior_x000D_             therapy/procedure excluding alopecia and oxaliplatin induced neurotoxicity =&lt; grade 2_x000D__x000D_          -  Albumin levels &gt; 2.5 g/dl_x000D__x000D_          -  Any of the following:_x000D__x000D_               -  Pregnant women_x000D__x000D_               -  Nursing women_x000D__x000D_               -  Men or women of childbearing potential who are unwilling to employ adequate_x000D_                  contraception_x000D__x000D_                    -  NOTE: men and women of childbearing potential must agree to use adequate_x000D_                       contraception beginning at the signing of the informed consent form (ICF)_x000D_                       until at least 3 months after the last dose of study drug; the definition_x000D_                       of adequate contraception will be based on the judgment of the principal_x000D_                       investigator or a designated associate_x000D__x000D_          -  Co-morbid systemic illnesses or other severe concurrent disease which, in the_x000D_             judgment of the investigator, would make the patient inappropriate for entry into_x000D_             this study or interfere significantly with the proper assessment of safety and_x000D_             toxicity of the prescribed regimens_x000D__x000D_          -  Immunocompromised patients and patients known to be human immunodeficiency virus_x000D_             (HIV) positive and currently receiving antiretroviral therapy; NOTE: patients known_x000D_             to be HIV positive, but without clinical evidence of an immunocompromised state, are_x000D_             eligible for this trial_x000D__x000D_          -  Receiving any other investigational agent which would be considered as a treatment_x000D_             for the primary neoplasm_x000D__x000D_          -  Previous or concurrent cancer that is distinct in primary site or histology from_x000D_             colorectal cancer within 3 years prior to randomization EXCEPT for curatively treated_x000D_             cervical cancer in situ, non-melanoma skin cancer and superficial bladder tumors (Ta_x000D_             [non-invasive tumor], Tis [carcinoma in situ] and T1 [tumor invades lamina propria]);_x000D_             note: all cancer treatments for cancers that were distinct in a primary site other_x000D_             than colorectal must be completed at least 3 years prior to randomization (i.e.,_x000D_             signature date of the informed consent form)_x000D__x000D_          -  Pleural effusion or ascites that causes respiratory compromise (&gt;= CTCAE version 4.0_x000D_             grade 2 dyspnea)_x000D__x000D_          -  Concurrent anti-cancer therapy =&lt; 4 weeks from registration (chemotherapy, radiation_x000D_             therapy, surgery, immunotherapy, biologic therapy, or tumor embolization) other than_x000D_             study treatment (regorafenib, other agents being investigated in combination with_x000D_             regorafenib)_x000D__x000D_          -  Current use of clobetasol propionate_x000D__x000D_          -  Use of any herbal remedy (e.g. St. John's Wort [Hypericum perforatum])_x000D__x000D_          -  Patients unable to ambulate or who have amputations or paralysis of any extremity_x000D__x000D_          -  History of contact dermatitis to clobetasol propionate or similarly fluorinated_x000D_             steroids or other steroids with the propionate ester_x000D_      </v>
      </c>
      <c r="P118" t="str">
        <f t="shared" si="2"/>
        <v xml:space="preserve">
---------------------------------------</v>
      </c>
      <c r="Q118" t="str">
        <f t="shared" si="3"/>
        <v>nct_id: NCT02368886
phase: Phase 2
sponsor_name: Academic and Community Cancer Research United
sponsor_type: Other
study_title: Regorafenib Dose Optimization Study (ReDOS): A Phase II Randomized Study of Lower Dose Regorafenib Compared to Standard Dose Regorafenib in Patients With Refractory Metastatic Colorectal Cancer (mCRC)
cohort: 1
age_min: 18
age_max: 150
type_colorectal_adeno: include
type_colorectal_nonadeno: stage_i: 
stage_ii: 
stage_iii: include
stage_iv: include
status_newly_diagnosed: 
status_relapse: 
status_refractory: 
marker_alk_oncogene: 
marker_egfr_mutation: 
marker_kras_mutation: require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Histological or cytological documentation of adenocarcinoma of the colon or rectum_x000D__x000D_          -  Advanced or metastatic colorectal cancer with no curative options available and_x000D_             progression on previous standard therapy, including an EGFR inhibitor if KRAS_x000D_             wild-type_x000D__x000D_          -  Measurable or non-measurable disease_x000D__x000D_          -  Eastern Cooperative Oncology Group (ECOG) performance status (PS) 0 or 1_x000D__x000D_          -  Life expectancy of &gt;= 3 months_x000D__x000D_          -  Absolute neutrophil count (ANC) &gt; 1500/mm^3_x000D__x000D_          -  Platelet count &gt; 100,000/mm^3_x000D__x000D_          -  Hemoglobin &gt; 9.0 g/dL_x000D__x000D_          -  Total bilirubin =&lt; 1.5 x upper limit of normal (ULN)_x000D__x000D_          -  Alanine aminotransferase (ALT) and aspartate amino-transferase (AST) =&lt; 2.5 x ULN (=&lt;_x000D_             5 x ULN for subjects with liver involvement of their cancer)_x000D__x000D_          -  Serum creatinine =&lt; 1.5 x ULN_x000D__x000D_          -  International normalized ratio (INR)/partial thromboplastin time (PTT) =&lt; 1.5 x ULN_x000D__x000D_               -  NOTE: patients who are therapeutically treated with an agent such as warfarin or_x000D_                  heparin will be allowed to participate provided that no prior evidence of_x000D_                  underlying abnormality in coagulation parameters exists; close monitoring of at_x000D_                  least weekly evaluations will be performed until INR/PTT is stable based on a_x000D_                  measurement that is pre-dose as defined by the local standard of care_x000D__x000D_          -  Alkaline phosphatase limit =&lt; 2.5 x ULN (=&lt; 5 x ULN for patients with liver_x000D_             involvement of their cancer)_x000D__x000D_          -  Negative serum pregnancy test done =&lt; 7 days prior to randomization, for women of_x000D_             childbearing potential only; note: post-menopausal women (defined as no menses for at_x000D_             least 1 year) and surgically sterilized women are not required to undergo a pregnancy_x000D_             test; the definition of adequate contraception will be based on the judgment of the_x000D_             investigator_x000D__x000D_          -  Ability to complete questionnaire(s) by themselves or with assistance_x000D__x000D_          -  Provide informed written consent_x000D__x000D_          -  Willing to return to enrolling institution for follow-up (during the active_x000D_             monitoring phase of the study)_x000D__x000D_          -  Willing to provide blood samples for correlative research and banking purposes_x000D__x000D_        Exclusion Criteria:_x000D__x000D_          -  Prior treatment with regorafenib_x000D__x000D_          -  Major surgical procedure, open biopsy, or significant traumatic injury =&lt; 28 days_x000D_             prior to randomization_x000D__x000D_          -  Congestive heart failure &gt; New York Heart Association (NYHA) class 2_x000D__x000D_          -  Unstable angina (angina symptoms at rest), new-onset angina (begun within the last 3_x000D_             months) or myocardial infarction less than 6 months prior to randomization_x000D__x000D_          -  Cardiac arrhythmias requiring anti-arrhythmic therapy; Note: Pace makers, beta_x000D_             blockers, or digoxin are permitted_x000D__x000D_          -  Uncontrolled hypertension; (systolic blood pressure &gt; 140 mmHg or diastolic pressure_x000D_             &gt; 90 mmHg despite optimal medical management)_x000D__x000D_          -  History of or current pheochromocytoma_x000D__x000D_          -  Arterial or venous thrombotic or embolic events such as cerebrovascular accident_x000D_             (including transient ischemic attacks), deep vein thrombosis or pulmonary embolism =&lt;_x000D_             6 months prior to randomization_x000D__x000D_          -  Ongoing infection &gt; grade 2 National Cancer Institute (NCI)-Common Terminology_x000D_             Criteria for Adverse Events (CTCAE) version 4.0_x000D__x000D_          -  Known history of chronic hepatitis B or C_x000D__x000D_          -  Patients with seizure disorder requiring medication_x000D__x000D_          -  Symptomatic metastatic brain or meningeal tumors unless the patient is &gt; 6 months_x000D_             from definitive therapy, has a negative imaging study within 4 weeks of randomization_x000D_             and is clinically stable with respect to the tumor at the time of randomization;_x000D_             note: patient must not be undergoing acute steroid therapy or taper (chronic steroid_x000D_             therapy is acceptable provided that the dose is stable for one month prior to and_x000D_             following screening radiographic studies)_x000D__x000D_          -  History of organ allograft (including corneal transplant)_x000D__x000D_          -  Evidence or history of bleeding diathesis or any hemorrhage or bleeding event &gt; CTCAE_x000D_             grade 3 =&lt; 4 weeks prior to randomization_x000D__x000D_          -  Non-healing wound, ulcer, or bone fracture_x000D__x000D_          -  Renal failure requiring hematological (hemo-) or peritoneal dialysis_x000D__x000D_          -  Dehydration CTCAE (version 4.0) grade &gt;= 1_x000D__x000D_          -  Substance abuse, medical, psychological or social conditions that may interfere with_x000D_             the patient's participation in the study or evaluation of the study results_x000D__x000D_          -  Known hypersensitivity to any of the study drugs, study drug classes, or excipients_x000D_             in the formulation_x000D__x000D_          -  Interstitial lung disease with ongoing signs and symptoms at the time of informed_x000D_             consent_x000D__x000D_          -  Persistent proteinuria of Common Toxicity Criteria (CTC) grade 3 or higher (&gt;= 3.5_x000D_             g/24 hours [hrs])_x000D__x000D_          -  Patients unable to swallow oral medications_x000D__x000D_          -  Any malabsorption condition_x000D__x000D_          -  Unresolved toxicity greater than CTCAE (version 4.0) grade 1 attributed to any prior_x000D_             therapy/procedure excluding alopecia and oxaliplatin induced neurotoxicity =&lt; grade 2_x000D__x000D_          -  Albumin levels &gt; 2.5 g/dl_x000D__x000D_          -  Any of the following:_x000D__x000D_               -  Pregnant women_x000D__x000D_               -  Nursing women_x000D__x000D_               -  Men or women of childbearing potential who are unwilling to employ adequate_x000D_                  contraception_x000D__x000D_                    -  NOTE: men and women of childbearing potential must agree to use adequate_x000D_                       contraception beginning at the signing of the informed consent form (ICF)_x000D_                       until at least 3 months after the last dose of study drug; the definition_x000D_                       of adequate contraception will be based on the judgment of the principal_x000D_                       investigator or a designated associate_x000D__x000D_          -  Co-morbid systemic illnesses or other severe concurrent disease which, in the_x000D_             judgment of the investigator, would make the patient inappropriate for entry into_x000D_             this study or interfere significantly with the proper assessment of safety and_x000D_             toxicity of the prescribed regimens_x000D__x000D_          -  Immunocompromised patients and patients known to be human immunodeficiency virus_x000D_             (HIV) positive and currently receiving antiretroviral therapy; NOTE: patients known_x000D_             to be HIV positive, but without clinical evidence of an immunocompromised state, are_x000D_             eligible for this trial_x000D__x000D_          -  Receiving any other investigational agent which would be considered as a treatment_x000D_             for the primary neoplasm_x000D__x000D_          -  Previous or concurrent cancer that is distinct in primary site or histology from_x000D_             colorectal cancer within 3 years prior to randomization EXCEPT for curatively treated_x000D_             cervical cancer in situ, non-melanoma skin cancer and superficial bladder tumors (Ta_x000D_             [non-invasive tumor], Tis [carcinoma in situ] and T1 [tumor invades lamina propria]);_x000D_             note: all cancer treatments for cancers that were distinct in a primary site other_x000D_             than colorectal must be completed at least 3 years prior to randomization (i.e.,_x000D_             signature date of the informed consent form)_x000D__x000D_          -  Pleural effusion or ascites that causes respiratory compromise (&gt;= CTCAE version 4.0_x000D_             grade 2 dyspnea)_x000D__x000D_          -  Concurrent anti-cancer therapy =&lt; 4 weeks from registration (chemotherapy, radiation_x000D_             therapy, surgery, immunotherapy, biologic therapy, or tumor embolization) other than_x000D_             study treatment (regorafenib, other agents being investigated in combination with_x000D_             regorafenib)_x000D__x000D_          -  Current use of clobetasol propionate_x000D__x000D_          -  Use of any herbal remedy (e.g. St. John's Wort [Hypericum perforatum])_x000D__x000D_          -  Patients unable to ambulate or who have amputations or paralysis of any extremity_x000D__x000D_          -  History of contact dermatitis to clobetasol propionate or similarly fluorinated_x000D_             steroids or other steroids with the propionate ester_x000D_      
---------------------------------------</v>
      </c>
      <c r="S118">
        <f>IF(OR(Database!K121="include",Database!L121="include"), 1, 0)</f>
        <v>1</v>
      </c>
      <c r="T118">
        <f>IF(OR(Database!M121="include",Database!N121="include",Database!O121="include",Database!P121="include"), 1, 0)</f>
        <v>0</v>
      </c>
      <c r="U118">
        <f>IF(OR(Database!M121="include",Database!N121="include",Database!O121="include"), 1, 0)</f>
        <v>0</v>
      </c>
      <c r="V118">
        <f>IF(Database!P121="include", 1, 0)</f>
        <v>0</v>
      </c>
      <c r="W118">
        <f>IF(OR(Database!Q121="include",Database!R121="include",Database!S121="include",Database!T121="include"), 1, 0)</f>
        <v>0</v>
      </c>
      <c r="X118">
        <f>IF(Database!Q121="include", 1, 0)</f>
        <v>0</v>
      </c>
      <c r="Y118">
        <f>IF(Database!T121="include", 1, 0)</f>
        <v>0</v>
      </c>
      <c r="Z118">
        <f>IF(OR(Database!AC121="include",Database!AE121="include",Database!AH121="include",Database!AI121="include",Database!AJ121="include",Database!AK121="include",Database!AM121="include",Database!AN121="include",Database!AO121="include",Database!AP121="include"), 1, 0)</f>
        <v>0</v>
      </c>
      <c r="AA118">
        <f>IF(OR(Database!AQ121&lt;&gt;"",Database!AR121&lt;&gt;"",Database!AS121&lt;&gt;"",Database!AT121&lt;&gt;""), 1, 0)</f>
        <v>1</v>
      </c>
      <c r="AB118">
        <f>IF(Database!AW121&lt;&gt;"", 1, 0)</f>
        <v>0</v>
      </c>
      <c r="AC118">
        <f>IF(OR(Database!AY121&lt;&gt;"",Database!AX121&lt;&gt;""), 1, 0)</f>
        <v>0</v>
      </c>
    </row>
    <row r="119" spans="1:29">
      <c r="A119" t="str">
        <f>Database!$B$6&amp;": "&amp;Database!B122&amp;CHAR(10)&amp;Database!$C$6&amp;": "&amp;Database!C122&amp;CHAR(10)&amp;Database!$E$6&amp;": "&amp;Database!E122&amp;CHAR(10)&amp;Database!$F$6&amp;": "&amp;Database!F122&amp;CHAR(10)&amp;Database!$G$6&amp;": "&amp;Database!G122&amp;CHAR(10)&amp;Database!$H$6&amp;": "&amp;Database!H122&amp;CHAR(10)&amp;Database!$I$6&amp;": "&amp;Database!I122&amp;CHAR(10)&amp;Database!$J$6&amp;": "&amp;Database!J122&amp;CHAR(10)</f>
        <v xml:space="preserve">nct_id: NCT02368886
phase: Phase 2
sponsor_name: Academic and Community Cancer Research United
sponsor_type: Other
study_title: Regorafenib Dose Optimization Study (ReDOS): A Phase II Randomized Study of Lower Dose Regorafenib Compared to Standard Dose Regorafenib in Patients With Refractory Metastatic Colorectal Cancer (mCRC)
cohort: 2
age_min: 18
age_max: 150
</v>
      </c>
      <c r="B119" t="str">
        <f>IF(S119=1, Database!$K$6&amp;": "&amp;Database!K122&amp;CHAR(10)&amp;Database!$L$6&amp;": "&amp;Database!L122, "")</f>
        <v xml:space="preserve">type_colorectal_adeno: include
type_colorectal_nonadeno: </v>
      </c>
      <c r="C119" t="str">
        <f>IF(T119=1, Database!$M$6&amp;": "&amp;Database!M122&amp;CHAR(10)&amp;Database!$N$6&amp;": "&amp;Database!N122&amp;CHAR(10)&amp;Database!$O$6&amp;": "&amp;Database!O122&amp;CHAR(10)&amp;Database!$P$6&amp;": "&amp;Database!P122&amp;CHAR(10), "")</f>
        <v/>
      </c>
      <c r="D119" t="str">
        <f>IF(W119=1, Database!$Q$6&amp;": "&amp;Database!Q122&amp;CHAR(10)&amp;Database!$R$6&amp;": "&amp;Database!R122&amp;CHAR(10)&amp;Database!$S$6&amp;": "&amp;Database!S122&amp;CHAR(10)&amp;Database!$T$6&amp;": "&amp;Database!T122&amp;CHAR(10)&amp;Database!$U$6&amp;": "&amp;Database!U122&amp;CHAR(10)&amp;Database!$V$6&amp;": "&amp;Database!V122&amp;CHAR(10)&amp;Database!$W$6&amp;": "&amp;Database!W122&amp;CHAR(10)&amp;Database!$X$6&amp;": "&amp;Database!X122&amp;CHAR(10)&amp;Database!$Y$6&amp;": "&amp;Database!Y122&amp;CHAR(10)&amp;Database!$Z$6&amp;": "&amp;Database!Z122&amp;CHAR(10)&amp;Database!$AA$6&amp;": "&amp;Database!AA122&amp;CHAR(10)&amp;Database!$AB$6&amp;": "&amp;Database!AB122&amp;CHAR(10), "")</f>
        <v/>
      </c>
      <c r="E119" t="str">
        <f>IF(Z119=1, Database!$AC$6&amp;": "&amp;Database!AC122&amp;CHAR(10)&amp;Database!$AD$6&amp;": "&amp;Database!AD122&amp;CHAR(10)&amp;Database!$AE$6&amp;": "&amp;Database!AE122&amp;CHAR(10)&amp;Database!$AF$6&amp;": "&amp;Database!AF122&amp;CHAR(10)&amp;Database!$AG$6&amp;": "&amp;Database!AG122&amp;CHAR(10)&amp;Database!$AH$6&amp;": "&amp;Database!AH122&amp;CHAR(10)&amp;Database!$AI$6&amp;": "&amp;Database!AI122&amp;CHAR(10)&amp;Database!$AJ$6&amp;": "&amp;Database!AJ122&amp;CHAR(10)&amp;Database!$AK$6&amp;": "&amp;Database!AK122&amp;CHAR(10)&amp;Database!$AL$6&amp;": "&amp;Database!AL122&amp;CHAR(10)&amp;Database!$AM$6&amp;": "&amp;Database!AM122&amp;CHAR(10)&amp;Database!$AN$6&amp;": "&amp;Database!AN122&amp;CHAR(10)&amp;Database!$AO$6&amp;": "&amp;Database!AO122&amp;CHAR(10)&amp;Database!$AP$6&amp;": "&amp;Database!AP122&amp;CHAR(10), "")</f>
        <v/>
      </c>
      <c r="F119" t="str">
        <f>IF(AA119=1, Database!$AQ$6&amp;": "&amp;Database!AQ122&amp;CHAR(10)&amp;Database!$AR$6&amp;": "&amp;Database!AR122&amp;CHAR(10)&amp;Database!$AS$6&amp;": "&amp;Database!AS122&amp;CHAR(10)&amp;Database!$AT$6&amp;": "&amp;Database!AT122&amp;CHAR(10), "")</f>
        <v xml:space="preserve">stage_i: 
stage_ii: 
stage_iii: include
stage_iv: include
</v>
      </c>
      <c r="G119" t="str">
        <f>IF(V119=1, Database!$AU$6&amp;": "&amp;Database!AU122&amp;CHAR(10)&amp;Database!$AV$6&amp;": "&amp;Database!AV122&amp;CHAR(10), "")</f>
        <v/>
      </c>
      <c r="H119" t="str">
        <f>IF(AB119=1, Database!$AW$6&amp;": "&amp;Database!AW122&amp;CHAR(10), "")</f>
        <v/>
      </c>
      <c r="I119" t="str">
        <f>IF(AC119=1, Database!$AX$6&amp;": "&amp;Database!AX122&amp;CHAR(10)&amp;Database!$AY$6&amp;": "&amp;Database!AY122&amp;CHAR(10), "")</f>
        <v/>
      </c>
      <c r="J119" t="str">
        <f>IF(Z119=1, Database!$AQ$6&amp;": "&amp;Database!AQ122&amp;CHAR(10)&amp;Database!$AR$6&amp;": "&amp;Database!AR122&amp;CHAR(10)&amp;Database!$AS$6&amp;": "&amp;Database!AS122&amp;CHAR(10)&amp;Database!$AT$6&amp;": "&amp;Database!AT122&amp;CHAR(10), "")</f>
        <v/>
      </c>
      <c r="K119" t="str">
        <f>Database!$AZ$6&amp;": "&amp;Database!AZ122&amp;CHAR(10)&amp;Database!$BA$6&amp;": "&amp;Database!BA122&amp;CHAR(10)&amp;Database!$BB$6&amp;": "&amp;Database!BB122&amp;CHAR(10)</f>
        <v xml:space="preserve">status_newly_diagnosed: 
status_relapse: 
status_refractory: 
</v>
      </c>
      <c r="L119" t="str">
        <f>Database!$BC$6&amp;": "&amp;Database!BC122&amp;CHAR(10)&amp;Database!$BD$6&amp;": "&amp;Database!BD122&amp;CHAR(10)&amp;Database!$BE$6&amp;": "&amp;Database!BE122&amp;CHAR(10)&amp;Database!$BF$6&amp;": "&amp;Database!BF122&amp;CHAR(10)&amp;Database!$BG$6&amp;": "&amp;Database!BG122&amp;CHAR(10)&amp;Database!$BH$6&amp;": "&amp;Database!BH122&amp;CHAR(10)</f>
        <v xml:space="preserve">marker_alk_oncogene: 
marker_egfr_mutation: 
marker_kras_mutation: exclude
marker_philadelphia_bcrabl_positive: 
marker_flt3_positive: 
marker_cd20pos: 
</v>
      </c>
      <c r="M119" t="str">
        <f>Database!$BI$6&amp;": "&amp;Database!BI122&amp;CHAR(10)&amp;Database!$BJ$6&amp;": "&amp;Database!BJ122&amp;CHAR(10)&amp;Database!$BK$6&amp;": "&amp;Database!BK122&amp;CHAR(10)&amp;Database!$BL$6&amp;": "&amp;Database!BL122&amp;CHAR(10)&amp;Database!$BM$6&amp;": "&amp;Database!BM122&amp;CHAR(10)&amp;Database!$BN$6&amp;": "&amp;Database!BN122&amp;CHAR(10)&amp;Database!$BO$6&amp;": "&amp;Database!BO122&amp;CHAR(10)&amp;Database!$BP$6&amp;": "&amp;Database!BP122&amp;CHAR(10)</f>
        <v xml:space="preserve">treatment_radiation: 
treatment_radiation_exclusion_period_mo: 
treatment_chemo_systemic: 
treatment_chemo_systemic_exclusion_period_mo: 
treatment_chemo_adjuvant: 
treatment_chemo_adjuvant_exclusion_period_mo: 
treatment_tki: require
treatment_tki_exclusion_period_mo: 
</v>
      </c>
      <c r="N119" t="str">
        <f>IF(OR(W119=1, Z119=1), Database!$BQ$6&amp;": "&amp;Database!BQ122&amp;CHAR(10)&amp;Database!$BR$6&amp;": "&amp;Database!BR122&amp;CHAR(10)&amp;Database!$BS$6&amp;": "&amp;Database!BS122&amp;CHAR(10)&amp;Database!$BT$6&amp;": "&amp;Database!BT122&amp;CHAR(10), "")</f>
        <v/>
      </c>
      <c r="O119" t="str">
        <f>"Criteria: "&amp;CHAR(10)&amp;CHAR(10)&amp;Database!BU122</f>
        <v xml:space="preserve">Criteria: 
_x000D_        Inclusion Criteria:_x000D__x000D_          -  Histological or cytological documentation of adenocarcinoma of the colon or rectum_x000D__x000D_          -  Advanced or metastatic colorectal cancer with no curative options available and_x000D_             progression on previous standard therapy, including an EGFR inhibitor if KRAS_x000D_             wild-type_x000D__x000D_          -  Measurable or non-measurable disease_x000D__x000D_          -  Eastern Cooperative Oncology Group (ECOG) performance status (PS) 0 or 1_x000D__x000D_          -  Life expectancy of &gt;= 3 months_x000D__x000D_          -  Absolute neutrophil count (ANC) &gt; 1500/mm^3_x000D__x000D_          -  Platelet count &gt; 100,000/mm^3_x000D__x000D_          -  Hemoglobin &gt; 9.0 g/dL_x000D__x000D_          -  Total bilirubin =&lt; 1.5 x upper limit of normal (ULN)_x000D__x000D_          -  Alanine aminotransferase (ALT) and aspartate amino-transferase (AST) =&lt; 2.5 x ULN (=&lt;_x000D_             5 x ULN for subjects with liver involvement of their cancer)_x000D__x000D_          -  Serum creatinine =&lt; 1.5 x ULN_x000D__x000D_          -  International normalized ratio (INR)/partial thromboplastin time (PTT) =&lt; 1.5 x ULN_x000D__x000D_               -  NOTE: patients who are therapeutically treated with an agent such as warfarin or_x000D_                  heparin will be allowed to participate provided that no prior evidence of_x000D_                  underlying abnormality in coagulation parameters exists; close monitoring of at_x000D_                  least weekly evaluations will be performed until INR/PTT is stable based on a_x000D_                  measurement that is pre-dose as defined by the local standard of care_x000D__x000D_          -  Alkaline phosphatase limit =&lt; 2.5 x ULN (=&lt; 5 x ULN for patients with liver_x000D_             involvement of their cancer)_x000D__x000D_          -  Negative serum pregnancy test done =&lt; 7 days prior to randomization, for women of_x000D_             childbearing potential only; note: post-menopausal women (defined as no menses for at_x000D_             least 1 year) and surgically sterilized women are not required to undergo a pregnancy_x000D_             test; the definition of adequate contraception will be based on the judgment of the_x000D_             investigator_x000D__x000D_          -  Ability to complete questionnaire(s) by themselves or with assistance_x000D__x000D_          -  Provide informed written consent_x000D__x000D_          -  Willing to return to enrolling institution for follow-up (during the active_x000D_             monitoring phase of the study)_x000D__x000D_          -  Willing to provide blood samples for correlative research and banking purposes_x000D__x000D_        Exclusion Criteria:_x000D__x000D_          -  Prior treatment with regorafenib_x000D__x000D_          -  Major surgical procedure, open biopsy, or significant traumatic injury =&lt; 28 days_x000D_             prior to randomization_x000D__x000D_          -  Congestive heart failure &gt; New York Heart Association (NYHA) class 2_x000D__x000D_          -  Unstable angina (angina symptoms at rest), new-onset angina (begun within the last 3_x000D_             months) or myocardial infarction less than 6 months prior to randomization_x000D__x000D_          -  Cardiac arrhythmias requiring anti-arrhythmic therapy; Note: Pace makers, beta_x000D_             blockers, or digoxin are permitted_x000D__x000D_          -  Uncontrolled hypertension; (systolic blood pressure &gt; 140 mmHg or diastolic pressure_x000D_             &gt; 90 mmHg despite optimal medical management)_x000D__x000D_          -  History of or current pheochromocytoma_x000D__x000D_          -  Arterial or venous thrombotic or embolic events such as cerebrovascular accident_x000D_             (including transient ischemic attacks), deep vein thrombosis or pulmonary embolism =&lt;_x000D_             6 months prior to randomization_x000D__x000D_          -  Ongoing infection &gt; grade 2 National Cancer Institute (NCI)-Common Terminology_x000D_             Criteria for Adverse Events (CTCAE) version 4.0_x000D__x000D_          -  Known history of chronic hepatitis B or C_x000D__x000D_          -  Patients with seizure disorder requiring medication_x000D__x000D_          -  Symptomatic metastatic brain or meningeal tumors unless the patient is &gt; 6 months_x000D_             from definitive therapy, has a negative imaging study within 4 weeks of randomization_x000D_             and is clinically stable with respect to the tumor at the time of randomization;_x000D_             note: patient must not be undergoing acute steroid therapy or taper (chronic steroid_x000D_             therapy is acceptable provided that the dose is stable for one month prior to and_x000D_             following screening radiographic studies)_x000D__x000D_          -  History of organ allograft (including corneal transplant)_x000D__x000D_          -  Evidence or history of bleeding diathesis or any hemorrhage or bleeding event &gt; CTCAE_x000D_             grade 3 =&lt; 4 weeks prior to randomization_x000D__x000D_          -  Non-healing wound, ulcer, or bone fracture_x000D__x000D_          -  Renal failure requiring hematological (hemo-) or peritoneal dialysis_x000D__x000D_          -  Dehydration CTCAE (version 4.0) grade &gt;= 1_x000D__x000D_          -  Substance abuse, medical, psychological or social conditions that may interfere with_x000D_             the patient's participation in the study or evaluation of the study results_x000D__x000D_          -  Known hypersensitivity to any of the study drugs, study drug classes, or excipients_x000D_             in the formulation_x000D__x000D_          -  Interstitial lung disease with ongoing signs and symptoms at the time of informed_x000D_             consent_x000D__x000D_          -  Persistent proteinuria of Common Toxicity Criteria (CTC) grade 3 or higher (&gt;= 3.5_x000D_             g/24 hours [hrs])_x000D__x000D_          -  Patients unable to swallow oral medications_x000D__x000D_          -  Any malabsorption condition_x000D__x000D_          -  Unresolved toxicity greater than CTCAE (version 4.0) grade 1 attributed to any prior_x000D_             therapy/procedure excluding alopecia and oxaliplatin induced neurotoxicity =&lt; grade 2_x000D__x000D_          -  Albumin levels &gt; 2.5 g/dl_x000D__x000D_          -  Any of the following:_x000D__x000D_               -  Pregnant women_x000D__x000D_               -  Nursing women_x000D__x000D_               -  Men or women of childbearing potential who are unwilling to employ adequate_x000D_                  contraception_x000D__x000D_                    -  NOTE: men and women of childbearing potential must agree to use adequate_x000D_                       contraception beginning at the signing of the informed consent form (ICF)_x000D_                       until at least 3 months after the last dose of study drug; the definition_x000D_                       of adequate contraception will be based on the judgment of the principal_x000D_                       investigator or a designated associate_x000D__x000D_          -  Co-morbid systemic illnesses or other severe concurrent disease which, in the_x000D_             judgment of the investigator, would make the patient inappropriate for entry into_x000D_             this study or interfere significantly with the proper assessment of safety and_x000D_             toxicity of the prescribed regimens_x000D__x000D_          -  Immunocompromised patients and patients known to be human immunodeficiency virus_x000D_             (HIV) positive and currently receiving antiretroviral therapy; NOTE: patients known_x000D_             to be HIV positive, but without clinical evidence of an immunocompromised state, are_x000D_             eligible for this trial_x000D__x000D_          -  Receiving any other investigational agent which would be considered as a treatment_x000D_             for the primary neoplasm_x000D__x000D_          -  Previous or concurrent cancer that is distinct in primary site or histology from_x000D_             colorectal cancer within 3 years prior to randomization EXCEPT for curatively treated_x000D_             cervical cancer in situ, non-melanoma skin cancer and superficial bladder tumors (Ta_x000D_             [non-invasive tumor], Tis [carcinoma in situ] and T1 [tumor invades lamina propria]);_x000D_             note: all cancer treatments for cancers that were distinct in a primary site other_x000D_             than colorectal must be completed at least 3 years prior to randomization (i.e.,_x000D_             signature date of the informed consent form)_x000D__x000D_          -  Pleural effusion or ascites that causes respiratory compromise (&gt;= CTCAE version 4.0_x000D_             grade 2 dyspnea)_x000D__x000D_          -  Concurrent anti-cancer therapy =&lt; 4 weeks from registration (chemotherapy, radiation_x000D_             therapy, surgery, immunotherapy, biologic therapy, or tumor embolization) other than_x000D_             study treatment (regorafenib, other agents being investigated in combination with_x000D_             regorafenib)_x000D__x000D_          -  Current use of clobetasol propionate_x000D__x000D_          -  Use of any herbal remedy (e.g. St. John's Wort [Hypericum perforatum])_x000D__x000D_          -  Patients unable to ambulate or who have amputations or paralysis of any extremity_x000D__x000D_          -  History of contact dermatitis to clobetasol propionate or similarly fluorinated_x000D_             steroids or other steroids with the propionate ester_x000D_      </v>
      </c>
      <c r="P119" t="str">
        <f t="shared" si="2"/>
        <v xml:space="preserve">
---------------------------------------</v>
      </c>
      <c r="Q119" t="str">
        <f t="shared" si="3"/>
        <v>nct_id: NCT02368886
phase: Phase 2
sponsor_name: Academic and Community Cancer Research United
sponsor_type: Other
study_title: Regorafenib Dose Optimization Study (ReDOS): A Phase II Randomized Study of Lower Dose Regorafenib Compared to Standard Dose Regorafenib in Patients With Refractory Metastatic Colorectal Cancer (mCRC)
cohort: 2
age_min: 18
age_max: 150
type_colorectal_adeno: include
type_colorectal_nonadeno: stage_i: 
stage_ii: 
stage_iii: include
stage_iv: include
status_newly_diagnosed: 
status_relapse: 
status_refractory: 
marker_alk_oncogene: 
marker_egfr_mutation: 
marker_kras_mutation: exclude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require
treatment_tki_exclusion_period_mo: 
Criteria: 
_x000D_        Inclusion Criteria:_x000D__x000D_          -  Histological or cytological documentation of adenocarcinoma of the colon or rectum_x000D__x000D_          -  Advanced or metastatic colorectal cancer with no curative options available and_x000D_             progression on previous standard therapy, including an EGFR inhibitor if KRAS_x000D_             wild-type_x000D__x000D_          -  Measurable or non-measurable disease_x000D__x000D_          -  Eastern Cooperative Oncology Group (ECOG) performance status (PS) 0 or 1_x000D__x000D_          -  Life expectancy of &gt;= 3 months_x000D__x000D_          -  Absolute neutrophil count (ANC) &gt; 1500/mm^3_x000D__x000D_          -  Platelet count &gt; 100,000/mm^3_x000D__x000D_          -  Hemoglobin &gt; 9.0 g/dL_x000D__x000D_          -  Total bilirubin =&lt; 1.5 x upper limit of normal (ULN)_x000D__x000D_          -  Alanine aminotransferase (ALT) and aspartate amino-transferase (AST) =&lt; 2.5 x ULN (=&lt;_x000D_             5 x ULN for subjects with liver involvement of their cancer)_x000D__x000D_          -  Serum creatinine =&lt; 1.5 x ULN_x000D__x000D_          -  International normalized ratio (INR)/partial thromboplastin time (PTT) =&lt; 1.5 x ULN_x000D__x000D_               -  NOTE: patients who are therapeutically treated with an agent such as warfarin or_x000D_                  heparin will be allowed to participate provided that no prior evidence of_x000D_                  underlying abnormality in coagulation parameters exists; close monitoring of at_x000D_                  least weekly evaluations will be performed until INR/PTT is stable based on a_x000D_                  measurement that is pre-dose as defined by the local standard of care_x000D__x000D_          -  Alkaline phosphatase limit =&lt; 2.5 x ULN (=&lt; 5 x ULN for patients with liver_x000D_             involvement of their cancer)_x000D__x000D_          -  Negative serum pregnancy test done =&lt; 7 days prior to randomization, for women of_x000D_             childbearing potential only; note: post-menopausal women (defined as no menses for at_x000D_             least 1 year) and surgically sterilized women are not required to undergo a pregnancy_x000D_             test; the definition of adequate contraception will be based on the judgment of the_x000D_             investigator_x000D__x000D_          -  Ability to complete questionnaire(s) by themselves or with assistance_x000D__x000D_          -  Provide informed written consent_x000D__x000D_          -  Willing to return to enrolling institution for follow-up (during the active_x000D_             monitoring phase of the study)_x000D__x000D_          -  Willing to provide blood samples for correlative research and banking purposes_x000D__x000D_        Exclusion Criteria:_x000D__x000D_          -  Prior treatment with regorafenib_x000D__x000D_          -  Major surgical procedure, open biopsy, or significant traumatic injury =&lt; 28 days_x000D_             prior to randomization_x000D__x000D_          -  Congestive heart failure &gt; New York Heart Association (NYHA) class 2_x000D__x000D_          -  Unstable angina (angina symptoms at rest), new-onset angina (begun within the last 3_x000D_             months) or myocardial infarction less than 6 months prior to randomization_x000D__x000D_          -  Cardiac arrhythmias requiring anti-arrhythmic therapy; Note: Pace makers, beta_x000D_             blockers, or digoxin are permitted_x000D__x000D_          -  Uncontrolled hypertension; (systolic blood pressure &gt; 140 mmHg or diastolic pressure_x000D_             &gt; 90 mmHg despite optimal medical management)_x000D__x000D_          -  History of or current pheochromocytoma_x000D__x000D_          -  Arterial or venous thrombotic or embolic events such as cerebrovascular accident_x000D_             (including transient ischemic attacks), deep vein thrombosis or pulmonary embolism =&lt;_x000D_             6 months prior to randomization_x000D__x000D_          -  Ongoing infection &gt; grade 2 National Cancer Institute (NCI)-Common Terminology_x000D_             Criteria for Adverse Events (CTCAE) version 4.0_x000D__x000D_          -  Known history of chronic hepatitis B or C_x000D__x000D_          -  Patients with seizure disorder requiring medication_x000D__x000D_          -  Symptomatic metastatic brain or meningeal tumors unless the patient is &gt; 6 months_x000D_             from definitive therapy, has a negative imaging study within 4 weeks of randomization_x000D_             and is clinically stable with respect to the tumor at the time of randomization;_x000D_             note: patient must not be undergoing acute steroid therapy or taper (chronic steroid_x000D_             therapy is acceptable provided that the dose is stable for one month prior to and_x000D_             following screening radiographic studies)_x000D__x000D_          -  History of organ allograft (including corneal transplant)_x000D__x000D_          -  Evidence or history of bleeding diathesis or any hemorrhage or bleeding event &gt; CTCAE_x000D_             grade 3 =&lt; 4 weeks prior to randomization_x000D__x000D_          -  Non-healing wound, ulcer, or bone fracture_x000D__x000D_          -  Renal failure requiring hematological (hemo-) or peritoneal dialysis_x000D__x000D_          -  Dehydration CTCAE (version 4.0) grade &gt;= 1_x000D__x000D_          -  Substance abuse, medical, psychological or social conditions that may interfere with_x000D_             the patient's participation in the study or evaluation of the study results_x000D__x000D_          -  Known hypersensitivity to any of the study drugs, study drug classes, or excipients_x000D_             in the formulation_x000D__x000D_          -  Interstitial lung disease with ongoing signs and symptoms at the time of informed_x000D_             consent_x000D__x000D_          -  Persistent proteinuria of Common Toxicity Criteria (CTC) grade 3 or higher (&gt;= 3.5_x000D_             g/24 hours [hrs])_x000D__x000D_          -  Patients unable to swallow oral medications_x000D__x000D_          -  Any malabsorption condition_x000D__x000D_          -  Unresolved toxicity greater than CTCAE (version 4.0) grade 1 attributed to any prior_x000D_             therapy/procedure excluding alopecia and oxaliplatin induced neurotoxicity =&lt; grade 2_x000D__x000D_          -  Albumin levels &gt; 2.5 g/dl_x000D__x000D_          -  Any of the following:_x000D__x000D_               -  Pregnant women_x000D__x000D_               -  Nursing women_x000D__x000D_               -  Men or women of childbearing potential who are unwilling to employ adequate_x000D_                  contraception_x000D__x000D_                    -  NOTE: men and women of childbearing potential must agree to use adequate_x000D_                       contraception beginning at the signing of the informed consent form (ICF)_x000D_                       until at least 3 months after the last dose of study drug; the definition_x000D_                       of adequate contraception will be based on the judgment of the principal_x000D_                       investigator or a designated associate_x000D__x000D_          -  Co-morbid systemic illnesses or other severe concurrent disease which, in the_x000D_             judgment of the investigator, would make the patient inappropriate for entry into_x000D_             this study or interfere significantly with the proper assessment of safety and_x000D_             toxicity of the prescribed regimens_x000D__x000D_          -  Immunocompromised patients and patients known to be human immunodeficiency virus_x000D_             (HIV) positive and currently receiving antiretroviral therapy; NOTE: patients known_x000D_             to be HIV positive, but without clinical evidence of an immunocompromised state, are_x000D_             eligible for this trial_x000D__x000D_          -  Receiving any other investigational agent which would be considered as a treatment_x000D_             for the primary neoplasm_x000D__x000D_          -  Previous or concurrent cancer that is distinct in primary site or histology from_x000D_             colorectal cancer within 3 years prior to randomization EXCEPT for curatively treated_x000D_             cervical cancer in situ, non-melanoma skin cancer and superficial bladder tumors (Ta_x000D_             [non-invasive tumor], Tis [carcinoma in situ] and T1 [tumor invades lamina propria]);_x000D_             note: all cancer treatments for cancers that were distinct in a primary site other_x000D_             than colorectal must be completed at least 3 years prior to randomization (i.e.,_x000D_             signature date of the informed consent form)_x000D__x000D_          -  Pleural effusion or ascites that causes respiratory compromise (&gt;= CTCAE version 4.0_x000D_             grade 2 dyspnea)_x000D__x000D_          -  Concurrent anti-cancer therapy =&lt; 4 weeks from registration (chemotherapy, radiation_x000D_             therapy, surgery, immunotherapy, biologic therapy, or tumor embolization) other than_x000D_             study treatment (regorafenib, other agents being investigated in combination with_x000D_             regorafenib)_x000D__x000D_          -  Current use of clobetasol propionate_x000D__x000D_          -  Use of any herbal remedy (e.g. St. John's Wort [Hypericum perforatum])_x000D__x000D_          -  Patients unable to ambulate or who have amputations or paralysis of any extremity_x000D__x000D_          -  History of contact dermatitis to clobetasol propionate or similarly fluorinated_x000D_             steroids or other steroids with the propionate ester_x000D_      
---------------------------------------</v>
      </c>
      <c r="S119">
        <f>IF(OR(Database!K122="include",Database!L122="include"), 1, 0)</f>
        <v>1</v>
      </c>
      <c r="T119">
        <f>IF(OR(Database!M122="include",Database!N122="include",Database!O122="include",Database!P122="include"), 1, 0)</f>
        <v>0</v>
      </c>
      <c r="U119">
        <f>IF(OR(Database!M122="include",Database!N122="include",Database!O122="include"), 1, 0)</f>
        <v>0</v>
      </c>
      <c r="V119">
        <f>IF(Database!P122="include", 1, 0)</f>
        <v>0</v>
      </c>
      <c r="W119">
        <f>IF(OR(Database!Q122="include",Database!R122="include",Database!S122="include",Database!T122="include"), 1, 0)</f>
        <v>0</v>
      </c>
      <c r="X119">
        <f>IF(Database!Q122="include", 1, 0)</f>
        <v>0</v>
      </c>
      <c r="Y119">
        <f>IF(Database!T122="include", 1, 0)</f>
        <v>0</v>
      </c>
      <c r="Z119">
        <f>IF(OR(Database!AC122="include",Database!AE122="include",Database!AH122="include",Database!AI122="include",Database!AJ122="include",Database!AK122="include",Database!AM122="include",Database!AN122="include",Database!AO122="include",Database!AP122="include"), 1, 0)</f>
        <v>0</v>
      </c>
      <c r="AA119">
        <f>IF(OR(Database!AQ122&lt;&gt;"",Database!AR122&lt;&gt;"",Database!AS122&lt;&gt;"",Database!AT122&lt;&gt;""), 1, 0)</f>
        <v>1</v>
      </c>
      <c r="AB119">
        <f>IF(Database!AW122&lt;&gt;"", 1, 0)</f>
        <v>0</v>
      </c>
      <c r="AC119">
        <f>IF(OR(Database!AY122&lt;&gt;"",Database!AX122&lt;&gt;""), 1, 0)</f>
        <v>0</v>
      </c>
    </row>
    <row r="120" spans="1:29">
      <c r="A120" t="str">
        <f>Database!$B$6&amp;": "&amp;Database!B123&amp;CHAR(10)&amp;Database!$C$6&amp;": "&amp;Database!C123&amp;CHAR(10)&amp;Database!$E$6&amp;": "&amp;Database!E123&amp;CHAR(10)&amp;Database!$F$6&amp;": "&amp;Database!F123&amp;CHAR(10)&amp;Database!$G$6&amp;": "&amp;Database!G123&amp;CHAR(10)&amp;Database!$H$6&amp;": "&amp;Database!H123&amp;CHAR(10)&amp;Database!$I$6&amp;": "&amp;Database!I123&amp;CHAR(10)&amp;Database!$J$6&amp;": "&amp;Database!J123&amp;CHAR(10)</f>
        <v xml:space="preserve">nct_id: NCT01516216
phase: Phase 2
sponsor_name: Dana-Farber Cancer Institute
sponsor_type: Other
study_title: Randomized, Double-Blind, Phase II Trial of Vitamin D Supplementation in Patients With Previously Untreated Metastatic Colorectal Cancer
cohort: 1
age_min: 18
age_max: 150
</v>
      </c>
      <c r="B120" t="str">
        <f>IF(S120=1, Database!$K$6&amp;": "&amp;Database!K123&amp;CHAR(10)&amp;Database!$L$6&amp;": "&amp;Database!L123, "")</f>
        <v xml:space="preserve">type_colorectal_adeno: include
type_colorectal_nonadeno: </v>
      </c>
      <c r="C120" t="str">
        <f>IF(T120=1, Database!$M$6&amp;": "&amp;Database!M123&amp;CHAR(10)&amp;Database!$N$6&amp;": "&amp;Database!N123&amp;CHAR(10)&amp;Database!$O$6&amp;": "&amp;Database!O123&amp;CHAR(10)&amp;Database!$P$6&amp;": "&amp;Database!P123&amp;CHAR(10), "")</f>
        <v/>
      </c>
      <c r="D120" t="str">
        <f>IF(W120=1, Database!$Q$6&amp;": "&amp;Database!Q123&amp;CHAR(10)&amp;Database!$R$6&amp;": "&amp;Database!R123&amp;CHAR(10)&amp;Database!$S$6&amp;": "&amp;Database!S123&amp;CHAR(10)&amp;Database!$T$6&amp;": "&amp;Database!T123&amp;CHAR(10)&amp;Database!$U$6&amp;": "&amp;Database!U123&amp;CHAR(10)&amp;Database!$V$6&amp;": "&amp;Database!V123&amp;CHAR(10)&amp;Database!$W$6&amp;": "&amp;Database!W123&amp;CHAR(10)&amp;Database!$X$6&amp;": "&amp;Database!X123&amp;CHAR(10)&amp;Database!$Y$6&amp;": "&amp;Database!Y123&amp;CHAR(10)&amp;Database!$Z$6&amp;": "&amp;Database!Z123&amp;CHAR(10)&amp;Database!$AA$6&amp;": "&amp;Database!AA123&amp;CHAR(10)&amp;Database!$AB$6&amp;": "&amp;Database!AB123&amp;CHAR(10), "")</f>
        <v/>
      </c>
      <c r="E120" t="str">
        <f>IF(Z120=1, Database!$AC$6&amp;": "&amp;Database!AC123&amp;CHAR(10)&amp;Database!$AD$6&amp;": "&amp;Database!AD123&amp;CHAR(10)&amp;Database!$AE$6&amp;": "&amp;Database!AE123&amp;CHAR(10)&amp;Database!$AF$6&amp;": "&amp;Database!AF123&amp;CHAR(10)&amp;Database!$AG$6&amp;": "&amp;Database!AG123&amp;CHAR(10)&amp;Database!$AH$6&amp;": "&amp;Database!AH123&amp;CHAR(10)&amp;Database!$AI$6&amp;": "&amp;Database!AI123&amp;CHAR(10)&amp;Database!$AJ$6&amp;": "&amp;Database!AJ123&amp;CHAR(10)&amp;Database!$AK$6&amp;": "&amp;Database!AK123&amp;CHAR(10)&amp;Database!$AL$6&amp;": "&amp;Database!AL123&amp;CHAR(10)&amp;Database!$AM$6&amp;": "&amp;Database!AM123&amp;CHAR(10)&amp;Database!$AN$6&amp;": "&amp;Database!AN123&amp;CHAR(10)&amp;Database!$AO$6&amp;": "&amp;Database!AO123&amp;CHAR(10)&amp;Database!$AP$6&amp;": "&amp;Database!AP123&amp;CHAR(10), "")</f>
        <v/>
      </c>
      <c r="F120" t="str">
        <f>IF(AA120=1, Database!$AQ$6&amp;": "&amp;Database!AQ123&amp;CHAR(10)&amp;Database!$AR$6&amp;": "&amp;Database!AR123&amp;CHAR(10)&amp;Database!$AS$6&amp;": "&amp;Database!AS123&amp;CHAR(10)&amp;Database!$AT$6&amp;": "&amp;Database!AT123&amp;CHAR(10), "")</f>
        <v xml:space="preserve">stage_i: 
stage_ii: 
stage_iii: include
stage_iv: include
</v>
      </c>
      <c r="G120" t="str">
        <f>IF(V120=1, Database!$AU$6&amp;": "&amp;Database!AU123&amp;CHAR(10)&amp;Database!$AV$6&amp;": "&amp;Database!AV123&amp;CHAR(10), "")</f>
        <v/>
      </c>
      <c r="H120" t="str">
        <f>IF(AB120=1, Database!$AW$6&amp;": "&amp;Database!AW123&amp;CHAR(10), "")</f>
        <v/>
      </c>
      <c r="I120" t="str">
        <f>IF(AC120=1, Database!$AX$6&amp;": "&amp;Database!AX123&amp;CHAR(10)&amp;Database!$AY$6&amp;": "&amp;Database!AY123&amp;CHAR(10), "")</f>
        <v/>
      </c>
      <c r="J120" t="str">
        <f>IF(Z120=1, Database!$AQ$6&amp;": "&amp;Database!AQ123&amp;CHAR(10)&amp;Database!$AR$6&amp;": "&amp;Database!AR123&amp;CHAR(10)&amp;Database!$AS$6&amp;": "&amp;Database!AS123&amp;CHAR(10)&amp;Database!$AT$6&amp;": "&amp;Database!AT123&amp;CHAR(10), "")</f>
        <v/>
      </c>
      <c r="K120" t="str">
        <f>Database!$AZ$6&amp;": "&amp;Database!AZ123&amp;CHAR(10)&amp;Database!$BA$6&amp;": "&amp;Database!BA123&amp;CHAR(10)&amp;Database!$BB$6&amp;": "&amp;Database!BB123&amp;CHAR(10)</f>
        <v xml:space="preserve">status_newly_diagnosed: 
status_relapse: 
status_refractory: 
</v>
      </c>
      <c r="L120" t="str">
        <f>Database!$BC$6&amp;": "&amp;Database!BC123&amp;CHAR(10)&amp;Database!$BD$6&amp;": "&amp;Database!BD123&amp;CHAR(10)&amp;Database!$BE$6&amp;": "&amp;Database!BE123&amp;CHAR(10)&amp;Database!$BF$6&amp;": "&amp;Database!BF123&amp;CHAR(10)&amp;Database!$BG$6&amp;": "&amp;Database!BG123&amp;CHAR(10)&amp;Database!$BH$6&amp;": "&amp;Database!BH123&amp;CHAR(10)</f>
        <v xml:space="preserve">marker_alk_oncogene: 
marker_egfr_mutation: 
marker_kras_mutation: 
marker_philadelphia_bcrabl_positive: 
marker_flt3_positive: 
marker_cd20pos: 
</v>
      </c>
      <c r="M120" t="str">
        <f>Database!$BI$6&amp;": "&amp;Database!BI123&amp;CHAR(10)&amp;Database!$BJ$6&amp;": "&amp;Database!BJ123&amp;CHAR(10)&amp;Database!$BK$6&amp;": "&amp;Database!BK123&amp;CHAR(10)&amp;Database!$BL$6&amp;": "&amp;Database!BL123&amp;CHAR(10)&amp;Database!$BM$6&amp;": "&amp;Database!BM123&amp;CHAR(10)&amp;Database!$BN$6&amp;": "&amp;Database!BN123&amp;CHAR(10)&amp;Database!$BO$6&amp;": "&amp;Database!BO123&amp;CHAR(10)&amp;Database!$BP$6&amp;": "&amp;Database!BP123&amp;CHAR(10)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120" t="str">
        <f>IF(OR(W120=1, Z120=1), Database!$BQ$6&amp;": "&amp;Database!BQ123&amp;CHAR(10)&amp;Database!$BR$6&amp;": "&amp;Database!BR123&amp;CHAR(10)&amp;Database!$BS$6&amp;": "&amp;Database!BS123&amp;CHAR(10)&amp;Database!$BT$6&amp;": "&amp;Database!BT123&amp;CHAR(10), "")</f>
        <v/>
      </c>
      <c r="O120" t="str">
        <f>"Criteria: "&amp;CHAR(10)&amp;CHAR(10)&amp;Database!BU123</f>
        <v xml:space="preserve">Criteria: 
_x000D_        Inclusion Criteria:_x000D__x000D_          -  Histologically confirmed adenocarcinoma of the colon or rectum that is metastatic or_x000D_             locally advanced (unresectable)_x000D__x000D_          -  Measurable disease_x000D__x000D_          -  KRAS wild-type and KRAS mutant patients are eligible_x000D__x000D_          -  No prior systemic treatment for advanced or metastatic colorectal cancer is allowed_x000D__x000D_          -  No prior radiotherapy to more than 25% of bone marrow_x000D__x000D_          -  No surgery or major biopsy within 4 weeks of randomization_x000D__x000D_          -  Paraffin-embedded and/or snap-frozen tumor tissue samples must be available_x000D__x000D_        Exclusion Criteria:_x000D__x000D_          -  Not pregnant or breastfeeding_x000D__x000D_          -  No prior chemotherapy, systemic therapy or investigational agent_x000D__x000D_          -  No concurrent use of other anti-cancer therapy_x000D__x000D_          -  No known brain metastases_x000D__x000D_          -  No history of other malignancies except adequately treated non-melanoma skin cancer,_x000D_             curatively treated in situ cancer of the cervix, curatively treated lobular or ductal_x000D_             carcinoma in situ of the breast or other cancer curatively treated with no evidence_x000D_             of disease for more than 3 years prior to randomization_x000D__x000D_          -  No regular use of vitamin D supplements greater than 2000 IU per day in the past year_x000D__x000D_          -  No history of allergic reactions attributed to compounds of similar chemical or_x000D_             biologic composition to 5-FU, capecitabine, oxaliplatin, leucovorin, bevacizumab_x000D_             and/or vitamin D3_x000D__x000D_          -  No significant history of bleeding events, pre-existing bleeding diathesis,_x000D_             coagulopathy or gastrointestinal perforation_x000D__x000D_          -  No arterial thrombotic events within 6 months of randomization_x000D__x000D_          -  No serious non-healing wound, ulcer or bone fracture_x000D__x000D_          -  No history of uncontrolled hypertension_x000D__x000D_          -  No clinically significant peripheral neuropathy_x000D__x000D_          -  No predisposing colonic or small bowel disorders in which the symptoms are_x000D_             uncontrolled_x000D__x000D_          -  No uncontrolled seizure disorder or active neurological disease_x000D__x000D_          -  No pre-existing hypercalcemia_x000D__x000D_          -  No known active hyperparathyroid disease_x000D__x000D_          -  No regular use of thiazide diuretics_x000D__x000D_          -  No malabsorption, uncontrolled vomiting or diarrhea_x000D__x000D_          -  No known co-morbid disease that would increase the risk of toxicity_x000D__x000D_          -  No use of chronic oral corticosteroid therapy or any other therapy that can cause_x000D_             vitamin D depletion_x000D__x000D_          -  No clinically significant cardiovascular disease_x000D__x000D_          -  No uncontrolled intercurrent illness_x000D__x000D_          -  No history of any medical or psychiatric condition or addictive disorder or_x000D_             laboratory abnormality that may increase the risks associated with study_x000D_             participation_x000D_      </v>
      </c>
      <c r="P120" t="str">
        <f t="shared" si="2"/>
        <v xml:space="preserve">
---------------------------------------</v>
      </c>
      <c r="Q120" t="str">
        <f t="shared" si="3"/>
        <v>nct_id: NCT01516216
phase: Phase 2
sponsor_name: Dana-Farber Cancer Institute
sponsor_type: Other
study_title: Randomized, Double-Blind, Phase II Trial of Vitamin D Supplementation in Patients With Previously Untreated Metastatic Colorectal Cancer
cohort: 1
age_min: 18
age_max: 150
type_colorectal_adeno: include
type_colorectal_nonadeno: 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Histologically confirmed adenocarcinoma of the colon or rectum that is metastatic or_x000D_             locally advanced (unresectable)_x000D__x000D_          -  Measurable disease_x000D__x000D_          -  KRAS wild-type and KRAS mutant patients are eligible_x000D__x000D_          -  No prior systemic treatment for advanced or metastatic colorectal cancer is allowed_x000D__x000D_          -  No prior radiotherapy to more than 25% of bone marrow_x000D__x000D_          -  No surgery or major biopsy within 4 weeks of randomization_x000D__x000D_          -  Paraffin-embedded and/or snap-frozen tumor tissue samples must be available_x000D__x000D_        Exclusion Criteria:_x000D__x000D_          -  Not pregnant or breastfeeding_x000D__x000D_          -  No prior chemotherapy, systemic therapy or investigational agent_x000D__x000D_          -  No concurrent use of other anti-cancer therapy_x000D__x000D_          -  No known brain metastases_x000D__x000D_          -  No history of other malignancies except adequately treated non-melanoma skin cancer,_x000D_             curatively treated in situ cancer of the cervix, curatively treated lobular or ductal_x000D_             carcinoma in situ of the breast or other cancer curatively treated with no evidence_x000D_             of disease for more than 3 years prior to randomization_x000D__x000D_          -  No regular use of vitamin D supplements greater than 2000 IU per day in the past year_x000D__x000D_          -  No history of allergic reactions attributed to compounds of similar chemical or_x000D_             biologic composition to 5-FU, capecitabine, oxaliplatin, leucovorin, bevacizumab_x000D_             and/or vitamin D3_x000D__x000D_          -  No significant history of bleeding events, pre-existing bleeding diathesis,_x000D_             coagulopathy or gastrointestinal perforation_x000D__x000D_          -  No arterial thrombotic events within 6 months of randomization_x000D__x000D_          -  No serious non-healing wound, ulcer or bone fracture_x000D__x000D_          -  No history of uncontrolled hypertension_x000D__x000D_          -  No clinically significant peripheral neuropathy_x000D__x000D_          -  No predisposing colonic or small bowel disorders in which the symptoms are_x000D_             uncontrolled_x000D__x000D_          -  No uncontrolled seizure disorder or active neurological disease_x000D__x000D_          -  No pre-existing hypercalcemia_x000D__x000D_          -  No known active hyperparathyroid disease_x000D__x000D_          -  No regular use of thiazide diuretics_x000D__x000D_          -  No malabsorption, uncontrolled vomiting or diarrhea_x000D__x000D_          -  No known co-morbid disease that would increase the risk of toxicity_x000D__x000D_          -  No use of chronic oral corticosteroid therapy or any other therapy that can cause_x000D_             vitamin D depletion_x000D__x000D_          -  No clinically significant cardiovascular disease_x000D__x000D_          -  No uncontrolled intercurrent illness_x000D__x000D_          -  No history of any medical or psychiatric condition or addictive disorder or_x000D_             laboratory abnormality that may increase the risks associated with study_x000D_             participation_x000D_      
---------------------------------------</v>
      </c>
      <c r="S120">
        <f>IF(OR(Database!K123="include",Database!L123="include"), 1, 0)</f>
        <v>1</v>
      </c>
      <c r="T120">
        <f>IF(OR(Database!M123="include",Database!N123="include",Database!O123="include",Database!P123="include"), 1, 0)</f>
        <v>0</v>
      </c>
      <c r="U120">
        <f>IF(OR(Database!M123="include",Database!N123="include",Database!O123="include"), 1, 0)</f>
        <v>0</v>
      </c>
      <c r="V120">
        <f>IF(Database!P123="include", 1, 0)</f>
        <v>0</v>
      </c>
      <c r="W120">
        <f>IF(OR(Database!Q123="include",Database!R123="include",Database!S123="include",Database!T123="include"), 1, 0)</f>
        <v>0</v>
      </c>
      <c r="X120">
        <f>IF(Database!Q123="include", 1, 0)</f>
        <v>0</v>
      </c>
      <c r="Y120">
        <f>IF(Database!T123="include", 1, 0)</f>
        <v>0</v>
      </c>
      <c r="Z120">
        <f>IF(OR(Database!AC123="include",Database!AE123="include",Database!AH123="include",Database!AI123="include",Database!AJ123="include",Database!AK123="include",Database!AM123="include",Database!AN123="include",Database!AO123="include",Database!AP123="include"), 1, 0)</f>
        <v>0</v>
      </c>
      <c r="AA120">
        <f>IF(OR(Database!AQ123&lt;&gt;"",Database!AR123&lt;&gt;"",Database!AS123&lt;&gt;"",Database!AT123&lt;&gt;""), 1, 0)</f>
        <v>1</v>
      </c>
      <c r="AB120">
        <f>IF(Database!AW123&lt;&gt;"", 1, 0)</f>
        <v>0</v>
      </c>
      <c r="AC120">
        <f>IF(OR(Database!AY123&lt;&gt;"",Database!AX123&lt;&gt;""), 1, 0)</f>
        <v>0</v>
      </c>
    </row>
    <row r="121" spans="1:29">
      <c r="A121" t="str">
        <f>Database!$B$6&amp;": "&amp;Database!B124&amp;CHAR(10)&amp;Database!$C$6&amp;": "&amp;Database!C124&amp;CHAR(10)&amp;Database!$E$6&amp;": "&amp;Database!E124&amp;CHAR(10)&amp;Database!$F$6&amp;": "&amp;Database!F124&amp;CHAR(10)&amp;Database!$G$6&amp;": "&amp;Database!G124&amp;CHAR(10)&amp;Database!$H$6&amp;": "&amp;Database!H124&amp;CHAR(10)&amp;Database!$I$6&amp;": "&amp;Database!I124&amp;CHAR(10)&amp;Database!$J$6&amp;": "&amp;Database!J124&amp;CHAR(10)</f>
        <v xml:space="preserve">nct_id: NCT02776683
phase: Phase 3
sponsor_name: Boehringer Ingelheim
sponsor_type: Industry
study_title: A Single Arm, Open-label, Multicenter, Multinational, Safety and Efficacy Phase IIIb Trial of BI 695502 Plus mFOLFOX6 in Patients With Previously Untreated Metastatic Colorectal Cancer
cohort: 1
age_min: 18
age_max: 150
</v>
      </c>
      <c r="B121" t="str">
        <f>IF(S121=1, Database!$K$6&amp;": "&amp;Database!K124&amp;CHAR(10)&amp;Database!$L$6&amp;": "&amp;Database!L124, "")</f>
        <v>type_colorectal_adeno: include
type_colorectal_nonadeno: include</v>
      </c>
      <c r="C121" t="str">
        <f>IF(T121=1, Database!$M$6&amp;": "&amp;Database!M124&amp;CHAR(10)&amp;Database!$N$6&amp;": "&amp;Database!N124&amp;CHAR(10)&amp;Database!$O$6&amp;": "&amp;Database!O124&amp;CHAR(10)&amp;Database!$P$6&amp;": "&amp;Database!P124&amp;CHAR(10), "")</f>
        <v/>
      </c>
      <c r="D121" t="str">
        <f>IF(W121=1, Database!$Q$6&amp;": "&amp;Database!Q124&amp;CHAR(10)&amp;Database!$R$6&amp;": "&amp;Database!R124&amp;CHAR(10)&amp;Database!$S$6&amp;": "&amp;Database!S124&amp;CHAR(10)&amp;Database!$T$6&amp;": "&amp;Database!T124&amp;CHAR(10)&amp;Database!$U$6&amp;": "&amp;Database!U124&amp;CHAR(10)&amp;Database!$V$6&amp;": "&amp;Database!V124&amp;CHAR(10)&amp;Database!$W$6&amp;": "&amp;Database!W124&amp;CHAR(10)&amp;Database!$X$6&amp;": "&amp;Database!X124&amp;CHAR(10)&amp;Database!$Y$6&amp;": "&amp;Database!Y124&amp;CHAR(10)&amp;Database!$Z$6&amp;": "&amp;Database!Z124&amp;CHAR(10)&amp;Database!$AA$6&amp;": "&amp;Database!AA124&amp;CHAR(10)&amp;Database!$AB$6&amp;": "&amp;Database!AB124&amp;CHAR(10), "")</f>
        <v/>
      </c>
      <c r="E121" t="str">
        <f>IF(Z121=1, Database!$AC$6&amp;": "&amp;Database!AC124&amp;CHAR(10)&amp;Database!$AD$6&amp;": "&amp;Database!AD124&amp;CHAR(10)&amp;Database!$AE$6&amp;": "&amp;Database!AE124&amp;CHAR(10)&amp;Database!$AF$6&amp;": "&amp;Database!AF124&amp;CHAR(10)&amp;Database!$AG$6&amp;": "&amp;Database!AG124&amp;CHAR(10)&amp;Database!$AH$6&amp;": "&amp;Database!AH124&amp;CHAR(10)&amp;Database!$AI$6&amp;": "&amp;Database!AI124&amp;CHAR(10)&amp;Database!$AJ$6&amp;": "&amp;Database!AJ124&amp;CHAR(10)&amp;Database!$AK$6&amp;": "&amp;Database!AK124&amp;CHAR(10)&amp;Database!$AL$6&amp;": "&amp;Database!AL124&amp;CHAR(10)&amp;Database!$AM$6&amp;": "&amp;Database!AM124&amp;CHAR(10)&amp;Database!$AN$6&amp;": "&amp;Database!AN124&amp;CHAR(10)&amp;Database!$AO$6&amp;": "&amp;Database!AO124&amp;CHAR(10)&amp;Database!$AP$6&amp;": "&amp;Database!AP124&amp;CHAR(10), "")</f>
        <v/>
      </c>
      <c r="F121" t="str">
        <f>IF(AA121=1, Database!$AQ$6&amp;": "&amp;Database!AQ124&amp;CHAR(10)&amp;Database!$AR$6&amp;": "&amp;Database!AR124&amp;CHAR(10)&amp;Database!$AS$6&amp;": "&amp;Database!AS124&amp;CHAR(10)&amp;Database!$AT$6&amp;": "&amp;Database!AT124&amp;CHAR(10), "")</f>
        <v xml:space="preserve">stage_i: 
stage_ii: 
stage_iii: include
stage_iv: include
</v>
      </c>
      <c r="G121" t="str">
        <f>IF(V121=1, Database!$AU$6&amp;": "&amp;Database!AU124&amp;CHAR(10)&amp;Database!$AV$6&amp;": "&amp;Database!AV124&amp;CHAR(10), "")</f>
        <v/>
      </c>
      <c r="H121" t="str">
        <f>IF(AB121=1, Database!$AW$6&amp;": "&amp;Database!AW124&amp;CHAR(10), "")</f>
        <v/>
      </c>
      <c r="I121" t="str">
        <f>IF(AC121=1, Database!$AX$6&amp;": "&amp;Database!AX124&amp;CHAR(10)&amp;Database!$AY$6&amp;": "&amp;Database!AY124&amp;CHAR(10), "")</f>
        <v/>
      </c>
      <c r="J121" t="str">
        <f>IF(Z121=1, Database!$AQ$6&amp;": "&amp;Database!AQ124&amp;CHAR(10)&amp;Database!$AR$6&amp;": "&amp;Database!AR124&amp;CHAR(10)&amp;Database!$AS$6&amp;": "&amp;Database!AS124&amp;CHAR(10)&amp;Database!$AT$6&amp;": "&amp;Database!AT124&amp;CHAR(10), "")</f>
        <v/>
      </c>
      <c r="K121" t="str">
        <f>Database!$AZ$6&amp;": "&amp;Database!AZ124&amp;CHAR(10)&amp;Database!$BA$6&amp;": "&amp;Database!BA124&amp;CHAR(10)&amp;Database!$BB$6&amp;": "&amp;Database!BB124&amp;CHAR(10)</f>
        <v xml:space="preserve">status_newly_diagnosed: 
status_relapse: 
status_refractory: 
</v>
      </c>
      <c r="L121" t="str">
        <f>Database!$BC$6&amp;": "&amp;Database!BC124&amp;CHAR(10)&amp;Database!$BD$6&amp;": "&amp;Database!BD124&amp;CHAR(10)&amp;Database!$BE$6&amp;": "&amp;Database!BE124&amp;CHAR(10)&amp;Database!$BF$6&amp;": "&amp;Database!BF124&amp;CHAR(10)&amp;Database!$BG$6&amp;": "&amp;Database!BG124&amp;CHAR(10)&amp;Database!$BH$6&amp;": "&amp;Database!BH124&amp;CHAR(10)</f>
        <v xml:space="preserve">marker_alk_oncogene: 
marker_egfr_mutation: 
marker_kras_mutation: 
marker_philadelphia_bcrabl_positive: 
marker_flt3_positive: 
marker_cd20pos: 
</v>
      </c>
      <c r="M121" t="str">
        <f>Database!$BI$6&amp;": "&amp;Database!BI124&amp;CHAR(10)&amp;Database!$BJ$6&amp;": "&amp;Database!BJ124&amp;CHAR(10)&amp;Database!$BK$6&amp;": "&amp;Database!BK124&amp;CHAR(10)&amp;Database!$BL$6&amp;": "&amp;Database!BL124&amp;CHAR(10)&amp;Database!$BM$6&amp;": "&amp;Database!BM124&amp;CHAR(10)&amp;Database!$BN$6&amp;": "&amp;Database!BN124&amp;CHAR(10)&amp;Database!$BO$6&amp;": "&amp;Database!BO124&amp;CHAR(10)&amp;Database!$BP$6&amp;": "&amp;Database!BP124&amp;CHAR(10)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121" t="str">
        <f>IF(OR(W121=1, Z121=1), Database!$BQ$6&amp;": "&amp;Database!BQ124&amp;CHAR(10)&amp;Database!$BR$6&amp;": "&amp;Database!BR124&amp;CHAR(10)&amp;Database!$BS$6&amp;": "&amp;Database!BS124&amp;CHAR(10)&amp;Database!$BT$6&amp;": "&amp;Database!BT124&amp;CHAR(10), "")</f>
        <v/>
      </c>
      <c r="O121" t="str">
        <f>"Criteria: "&amp;CHAR(10)&amp;CHAR(10)&amp;Database!BU124</f>
        <v xml:space="preserve">Criteria: 
_x000D_        Inclusion criteria:_x000D__x000D_          -  Males and females aged &gt;=18 years (for Japan only: Age &gt;=20 years at time of signing_x000D_             Informed Consent Form) with histologically confirmed metastatic colorectal cancer_x000D_             (mCRC)._x000D__x000D_          -  Metastatic disease not amenable to surgical curative treatment and eligible to_x000D_             receive therapy with mFOLFOX6 (Leucovorin/5-Fluorouracil/Oxaliplatin) + bevacizumab._x000D__x000D_          -  At least one measurable lesion according to Response Evaluation Criteria in Solid_x000D_             Tumors (RECIST) 1.1._x000D__x000D_          -  Eastern Cooperative Oncology Group (ECOG) performance status (PS) of 0 or 1._x000D__x000D_          -  Adequate hepatic, renal and bone marrow function._x000D__x000D_          -  Further inclusion criteria apply._x000D__x000D_        Exclusion criteria:_x000D__x000D_          -  Prior systemic therapy for metastatic disease_x000D__x000D_          -  Prior therapy with monoclonal antibodies or small molecule inhibitors against_x000D_             Vascular endothelial growth factor (VEGF) or VEGF receptors, including AvastinÂ® or_x000D_             AvastinÂ® biosimilar_x000D__x000D_          -  Previous malignancy other than Colorectal cancer (CRC) in the last 5 years except for_x000D_             basal cell cancer of the skin or pre-invasive cancer of the cervix_x000D__x000D_          -  Spinal cord compression or brain metastases unless asymptomatic, stable and not_x000D_             requiring steroids for at least 6 weeks prior to start of study treatment_x000D__x000D_          -  Any unresolved toxicity &gt; Common Toxicity Criteria Grade 1 (except alopecia) from_x000D_             previous anticancer therapy (including radiotherapy)_x000D__x000D_          -  History or evidence of inherited bleeding diathesis or coagulopathy with the risk of_x000D_             bleeding_x000D__x000D_          -  A thrombotic or hemorrhagic event &lt;=6 months prior to screening (includes hemoptysis,_x000D_             Gastrointestinal (GI) bleeding, hematemesis, central nervous system hemorrhage,_x000D_             epistaxis, vaginal bleeding, cerebral infarction, transient ischemic attacks,_x000D_             myocardial infarction, angina, and coronary artery disease)_x000D__x000D_          -  Further exclusion criteria apply_x000D_      </v>
      </c>
      <c r="P121" t="str">
        <f t="shared" si="2"/>
        <v xml:space="preserve">
---------------------------------------</v>
      </c>
      <c r="Q121" t="str">
        <f t="shared" si="3"/>
        <v>nct_id: NCT02776683
phase: Phase 3
sponsor_name: Boehringer Ingelheim
sponsor_type: Industry
study_title: A Single Arm, Open-label, Multicenter, Multinational, Safety and Efficacy Phase IIIb Trial of BI 695502 Plus mFOLFOX6 in Patients With Previously Untreated Metastatic Colorectal Cancer
cohort: 1
age_min: 18
age_max: 150
type_colorectal_adeno: include
type_colorectal_nonadeno: includestage_i: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  Males and females aged &gt;=18 years (for Japan only: Age &gt;=20 years at time of signing_x000D_             Informed Consent Form) with histologically confirmed metastatic colorectal cancer_x000D_             (mCRC)._x000D__x000D_          -  Metastatic disease not amenable to surgical curative treatment and eligible to_x000D_             receive therapy with mFOLFOX6 (Leucovorin/5-Fluorouracil/Oxaliplatin) + bevacizumab._x000D__x000D_          -  At least one measurable lesion according to Response Evaluation Criteria in Solid_x000D_             Tumors (RECIST) 1.1._x000D__x000D_          -  Eastern Cooperative Oncology Group (ECOG) performance status (PS) of 0 or 1._x000D__x000D_          -  Adequate hepatic, renal and bone marrow function._x000D__x000D_          -  Further inclusion criteria apply._x000D__x000D_        Exclusion criteria:_x000D__x000D_          -  Prior systemic therapy for metastatic disease_x000D__x000D_          -  Prior therapy with monoclonal antibodies or small molecule inhibitors against_x000D_             Vascular endothelial growth factor (VEGF) or VEGF receptors, including AvastinÂ® or_x000D_             AvastinÂ® biosimilar_x000D__x000D_          -  Previous malignancy other than Colorectal cancer (CRC) in the last 5 years except for_x000D_             basal cell cancer of the skin or pre-invasive cancer of the cervix_x000D__x000D_          -  Spinal cord compression or brain metastases unless asymptomatic, stable and not_x000D_             requiring steroids for at least 6 weeks prior to start of study treatment_x000D__x000D_          -  Any unresolved toxicity &gt; Common Toxicity Criteria Grade 1 (except alopecia) from_x000D_             previous anticancer therapy (including radiotherapy)_x000D__x000D_          -  History or evidence of inherited bleeding diathesis or coagulopathy with the risk of_x000D_             bleeding_x000D__x000D_          -  A thrombotic or hemorrhagic event &lt;=6 months prior to screening (includes hemoptysis,_x000D_             Gastrointestinal (GI) bleeding, hematemesis, central nervous system hemorrhage,_x000D_             epistaxis, vaginal bleeding, cerebral infarction, transient ischemic attacks,_x000D_             myocardial infarction, angina, and coronary artery disease)_x000D__x000D_          -  Further exclusion criteria apply_x000D_      
---------------------------------------</v>
      </c>
      <c r="S121">
        <f>IF(OR(Database!K124="include",Database!L124="include"), 1, 0)</f>
        <v>1</v>
      </c>
      <c r="T121">
        <f>IF(OR(Database!M124="include",Database!N124="include",Database!O124="include",Database!P124="include"), 1, 0)</f>
        <v>0</v>
      </c>
      <c r="U121">
        <f>IF(OR(Database!M124="include",Database!N124="include",Database!O124="include"), 1, 0)</f>
        <v>0</v>
      </c>
      <c r="V121">
        <f>IF(Database!P124="include", 1, 0)</f>
        <v>0</v>
      </c>
      <c r="W121">
        <f>IF(OR(Database!Q124="include",Database!R124="include",Database!S124="include",Database!T124="include"), 1, 0)</f>
        <v>0</v>
      </c>
      <c r="X121">
        <f>IF(Database!Q124="include", 1, 0)</f>
        <v>0</v>
      </c>
      <c r="Y121">
        <f>IF(Database!T124="include", 1, 0)</f>
        <v>0</v>
      </c>
      <c r="Z121">
        <f>IF(OR(Database!AC124="include",Database!AE124="include",Database!AH124="include",Database!AI124="include",Database!AJ124="include",Database!AK124="include",Database!AM124="include",Database!AN124="include",Database!AO124="include",Database!AP124="include"), 1, 0)</f>
        <v>0</v>
      </c>
      <c r="AA121">
        <f>IF(OR(Database!AQ124&lt;&gt;"",Database!AR124&lt;&gt;"",Database!AS124&lt;&gt;"",Database!AT124&lt;&gt;""), 1, 0)</f>
        <v>1</v>
      </c>
      <c r="AB121">
        <f>IF(Database!AW124&lt;&gt;"", 1, 0)</f>
        <v>0</v>
      </c>
      <c r="AC121">
        <f>IF(OR(Database!AY124&lt;&gt;"",Database!AX124&lt;&gt;""), 1, 0)</f>
        <v>0</v>
      </c>
    </row>
    <row r="122" spans="1:29">
      <c r="A122" t="str">
        <f>Database!$B$6&amp;": "&amp;Database!B125&amp;CHAR(10)&amp;Database!$C$6&amp;": "&amp;Database!C125&amp;CHAR(10)&amp;Database!$E$6&amp;": "&amp;Database!E125&amp;CHAR(10)&amp;Database!$F$6&amp;": "&amp;Database!F125&amp;CHAR(10)&amp;Database!$G$6&amp;": "&amp;Database!G125&amp;CHAR(10)&amp;Database!$H$6&amp;": "&amp;Database!H125&amp;CHAR(10)&amp;Database!$I$6&amp;": "&amp;Database!I125&amp;CHAR(10)&amp;Database!$J$6&amp;": "&amp;Database!J125&amp;CHAR(10)</f>
        <v xml:space="preserve">nct_id: NCT01776307
phase: Phase 2
sponsor_name: Boston Biomedical, Inc
sponsor_type: Industry
study_title: A Phase II Clinical Study of BBI608 in Adult Patients With Advanced Colorectal Cancer
cohort: 1
age_min: 18
age_max: 150
</v>
      </c>
      <c r="B122" t="str">
        <f>IF(S122=1, Database!$K$6&amp;": "&amp;Database!K125&amp;CHAR(10)&amp;Database!$L$6&amp;": "&amp;Database!L125, "")</f>
        <v>type_colorectal_adeno: include
type_colorectal_nonadeno: include</v>
      </c>
      <c r="C122" t="str">
        <f>IF(T122=1, Database!$M$6&amp;": "&amp;Database!M125&amp;CHAR(10)&amp;Database!$N$6&amp;": "&amp;Database!N125&amp;CHAR(10)&amp;Database!$O$6&amp;": "&amp;Database!O125&amp;CHAR(10)&amp;Database!$P$6&amp;": "&amp;Database!P125&amp;CHAR(10), "")</f>
        <v/>
      </c>
      <c r="D122" t="str">
        <f>IF(W122=1, Database!$Q$6&amp;": "&amp;Database!Q125&amp;CHAR(10)&amp;Database!$R$6&amp;": "&amp;Database!R125&amp;CHAR(10)&amp;Database!$S$6&amp;": "&amp;Database!S125&amp;CHAR(10)&amp;Database!$T$6&amp;": "&amp;Database!T125&amp;CHAR(10)&amp;Database!$U$6&amp;": "&amp;Database!U125&amp;CHAR(10)&amp;Database!$V$6&amp;": "&amp;Database!V125&amp;CHAR(10)&amp;Database!$W$6&amp;": "&amp;Database!W125&amp;CHAR(10)&amp;Database!$X$6&amp;": "&amp;Database!X125&amp;CHAR(10)&amp;Database!$Y$6&amp;": "&amp;Database!Y125&amp;CHAR(10)&amp;Database!$Z$6&amp;": "&amp;Database!Z125&amp;CHAR(10)&amp;Database!$AA$6&amp;": "&amp;Database!AA125&amp;CHAR(10)&amp;Database!$AB$6&amp;": "&amp;Database!AB125&amp;CHAR(10), "")</f>
        <v/>
      </c>
      <c r="E122" t="str">
        <f>IF(Z122=1, Database!$AC$6&amp;": "&amp;Database!AC125&amp;CHAR(10)&amp;Database!$AD$6&amp;": "&amp;Database!AD125&amp;CHAR(10)&amp;Database!$AE$6&amp;": "&amp;Database!AE125&amp;CHAR(10)&amp;Database!$AF$6&amp;": "&amp;Database!AF125&amp;CHAR(10)&amp;Database!$AG$6&amp;": "&amp;Database!AG125&amp;CHAR(10)&amp;Database!$AH$6&amp;": "&amp;Database!AH125&amp;CHAR(10)&amp;Database!$AI$6&amp;": "&amp;Database!AI125&amp;CHAR(10)&amp;Database!$AJ$6&amp;": "&amp;Database!AJ125&amp;CHAR(10)&amp;Database!$AK$6&amp;": "&amp;Database!AK125&amp;CHAR(10)&amp;Database!$AL$6&amp;": "&amp;Database!AL125&amp;CHAR(10)&amp;Database!$AM$6&amp;": "&amp;Database!AM125&amp;CHAR(10)&amp;Database!$AN$6&amp;": "&amp;Database!AN125&amp;CHAR(10)&amp;Database!$AO$6&amp;": "&amp;Database!AO125&amp;CHAR(10)&amp;Database!$AP$6&amp;": "&amp;Database!AP125&amp;CHAR(10), "")</f>
        <v/>
      </c>
      <c r="F122" t="str">
        <f>IF(AA122=1, Database!$AQ$6&amp;": "&amp;Database!AQ125&amp;CHAR(10)&amp;Database!$AR$6&amp;": "&amp;Database!AR125&amp;CHAR(10)&amp;Database!$AS$6&amp;": "&amp;Database!AS125&amp;CHAR(10)&amp;Database!$AT$6&amp;": "&amp;Database!AT125&amp;CHAR(10), "")</f>
        <v xml:space="preserve">stage_i: 
stage_ii: 
stage_iii: include
stage_iv: include
</v>
      </c>
      <c r="G122" t="str">
        <f>IF(V122=1, Database!$AU$6&amp;": "&amp;Database!AU125&amp;CHAR(10)&amp;Database!$AV$6&amp;": "&amp;Database!AV125&amp;CHAR(10), "")</f>
        <v/>
      </c>
      <c r="H122" t="str">
        <f>IF(AB122=1, Database!$AW$6&amp;": "&amp;Database!AW125&amp;CHAR(10), "")</f>
        <v/>
      </c>
      <c r="I122" t="str">
        <f>IF(AC122=1, Database!$AX$6&amp;": "&amp;Database!AX125&amp;CHAR(10)&amp;Database!$AY$6&amp;": "&amp;Database!AY125&amp;CHAR(10), "")</f>
        <v/>
      </c>
      <c r="J122" t="str">
        <f>IF(Z122=1, Database!$AQ$6&amp;": "&amp;Database!AQ125&amp;CHAR(10)&amp;Database!$AR$6&amp;": "&amp;Database!AR125&amp;CHAR(10)&amp;Database!$AS$6&amp;": "&amp;Database!AS125&amp;CHAR(10)&amp;Database!$AT$6&amp;": "&amp;Database!AT125&amp;CHAR(10), "")</f>
        <v/>
      </c>
      <c r="K122" t="str">
        <f>Database!$AZ$6&amp;": "&amp;Database!AZ125&amp;CHAR(10)&amp;Database!$BA$6&amp;": "&amp;Database!BA125&amp;CHAR(10)&amp;Database!$BB$6&amp;": "&amp;Database!BB125&amp;CHAR(10)</f>
        <v xml:space="preserve">status_newly_diagnosed: 
status_relapse: 
status_refractory: 
</v>
      </c>
      <c r="L122" t="str">
        <f>Database!$BC$6&amp;": "&amp;Database!BC125&amp;CHAR(10)&amp;Database!$BD$6&amp;": "&amp;Database!BD125&amp;CHAR(10)&amp;Database!$BE$6&amp;": "&amp;Database!BE125&amp;CHAR(10)&amp;Database!$BF$6&amp;": "&amp;Database!BF125&amp;CHAR(10)&amp;Database!$BG$6&amp;": "&amp;Database!BG125&amp;CHAR(10)&amp;Database!$BH$6&amp;": "&amp;Database!BH125&amp;CHAR(10)</f>
        <v xml:space="preserve">marker_alk_oncogene: 
marker_egfr_mutation: 
marker_kras_mutation: 
marker_philadelphia_bcrabl_positive: 
marker_flt3_positive: 
marker_cd20pos: 
</v>
      </c>
      <c r="M122" t="str">
        <f>Database!$BI$6&amp;": "&amp;Database!BI125&amp;CHAR(10)&amp;Database!$BJ$6&amp;": "&amp;Database!BJ125&amp;CHAR(10)&amp;Database!$BK$6&amp;": "&amp;Database!BK125&amp;CHAR(10)&amp;Database!$BL$6&amp;": "&amp;Database!BL125&amp;CHAR(10)&amp;Database!$BM$6&amp;": "&amp;Database!BM125&amp;CHAR(10)&amp;Database!$BN$6&amp;": "&amp;Database!BN125&amp;CHAR(10)&amp;Database!$BO$6&amp;": "&amp;Database!BO125&amp;CHAR(10)&amp;Database!$BP$6&amp;": "&amp;Database!BP125&amp;CHAR(10)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22" t="str">
        <f>IF(OR(W122=1, Z122=1), Database!$BQ$6&amp;": "&amp;Database!BQ125&amp;CHAR(10)&amp;Database!$BR$6&amp;": "&amp;Database!BR125&amp;CHAR(10)&amp;Database!$BS$6&amp;": "&amp;Database!BS125&amp;CHAR(10)&amp;Database!$BT$6&amp;": "&amp;Database!BT125&amp;CHAR(10), "")</f>
        <v/>
      </c>
      <c r="O122" t="str">
        <f>"Criteria: "&amp;CHAR(10)&amp;CHAR(10)&amp;Database!BU125</f>
        <v xml:space="preserve">Criteria: 
_x000D_        Inclusion Criteria:_x000D__x000D_          -  Signed written informed consent must be obtained and documented according to_x000D_             International Conference on Harmonization (ICH), Good Clinical Practice(GCP), the_x000D_             local regulatory requirements, and permission to use private health information in_x000D_             accordance with the Health Insurance Portability and Accountability Act (HIPPA) prior_x000D_             to study-specific screening procedures._x000D__x000D_          -  A histologically or cytologically confirmed colorectal cancer that is metastatic,_x000D_             unresectable, or recurrent._x000D__x000D_          -  Patients must have received at least 2 regimens containing_x000D_             5-Fluorouracil,oxaliplatin, or irinotecan._x000D__x000D_          -  Patients to be enrolled in the Cetuximab or Panitumumab combination arms must have_x000D_             colorectal cancer which is K-Ras wild-type._x000D__x000D_          -  â‰¥ 18 years of age._x000D__x000D_          -  Measurable disease as defined by Response Evaluation Criteria in Solid Tumors (RECIST_x000D_             1.1)._x000D__x000D_          -  Karnofsky performance Status â‰¥ 70%_x000D__x000D_          -  Male or female patients of child-producing potential must agree to use contraception_x000D_             or avoidance of pregnancy measures during the study and for 30 days after the last_x000D_             BBI608 dose._x000D__x000D_          -  Females of childbearing potential must have a negative serum pregnancy test._x000D__x000D_          -  Aspartate transaminase (AST) and alanine transaminase (ALT) â‰¤1.5 Ã— upper limit of_x000D_             normal(ULN), or â‰¤ 2.5 Ã— ULN with metastatic liver disease._x000D__x000D_          -  Hemoglobin (Hgb) â‰¥ 10 g/dl._x000D__x000D_          -  Total bilirubin â‰¤ 1.5 Ã— ULN._x000D__x000D_          -  Creatinine â‰¤ 1.5 Ã— ULN or creatinine clearance &gt; 60 mL/min/1.73 m^2 for patients with_x000D_             creatinine levels above institutional normal._x000D__x000D_          -  Absolute neutrophil count â‰¥ 1.5 x 10^9/L._x000D__x000D_          -  Platelets â‰¥ 100 x 10^9/L._x000D__x000D_          -  Life expectancy â‰¥ 3 months._x000D__x000D_        Exclusion Criteria:_x000D__x000D_          -  Anti-cancer chemotherapy, radiotherapy, immunotherapy, or investigational agents_x000D_             within four weeks of first dose with the exception for a single dose radiation up to_x000D_             8 Gray (equal to 800 RAD) with palliative intent for pain control up to 14 days_x000D_             before beginning the administration of BBI608._x000D__x000D_          -  Surgery within 4 weeks prior to first dose._x000D__x000D_          -  Any known symptomatic brain metastases requiring steroids. Patients with treated_x000D_             brain metastases must be stable for 4 weeks after completion of that treatment, with_x000D_             image documentation required. Patients must have no clinical symptoms from brain_x000D_             metastases and must be either off steroids or on a stable dose of steroids for at_x000D_             least 2 weeks prior to protocol enrollment. Patients with known leptomeningeal_x000D_             metastases are excluded, even if treated._x000D__x000D_          -  Pregnant or breastfeeding_x000D__x000D_          -  Significant gastrointestinal disorder(s), in the opinion of the Principal_x000D_             Investigator, (e.g., Crohn's disease, ulcerative colitis, extensive gastric and small_x000D_             intestine resection)_x000D__x000D_          -  Unable or unwilling to swallow BBI608 capsules daily._x000D__x000D_          -  Uncontrolled intercurrent illness including, but not limited to ongoing or active_x000D_             infection, clinically significant non-healing or healing wounds, symptomatic_x000D_             congestive heart failure, unstable angina pectoris, cardiac arrhythmia, significant_x000D_             pulmonary disease (shortness of breath at rest or mild exertion), uncontrolled_x000D_             infection or psychiatric illness/social situations that would limit compliance with_x000D_             study requirements._x000D_      </v>
      </c>
      <c r="P122" t="str">
        <f t="shared" si="2"/>
        <v xml:space="preserve">
---------------------------------------</v>
      </c>
      <c r="Q122" t="str">
        <f t="shared" si="3"/>
        <v>nct_id: NCT01776307
phase: Phase 2
sponsor_name: Boston Biomedical, Inc
sponsor_type: Industry
study_title: A Phase II Clinical Study of BBI608 in Adult Patients With Advanced Colorectal Cancer
cohort: 1
age_min: 18
age_max: 150
type_colorectal_adeno: include
type_colorectal_nonadeno: includestage_i: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Signed written informed consent must be obtained and documented according to_x000D_             International Conference on Harmonization (ICH), Good Clinical Practice(GCP), the_x000D_             local regulatory requirements, and permission to use private health information in_x000D_             accordance with the Health Insurance Portability and Accountability Act (HIPPA) prior_x000D_             to study-specific screening procedures._x000D__x000D_          -  A histologically or cytologically confirmed colorectal cancer that is metastatic,_x000D_             unresectable, or recurrent._x000D__x000D_          -  Patients must have received at least 2 regimens containing_x000D_             5-Fluorouracil,oxaliplatin, or irinotecan._x000D__x000D_          -  Patients to be enrolled in the Cetuximab or Panitumumab combination arms must have_x000D_             colorectal cancer which is K-Ras wild-type._x000D__x000D_          -  â‰¥ 18 years of age._x000D__x000D_          -  Measurable disease as defined by Response Evaluation Criteria in Solid Tumors (RECIST_x000D_             1.1)._x000D__x000D_          -  Karnofsky performance Status â‰¥ 70%_x000D__x000D_          -  Male or female patients of child-producing potential must agree to use contraception_x000D_             or avoidance of pregnancy measures during the study and for 30 days after the last_x000D_             BBI608 dose._x000D__x000D_          -  Females of childbearing potential must have a negative serum pregnancy test._x000D__x000D_          -  Aspartate transaminase (AST) and alanine transaminase (ALT) â‰¤1.5 Ã— upper limit of_x000D_             normal(ULN), or â‰¤ 2.5 Ã— ULN with metastatic liver disease._x000D__x000D_          -  Hemoglobin (Hgb) â‰¥ 10 g/dl._x000D__x000D_          -  Total bilirubin â‰¤ 1.5 Ã— ULN._x000D__x000D_          -  Creatinine â‰¤ 1.5 Ã— ULN or creatinine clearance &gt; 60 mL/min/1.73 m^2 for patients with_x000D_             creatinine levels above institutional normal._x000D__x000D_          -  Absolute neutrophil count â‰¥ 1.5 x 10^9/L._x000D__x000D_          -  Platelets â‰¥ 100 x 10^9/L._x000D__x000D_          -  Life expectancy â‰¥ 3 months._x000D__x000D_        Exclusion Criteria:_x000D__x000D_          -  Anti-cancer chemotherapy, radiotherapy, immunotherapy, or investigational agents_x000D_             within four weeks of first dose with the exception for a single dose radiation up to_x000D_             8 Gray (equal to 800 RAD) with palliative intent for pain control up to 14 days_x000D_             before beginning the administration of BBI608._x000D__x000D_          -  Surgery within 4 weeks prior to first dose._x000D__x000D_          -  Any known symptomatic brain metastases requiring steroids. Patients with treated_x000D_             brain metastases must be stable for 4 weeks after completion of that treatment, with_x000D_             image documentation required. Patients must have no clinical symptoms from brain_x000D_             metastases and must be either off steroids or on a stable dose of steroids for at_x000D_             least 2 weeks prior to protocol enrollment. Patients with known leptomeningeal_x000D_             metastases are excluded, even if treated._x000D__x000D_          -  Pregnant or breastfeeding_x000D__x000D_          -  Significant gastrointestinal disorder(s), in the opinion of the Principal_x000D_             Investigator, (e.g., Crohn's disease, ulcerative colitis, extensive gastric and small_x000D_             intestine resection)_x000D__x000D_          -  Unable or unwilling to swallow BBI608 capsules daily._x000D__x000D_          -  Uncontrolled intercurrent illness including, but not limited to ongoing or active_x000D_             infection, clinically significant non-healing or healing wounds, symptomatic_x000D_             congestive heart failure, unstable angina pectoris, cardiac arrhythmia, significant_x000D_             pulmonary disease (shortness of breath at rest or mild exertion), uncontrolled_x000D_             infection or psychiatric illness/social situations that would limit compliance with_x000D_             study requirements._x000D_      
---------------------------------------</v>
      </c>
      <c r="S122">
        <f>IF(OR(Database!K125="include",Database!L125="include"), 1, 0)</f>
        <v>1</v>
      </c>
      <c r="T122">
        <f>IF(OR(Database!M125="include",Database!N125="include",Database!O125="include",Database!P125="include"), 1, 0)</f>
        <v>0</v>
      </c>
      <c r="U122">
        <f>IF(OR(Database!M125="include",Database!N125="include",Database!O125="include"), 1, 0)</f>
        <v>0</v>
      </c>
      <c r="V122">
        <f>IF(Database!P125="include", 1, 0)</f>
        <v>0</v>
      </c>
      <c r="W122">
        <f>IF(OR(Database!Q125="include",Database!R125="include",Database!S125="include",Database!T125="include"), 1, 0)</f>
        <v>0</v>
      </c>
      <c r="X122">
        <f>IF(Database!Q125="include", 1, 0)</f>
        <v>0</v>
      </c>
      <c r="Y122">
        <f>IF(Database!T125="include", 1, 0)</f>
        <v>0</v>
      </c>
      <c r="Z122">
        <f>IF(OR(Database!AC125="include",Database!AE125="include",Database!AH125="include",Database!AI125="include",Database!AJ125="include",Database!AK125="include",Database!AM125="include",Database!AN125="include",Database!AO125="include",Database!AP125="include"), 1, 0)</f>
        <v>0</v>
      </c>
      <c r="AA122">
        <f>IF(OR(Database!AQ125&lt;&gt;"",Database!AR125&lt;&gt;"",Database!AS125&lt;&gt;"",Database!AT125&lt;&gt;""), 1, 0)</f>
        <v>1</v>
      </c>
      <c r="AB122">
        <f>IF(Database!AW125&lt;&gt;"", 1, 0)</f>
        <v>0</v>
      </c>
      <c r="AC122">
        <f>IF(OR(Database!AY125&lt;&gt;"",Database!AX125&lt;&gt;""), 1, 0)</f>
        <v>0</v>
      </c>
    </row>
    <row r="123" spans="1:29">
      <c r="A123" t="str">
        <f>Database!$B$6&amp;": "&amp;Database!B126&amp;CHAR(10)&amp;Database!$C$6&amp;": "&amp;Database!C126&amp;CHAR(10)&amp;Database!$E$6&amp;": "&amp;Database!E126&amp;CHAR(10)&amp;Database!$F$6&amp;": "&amp;Database!F126&amp;CHAR(10)&amp;Database!$G$6&amp;": "&amp;Database!G126&amp;CHAR(10)&amp;Database!$H$6&amp;": "&amp;Database!H126&amp;CHAR(10)&amp;Database!$I$6&amp;": "&amp;Database!I126&amp;CHAR(10)&amp;Database!$J$6&amp;": "&amp;Database!J126&amp;CHAR(10)</f>
        <v xml:space="preserve">nct_id: NCT01776307
phase: Phase 2
sponsor_name: Boston Biomedical, Inc
sponsor_type: Industry
study_title: A Phase II Clinical Study of BBI608 in Adult Patients With Advanced Colorectal Cancer
cohort: 2
age_min: 18
age_max: 150
</v>
      </c>
      <c r="B123" t="str">
        <f>IF(S123=1, Database!$K$6&amp;": "&amp;Database!K126&amp;CHAR(10)&amp;Database!$L$6&amp;": "&amp;Database!L126, "")</f>
        <v>type_colorectal_adeno: include
type_colorectal_nonadeno: include</v>
      </c>
      <c r="C123" t="str">
        <f>IF(T123=1, Database!$M$6&amp;": "&amp;Database!M126&amp;CHAR(10)&amp;Database!$N$6&amp;": "&amp;Database!N126&amp;CHAR(10)&amp;Database!$O$6&amp;": "&amp;Database!O126&amp;CHAR(10)&amp;Database!$P$6&amp;": "&amp;Database!P126&amp;CHAR(10), "")</f>
        <v/>
      </c>
      <c r="D123" t="str">
        <f>IF(W123=1, Database!$Q$6&amp;": "&amp;Database!Q126&amp;CHAR(10)&amp;Database!$R$6&amp;": "&amp;Database!R126&amp;CHAR(10)&amp;Database!$S$6&amp;": "&amp;Database!S126&amp;CHAR(10)&amp;Database!$T$6&amp;": "&amp;Database!T126&amp;CHAR(10)&amp;Database!$U$6&amp;": "&amp;Database!U126&amp;CHAR(10)&amp;Database!$V$6&amp;": "&amp;Database!V126&amp;CHAR(10)&amp;Database!$W$6&amp;": "&amp;Database!W126&amp;CHAR(10)&amp;Database!$X$6&amp;": "&amp;Database!X126&amp;CHAR(10)&amp;Database!$Y$6&amp;": "&amp;Database!Y126&amp;CHAR(10)&amp;Database!$Z$6&amp;": "&amp;Database!Z126&amp;CHAR(10)&amp;Database!$AA$6&amp;": "&amp;Database!AA126&amp;CHAR(10)&amp;Database!$AB$6&amp;": "&amp;Database!AB126&amp;CHAR(10), "")</f>
        <v/>
      </c>
      <c r="E123" t="str">
        <f>IF(Z123=1, Database!$AC$6&amp;": "&amp;Database!AC126&amp;CHAR(10)&amp;Database!$AD$6&amp;": "&amp;Database!AD126&amp;CHAR(10)&amp;Database!$AE$6&amp;": "&amp;Database!AE126&amp;CHAR(10)&amp;Database!$AF$6&amp;": "&amp;Database!AF126&amp;CHAR(10)&amp;Database!$AG$6&amp;": "&amp;Database!AG126&amp;CHAR(10)&amp;Database!$AH$6&amp;": "&amp;Database!AH126&amp;CHAR(10)&amp;Database!$AI$6&amp;": "&amp;Database!AI126&amp;CHAR(10)&amp;Database!$AJ$6&amp;": "&amp;Database!AJ126&amp;CHAR(10)&amp;Database!$AK$6&amp;": "&amp;Database!AK126&amp;CHAR(10)&amp;Database!$AL$6&amp;": "&amp;Database!AL126&amp;CHAR(10)&amp;Database!$AM$6&amp;": "&amp;Database!AM126&amp;CHAR(10)&amp;Database!$AN$6&amp;": "&amp;Database!AN126&amp;CHAR(10)&amp;Database!$AO$6&amp;": "&amp;Database!AO126&amp;CHAR(10)&amp;Database!$AP$6&amp;": "&amp;Database!AP126&amp;CHAR(10), "")</f>
        <v/>
      </c>
      <c r="F123" t="str">
        <f>IF(AA123=1, Database!$AQ$6&amp;": "&amp;Database!AQ126&amp;CHAR(10)&amp;Database!$AR$6&amp;": "&amp;Database!AR126&amp;CHAR(10)&amp;Database!$AS$6&amp;": "&amp;Database!AS126&amp;CHAR(10)&amp;Database!$AT$6&amp;": "&amp;Database!AT126&amp;CHAR(10), "")</f>
        <v xml:space="preserve">stage_i: include
stage_ii: include
stage_iii: 
stage_iv: 
</v>
      </c>
      <c r="G123" t="str">
        <f>IF(V123=1, Database!$AU$6&amp;": "&amp;Database!AU126&amp;CHAR(10)&amp;Database!$AV$6&amp;": "&amp;Database!AV126&amp;CHAR(10), "")</f>
        <v/>
      </c>
      <c r="H123" t="str">
        <f>IF(AB123=1, Database!$AW$6&amp;": "&amp;Database!AW126&amp;CHAR(10), "")</f>
        <v/>
      </c>
      <c r="I123" t="str">
        <f>IF(AC123=1, Database!$AX$6&amp;": "&amp;Database!AX126&amp;CHAR(10)&amp;Database!$AY$6&amp;": "&amp;Database!AY126&amp;CHAR(10), "")</f>
        <v/>
      </c>
      <c r="J123" t="str">
        <f>IF(Z123=1, Database!$AQ$6&amp;": "&amp;Database!AQ126&amp;CHAR(10)&amp;Database!$AR$6&amp;": "&amp;Database!AR126&amp;CHAR(10)&amp;Database!$AS$6&amp;": "&amp;Database!AS126&amp;CHAR(10)&amp;Database!$AT$6&amp;": "&amp;Database!AT126&amp;CHAR(10), "")</f>
        <v/>
      </c>
      <c r="K123" t="str">
        <f>Database!$AZ$6&amp;": "&amp;Database!AZ126&amp;CHAR(10)&amp;Database!$BA$6&amp;": "&amp;Database!BA126&amp;CHAR(10)&amp;Database!$BB$6&amp;": "&amp;Database!BB126&amp;CHAR(10)</f>
        <v xml:space="preserve">status_newly_diagnosed: 
status_relapse: require
status_refractory: 
</v>
      </c>
      <c r="L123" t="str">
        <f>Database!$BC$6&amp;": "&amp;Database!BC126&amp;CHAR(10)&amp;Database!$BD$6&amp;": "&amp;Database!BD126&amp;CHAR(10)&amp;Database!$BE$6&amp;": "&amp;Database!BE126&amp;CHAR(10)&amp;Database!$BF$6&amp;": "&amp;Database!BF126&amp;CHAR(10)&amp;Database!$BG$6&amp;": "&amp;Database!BG126&amp;CHAR(10)&amp;Database!$BH$6&amp;": "&amp;Database!BH126&amp;CHAR(10)</f>
        <v xml:space="preserve">marker_alk_oncogene: 
marker_egfr_mutation: 
marker_kras_mutation: 
marker_philadelphia_bcrabl_positive: 
marker_flt3_positive: 
marker_cd20pos: 
</v>
      </c>
      <c r="M123" t="str">
        <f>Database!$BI$6&amp;": "&amp;Database!BI126&amp;CHAR(10)&amp;Database!$BJ$6&amp;": "&amp;Database!BJ126&amp;CHAR(10)&amp;Database!$BK$6&amp;": "&amp;Database!BK126&amp;CHAR(10)&amp;Database!$BL$6&amp;": "&amp;Database!BL126&amp;CHAR(10)&amp;Database!$BM$6&amp;": "&amp;Database!BM126&amp;CHAR(10)&amp;Database!$BN$6&amp;": "&amp;Database!BN126&amp;CHAR(10)&amp;Database!$BO$6&amp;": "&amp;Database!BO126&amp;CHAR(10)&amp;Database!$BP$6&amp;": "&amp;Database!BP126&amp;CHAR(10)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23" t="str">
        <f>IF(OR(W123=1, Z123=1), Database!$BQ$6&amp;": "&amp;Database!BQ126&amp;CHAR(10)&amp;Database!$BR$6&amp;": "&amp;Database!BR126&amp;CHAR(10)&amp;Database!$BS$6&amp;": "&amp;Database!BS126&amp;CHAR(10)&amp;Database!$BT$6&amp;": "&amp;Database!BT126&amp;CHAR(10), "")</f>
        <v/>
      </c>
      <c r="O123" t="str">
        <f>"Criteria: "&amp;CHAR(10)&amp;CHAR(10)&amp;Database!BU126</f>
        <v xml:space="preserve">Criteria: 
_x000D_        Inclusion Criteria:_x000D__x000D_          -  Signed written informed consent must be obtained and documented according to_x000D_             International Conference on Harmonization (ICH), Good Clinical Practice(GCP), the_x000D_             local regulatory requirements, and permission to use private health information in_x000D_             accordance with the Health Insurance Portability and Accountability Act (HIPPA) prior_x000D_             to study-specific screening procedures._x000D__x000D_          -  A histologically or cytologically confirmed colorectal cancer that is metastatic,_x000D_             unresectable, or recurrent._x000D__x000D_          -  Patients must have received at least 2 regimens containing_x000D_             5-Fluorouracil,oxaliplatin, or irinotecan._x000D__x000D_          -  Patients to be enrolled in the Cetuximab or Panitumumab combination arms must have_x000D_             colorectal cancer which is K-Ras wild-type._x000D__x000D_          -  â‰¥ 18 years of age._x000D__x000D_          -  Measurable disease as defined by Response Evaluation Criteria in Solid Tumors (RECIST_x000D_             1.1)._x000D__x000D_          -  Karnofsky performance Status â‰¥ 70%_x000D__x000D_          -  Male or female patients of child-producing potential must agree to use contraception_x000D_             or avoidance of pregnancy measures during the study and for 30 days after the last_x000D_             BBI608 dose._x000D__x000D_          -  Females of childbearing potential must have a negative serum pregnancy test._x000D__x000D_          -  Aspartate transaminase (AST) and alanine transaminase (ALT) â‰¤1.5 Ã— upper limit of_x000D_             normal(ULN), or â‰¤ 2.5 Ã— ULN with metastatic liver disease._x000D__x000D_          -  Hemoglobin (Hgb) â‰¥ 10 g/dl._x000D__x000D_          -  Total bilirubin â‰¤ 1.5 Ã— ULN._x000D__x000D_          -  Creatinine â‰¤ 1.5 Ã— ULN or creatinine clearance &gt; 60 mL/min/1.73 m^2 for patients with_x000D_             creatinine levels above institutional normal._x000D__x000D_          -  Absolute neutrophil count â‰¥ 1.5 x 10^9/L._x000D__x000D_          -  Platelets â‰¥ 100 x 10^9/L._x000D__x000D_          -  Life expectancy â‰¥ 3 months._x000D__x000D_        Exclusion Criteria:_x000D__x000D_          -  Anti-cancer chemotherapy, radiotherapy, immunotherapy, or investigational agents_x000D_             within four weeks of first dose with the exception for a single dose radiation up to_x000D_             8 Gray (equal to 800 RAD) with palliative intent for pain control up to 14 days_x000D_             before beginning the administration of BBI608._x000D__x000D_          -  Surgery within 4 weeks prior to first dose._x000D__x000D_          -  Any known symptomatic brain metastases requiring steroids. Patients with treated_x000D_             brain metastases must be stable for 4 weeks after completion of that treatment, with_x000D_             image documentation required. Patients must have no clinical symptoms from brain_x000D_             metastases and must be either off steroids or on a stable dose of steroids for at_x000D_             least 2 weeks prior to protocol enrollment. Patients with known leptomeningeal_x000D_             metastases are excluded, even if treated._x000D__x000D_          -  Pregnant or breastfeeding_x000D__x000D_          -  Significant gastrointestinal disorder(s), in the opinion of the Principal_x000D_             Investigator, (e.g., Crohn's disease, ulcerative colitis, extensive gastric and small_x000D_             intestine resection)_x000D__x000D_          -  Unable or unwilling to swallow BBI608 capsules daily._x000D__x000D_          -  Uncontrolled intercurrent illness including, but not limited to ongoing or active_x000D_             infection, clinically significant non-healing or healing wounds, symptomatic_x000D_             congestive heart failure, unstable angina pectoris, cardiac arrhythmia, significant_x000D_             pulmonary disease (shortness of breath at rest or mild exertion), uncontrolled_x000D_             infection or psychiatric illness/social situations that would limit compliance with_x000D_             study requirements._x000D_      </v>
      </c>
      <c r="P123" t="str">
        <f t="shared" si="2"/>
        <v xml:space="preserve">
---------------------------------------</v>
      </c>
      <c r="Q123" t="str">
        <f t="shared" si="3"/>
        <v>nct_id: NCT01776307
phase: Phase 2
sponsor_name: Boston Biomedical, Inc
sponsor_type: Industry
study_title: A Phase II Clinical Study of BBI608 in Adult Patients With Advanced Colorectal Cancer
cohort: 2
age_min: 18
age_max: 150
type_colorectal_adeno: include
type_colorectal_nonadeno: includestage_i: include
stage_ii: include
stage_iii: 
stage_iv: 
status_newly_diagnosed: 
status_relapse: require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Signed written informed consent must be obtained and documented according to_x000D_             International Conference on Harmonization (ICH), Good Clinical Practice(GCP), the_x000D_             local regulatory requirements, and permission to use private health information in_x000D_             accordance with the Health Insurance Portability and Accountability Act (HIPPA) prior_x000D_             to study-specific screening procedures._x000D__x000D_          -  A histologically or cytologically confirmed colorectal cancer that is metastatic,_x000D_             unresectable, or recurrent._x000D__x000D_          -  Patients must have received at least 2 regimens containing_x000D_             5-Fluorouracil,oxaliplatin, or irinotecan._x000D__x000D_          -  Patients to be enrolled in the Cetuximab or Panitumumab combination arms must have_x000D_             colorectal cancer which is K-Ras wild-type._x000D__x000D_          -  â‰¥ 18 years of age._x000D__x000D_          -  Measurable disease as defined by Response Evaluation Criteria in Solid Tumors (RECIST_x000D_             1.1)._x000D__x000D_          -  Karnofsky performance Status â‰¥ 70%_x000D__x000D_          -  Male or female patients of child-producing potential must agree to use contraception_x000D_             or avoidance of pregnancy measures during the study and for 30 days after the last_x000D_             BBI608 dose._x000D__x000D_          -  Females of childbearing potential must have a negative serum pregnancy test._x000D__x000D_          -  Aspartate transaminase (AST) and alanine transaminase (ALT) â‰¤1.5 Ã— upper limit of_x000D_             normal(ULN), or â‰¤ 2.5 Ã— ULN with metastatic liver disease._x000D__x000D_          -  Hemoglobin (Hgb) â‰¥ 10 g/dl._x000D__x000D_          -  Total bilirubin â‰¤ 1.5 Ã— ULN._x000D__x000D_          -  Creatinine â‰¤ 1.5 Ã— ULN or creatinine clearance &gt; 60 mL/min/1.73 m^2 for patients with_x000D_             creatinine levels above institutional normal._x000D__x000D_          -  Absolute neutrophil count â‰¥ 1.5 x 10^9/L._x000D__x000D_          -  Platelets â‰¥ 100 x 10^9/L._x000D__x000D_          -  Life expectancy â‰¥ 3 months._x000D__x000D_        Exclusion Criteria:_x000D__x000D_          -  Anti-cancer chemotherapy, radiotherapy, immunotherapy, or investigational agents_x000D_             within four weeks of first dose with the exception for a single dose radiation up to_x000D_             8 Gray (equal to 800 RAD) with palliative intent for pain control up to 14 days_x000D_             before beginning the administration of BBI608._x000D__x000D_          -  Surgery within 4 weeks prior to first dose._x000D__x000D_          -  Any known symptomatic brain metastases requiring steroids. Patients with treated_x000D_             brain metastases must be stable for 4 weeks after completion of that treatment, with_x000D_             image documentation required. Patients must have no clinical symptoms from brain_x000D_             metastases and must be either off steroids or on a stable dose of steroids for at_x000D_             least 2 weeks prior to protocol enrollment. Patients with known leptomeningeal_x000D_             metastases are excluded, even if treated._x000D__x000D_          -  Pregnant or breastfeeding_x000D__x000D_          -  Significant gastrointestinal disorder(s), in the opinion of the Principal_x000D_             Investigator, (e.g., Crohn's disease, ulcerative colitis, extensive gastric and small_x000D_             intestine resection)_x000D__x000D_          -  Unable or unwilling to swallow BBI608 capsules daily._x000D__x000D_          -  Uncontrolled intercurrent illness including, but not limited to ongoing or active_x000D_             infection, clinically significant non-healing or healing wounds, symptomatic_x000D_             congestive heart failure, unstable angina pectoris, cardiac arrhythmia, significant_x000D_             pulmonary disease (shortness of breath at rest or mild exertion), uncontrolled_x000D_             infection or psychiatric illness/social situations that would limit compliance with_x000D_             study requirements._x000D_      
---------------------------------------</v>
      </c>
      <c r="S123">
        <f>IF(OR(Database!K126="include",Database!L126="include"), 1, 0)</f>
        <v>1</v>
      </c>
      <c r="T123">
        <f>IF(OR(Database!M126="include",Database!N126="include",Database!O126="include",Database!P126="include"), 1, 0)</f>
        <v>0</v>
      </c>
      <c r="U123">
        <f>IF(OR(Database!M126="include",Database!N126="include",Database!O126="include"), 1, 0)</f>
        <v>0</v>
      </c>
      <c r="V123">
        <f>IF(Database!P126="include", 1, 0)</f>
        <v>0</v>
      </c>
      <c r="W123">
        <f>IF(OR(Database!Q126="include",Database!R126="include",Database!S126="include",Database!T126="include"), 1, 0)</f>
        <v>0</v>
      </c>
      <c r="X123">
        <f>IF(Database!Q126="include", 1, 0)</f>
        <v>0</v>
      </c>
      <c r="Y123">
        <f>IF(Database!T126="include", 1, 0)</f>
        <v>0</v>
      </c>
      <c r="Z123">
        <f>IF(OR(Database!AC126="include",Database!AE126="include",Database!AH126="include",Database!AI126="include",Database!AJ126="include",Database!AK126="include",Database!AM126="include",Database!AN126="include",Database!AO126="include",Database!AP126="include"), 1, 0)</f>
        <v>0</v>
      </c>
      <c r="AA123">
        <f>IF(OR(Database!AQ126&lt;&gt;"",Database!AR126&lt;&gt;"",Database!AS126&lt;&gt;"",Database!AT126&lt;&gt;""), 1, 0)</f>
        <v>1</v>
      </c>
      <c r="AB123">
        <f>IF(Database!AW126&lt;&gt;"", 1, 0)</f>
        <v>0</v>
      </c>
      <c r="AC123">
        <f>IF(OR(Database!AY126&lt;&gt;"",Database!AX126&lt;&gt;""), 1, 0)</f>
        <v>0</v>
      </c>
    </row>
    <row r="124" spans="1:29">
      <c r="A124" t="str">
        <f>Database!$B$6&amp;": "&amp;Database!B127&amp;CHAR(10)&amp;Database!$C$6&amp;": "&amp;Database!C127&amp;CHAR(10)&amp;Database!$E$6&amp;": "&amp;Database!E127&amp;CHAR(10)&amp;Database!$F$6&amp;": "&amp;Database!F127&amp;CHAR(10)&amp;Database!$G$6&amp;": "&amp;Database!G127&amp;CHAR(10)&amp;Database!$H$6&amp;": "&amp;Database!H127&amp;CHAR(10)&amp;Database!$I$6&amp;": "&amp;Database!I127&amp;CHAR(10)&amp;Database!$J$6&amp;": "&amp;Database!J127&amp;CHAR(10)</f>
        <v xml:space="preserve">nct_id: NCT02399813
phase: Phase 1/Phase 2
sponsor_name: Advaxis, Inc.
sponsor_type: Industry
study_title: PHASE 2 STUDY OF ADXS11-001 IN SUBJECTS WITH PERSISTENT/RECURRENT, LOCO-REGIONAL OR METASTATIC SQUAMOUS CELL CARCINOMA OF THE ANORECTAL CANAL
cohort: 1
age_min: 18
age_max: 150
</v>
      </c>
      <c r="B124" t="str">
        <f>IF(S124=1, Database!$K$6&amp;": "&amp;Database!K127&amp;CHAR(10)&amp;Database!$L$6&amp;": "&amp;Database!L127, "")</f>
        <v>type_colorectal_adeno: include
type_colorectal_nonadeno: include</v>
      </c>
      <c r="C124" t="str">
        <f>IF(T124=1, Database!$M$6&amp;": "&amp;Database!M127&amp;CHAR(10)&amp;Database!$N$6&amp;": "&amp;Database!N127&amp;CHAR(10)&amp;Database!$O$6&amp;": "&amp;Database!O127&amp;CHAR(10)&amp;Database!$P$6&amp;": "&amp;Database!P127&amp;CHAR(10), "")</f>
        <v/>
      </c>
      <c r="D124" t="str">
        <f>IF(W124=1, Database!$Q$6&amp;": "&amp;Database!Q127&amp;CHAR(10)&amp;Database!$R$6&amp;": "&amp;Database!R127&amp;CHAR(10)&amp;Database!$S$6&amp;": "&amp;Database!S127&amp;CHAR(10)&amp;Database!$T$6&amp;": "&amp;Database!T127&amp;CHAR(10)&amp;Database!$U$6&amp;": "&amp;Database!U127&amp;CHAR(10)&amp;Database!$V$6&amp;": "&amp;Database!V127&amp;CHAR(10)&amp;Database!$W$6&amp;": "&amp;Database!W127&amp;CHAR(10)&amp;Database!$X$6&amp;": "&amp;Database!X127&amp;CHAR(10)&amp;Database!$Y$6&amp;": "&amp;Database!Y127&amp;CHAR(10)&amp;Database!$Z$6&amp;": "&amp;Database!Z127&amp;CHAR(10)&amp;Database!$AA$6&amp;": "&amp;Database!AA127&amp;CHAR(10)&amp;Database!$AB$6&amp;": "&amp;Database!AB127&amp;CHAR(10), "")</f>
        <v/>
      </c>
      <c r="E124" t="str">
        <f>IF(Z124=1, Database!$AC$6&amp;": "&amp;Database!AC127&amp;CHAR(10)&amp;Database!$AD$6&amp;": "&amp;Database!AD127&amp;CHAR(10)&amp;Database!$AE$6&amp;": "&amp;Database!AE127&amp;CHAR(10)&amp;Database!$AF$6&amp;": "&amp;Database!AF127&amp;CHAR(10)&amp;Database!$AG$6&amp;": "&amp;Database!AG127&amp;CHAR(10)&amp;Database!$AH$6&amp;": "&amp;Database!AH127&amp;CHAR(10)&amp;Database!$AI$6&amp;": "&amp;Database!AI127&amp;CHAR(10)&amp;Database!$AJ$6&amp;": "&amp;Database!AJ127&amp;CHAR(10)&amp;Database!$AK$6&amp;": "&amp;Database!AK127&amp;CHAR(10)&amp;Database!$AL$6&amp;": "&amp;Database!AL127&amp;CHAR(10)&amp;Database!$AM$6&amp;": "&amp;Database!AM127&amp;CHAR(10)&amp;Database!$AN$6&amp;": "&amp;Database!AN127&amp;CHAR(10)&amp;Database!$AO$6&amp;": "&amp;Database!AO127&amp;CHAR(10)&amp;Database!$AP$6&amp;": "&amp;Database!AP127&amp;CHAR(10), "")</f>
        <v/>
      </c>
      <c r="F124" t="str">
        <f>IF(AA124=1, Database!$AQ$6&amp;": "&amp;Database!AQ127&amp;CHAR(10)&amp;Database!$AR$6&amp;": "&amp;Database!AR127&amp;CHAR(10)&amp;Database!$AS$6&amp;": "&amp;Database!AS127&amp;CHAR(10)&amp;Database!$AT$6&amp;": "&amp;Database!AT127&amp;CHAR(10), "")</f>
        <v xml:space="preserve">stage_i: 
stage_ii: 
stage_iii: include
stage_iv: include
</v>
      </c>
      <c r="G124" t="str">
        <f>IF(V124=1, Database!$AU$6&amp;": "&amp;Database!AU127&amp;CHAR(10)&amp;Database!$AV$6&amp;": "&amp;Database!AV127&amp;CHAR(10), "")</f>
        <v/>
      </c>
      <c r="H124" t="str">
        <f>IF(AB124=1, Database!$AW$6&amp;": "&amp;Database!AW127&amp;CHAR(10), "")</f>
        <v/>
      </c>
      <c r="I124" t="str">
        <f>IF(AC124=1, Database!$AX$6&amp;": "&amp;Database!AX127&amp;CHAR(10)&amp;Database!$AY$6&amp;": "&amp;Database!AY127&amp;CHAR(10), "")</f>
        <v/>
      </c>
      <c r="J124" t="str">
        <f>IF(Z124=1, Database!$AQ$6&amp;": "&amp;Database!AQ127&amp;CHAR(10)&amp;Database!$AR$6&amp;": "&amp;Database!AR127&amp;CHAR(10)&amp;Database!$AS$6&amp;": "&amp;Database!AS127&amp;CHAR(10)&amp;Database!$AT$6&amp;": "&amp;Database!AT127&amp;CHAR(10), "")</f>
        <v/>
      </c>
      <c r="K124" t="str">
        <f>Database!$AZ$6&amp;": "&amp;Database!AZ127&amp;CHAR(10)&amp;Database!$BA$6&amp;": "&amp;Database!BA127&amp;CHAR(10)&amp;Database!$BB$6&amp;": "&amp;Database!BB127&amp;CHAR(10)</f>
        <v xml:space="preserve">status_newly_diagnosed: 
status_relapse: 
status_refractory: 
</v>
      </c>
      <c r="L124" t="str">
        <f>Database!$BC$6&amp;": "&amp;Database!BC127&amp;CHAR(10)&amp;Database!$BD$6&amp;": "&amp;Database!BD127&amp;CHAR(10)&amp;Database!$BE$6&amp;": "&amp;Database!BE127&amp;CHAR(10)&amp;Database!$BF$6&amp;": "&amp;Database!BF127&amp;CHAR(10)&amp;Database!$BG$6&amp;": "&amp;Database!BG127&amp;CHAR(10)&amp;Database!$BH$6&amp;": "&amp;Database!BH127&amp;CHAR(10)</f>
        <v xml:space="preserve">marker_alk_oncogene: 
marker_egfr_mutation: 
marker_kras_mutation: 
marker_philadelphia_bcrabl_positive: 
marker_flt3_positive: 
marker_cd20pos: 
</v>
      </c>
      <c r="M124" t="str">
        <f>Database!$BI$6&amp;": "&amp;Database!BI127&amp;CHAR(10)&amp;Database!$BJ$6&amp;": "&amp;Database!BJ127&amp;CHAR(10)&amp;Database!$BK$6&amp;": "&amp;Database!BK127&amp;CHAR(10)&amp;Database!$BL$6&amp;": "&amp;Database!BL127&amp;CHAR(10)&amp;Database!$BM$6&amp;": "&amp;Database!BM127&amp;CHAR(10)&amp;Database!$BN$6&amp;": "&amp;Database!BN127&amp;CHAR(10)&amp;Database!$BO$6&amp;": "&amp;Database!BO127&amp;CHAR(10)&amp;Database!$BP$6&amp;": "&amp;Database!BP127&amp;CHAR(10)</f>
        <v xml:space="preserve">treatment_radiation: require
treatment_radiation_exclusion_period_mo: 
treatment_chemo_systemic: 
treatment_chemo_systemic_exclusion_period_mo: 
treatment_chemo_adjuvant: 
treatment_chemo_adjuvant_exclusion_period_mo: 
treatment_tki: 
treatment_tki_exclusion_period_mo: 
</v>
      </c>
      <c r="N124" t="str">
        <f>IF(OR(W124=1, Z124=1), Database!$BQ$6&amp;": "&amp;Database!BQ127&amp;CHAR(10)&amp;Database!$BR$6&amp;": "&amp;Database!BR127&amp;CHAR(10)&amp;Database!$BS$6&amp;": "&amp;Database!BS127&amp;CHAR(10)&amp;Database!$BT$6&amp;": "&amp;Database!BT127&amp;CHAR(10), "")</f>
        <v/>
      </c>
      <c r="O124" t="str">
        <f>"Criteria: "&amp;CHAR(10)&amp;CHAR(10)&amp;Database!BU127</f>
        <v xml:space="preserve">Criteria: 
_x000D_        Inclusion Criteria:_x000D__x000D_          -  Must have cancer of the anal canal OR rectal cancer._x000D__x000D_          -  Must have metastatic disease or persistent/recurrent loco-regional disease that_x000D_             failed prior radiation or chemoradiation therapy and that is not deemed surgically_x000D_             curable._x000D__x000D_          -  Prior Therapy: may have received &lt;2 regimens for disease in the metastatic setting._x000D__x000D_          -  Be willing and able to provide written informed consent for the trial._x000D__x000D_          -  Be â‰¥18 years of age on day of signing informed consent._x000D__x000D_          -  Have measurable disease based on RECIST 1.1_x000D__x000D_          -  Have Eastern Cooperative Oncology Group (ECOG) performance status of 0 or 1._x000D__x000D_          -  Demonstrate adequate organ function as defined in protocol._x000D__x000D_          -  Females cannot be pregnant and must take birth control_x000D__x000D_        Exclusion Criteria:_x000D__x000D_          -  Is currently participating in or has participated in a study of an investigational_x000D_             agent or using an investigational device within 4 weeks of the first dose of_x000D_             treatment._x000D__x000D_          -  Has a diagnosis of immunodeficiency or is receiving systemic steroid therapy or any_x000D_             other form of immunosuppressive therapy within 7 days prior to the first dose of_x000D_             trial treatment._x000D__x000D_          -  Has any concurrent chemotherapy, immunotherapy, biologic or hormonal therapy for_x000D_             invasive malignancy(ies) other than squamous cell cancer of anus/rectum within 2_x000D_             years._x000D__x000D_          -  Has received chemotherapy and/or radiation therapy within â‰¤2 weeks of first_x000D_             ADXS11-001 infusion._x000D__x000D_          -  Has known active CNS metastases and/or carcinomatous meningitis._x000D__x000D_          -  Has concurrent unstable or uncontrolled medical condition or other chronic disease,_x000D_             which in the opinion of the investigator, could compromise the patient or the study._x000D__x000D_          -  Has an active autoimmune disease requiring systemic treatment within the past 3_x000D_             months or a documented history of clinically severe autoimmune disease, or a syndrome_x000D_             that requires systemic steroids or immunosuppressive agents._x000D__x000D_          -  Has an active infection requiring systemic therapy._x000D__x000D_          -  Has known psychiatric or substance abuse disorders that would interfere with_x000D_             cooperation with the requirements of the trial._x000D__x000D_          -  Has a history of or active primary immunodeficiency or human immunodeficiency virus_x000D__x000D_          -  Is allergic to penicillin, trimethoprim/sulfa-methoxazole, and ciprofloxacin._x000D__x000D_          -  Has a known allergy to any component of the study drug(s) formulations._x000D__x000D_          -  Has a major surgical procedure (as defined by the investigator) within 30 days prior_x000D_             to the first dose of study drug(s) or still recovering from prior surgery._x000D__x000D_          -  Has received a live vaccine within 30 days prior to the first dose of trial_x000D_             treatment._x000D__x000D_          -  In the opinion of the investigator has rapidly progressing disease, OR has life_x000D_             expectancy of less than 6 months, OR would be unable to receive at least one cycle of_x000D_             therapy._x000D_      </v>
      </c>
      <c r="P124" t="str">
        <f t="shared" si="2"/>
        <v xml:space="preserve">
---------------------------------------</v>
      </c>
      <c r="Q124" t="str">
        <f t="shared" si="3"/>
        <v>nct_id: NCT02399813
phase: Phase 1/Phase 2
sponsor_name: Advaxis, Inc.
sponsor_type: Industry
study_title: PHASE 2 STUDY OF ADXS11-001 IN SUBJECTS WITH PERSISTENT/RECURRENT, LOCO-REGIONAL OR METASTATIC SQUAMOUS CELL CARCINOMA OF THE ANORECTAL CANAL
cohort: 1
age_min: 18
age_max: 150
type_colorectal_adeno: include
type_colorectal_nonadeno: includestage_i: 
stage_ii: 
stage_iii: include
stage_iv: include
status_newly_diagnosed: 
status_relapse: 
status_refractory: 
marker_alk_oncogene: 
marker_egfr_mutation: 
marker_kras_mutation: 
marker_philadelphia_bcrabl_positive: 
marker_flt3_positive: 
marker_cd20pos: 
treatment_radiation: require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Must have cancer of the anal canal OR rectal cancer._x000D__x000D_          -  Must have metastatic disease or persistent/recurrent loco-regional disease that_x000D_             failed prior radiation or chemoradiation therapy and that is not deemed surgically_x000D_             curable._x000D__x000D_          -  Prior Therapy: may have received &lt;2 regimens for disease in the metastatic setting._x000D__x000D_          -  Be willing and able to provide written informed consent for the trial._x000D__x000D_          -  Be â‰¥18 years of age on day of signing informed consent._x000D__x000D_          -  Have measurable disease based on RECIST 1.1_x000D__x000D_          -  Have Eastern Cooperative Oncology Group (ECOG) performance status of 0 or 1._x000D__x000D_          -  Demonstrate adequate organ function as defined in protocol._x000D__x000D_          -  Females cannot be pregnant and must take birth control_x000D__x000D_        Exclusion Criteria:_x000D__x000D_          -  Is currently participating in or has participated in a study of an investigational_x000D_             agent or using an investigational device within 4 weeks of the first dose of_x000D_             treatment._x000D__x000D_          -  Has a diagnosis of immunodeficiency or is receiving systemic steroid therapy or any_x000D_             other form of immunosuppressive therapy within 7 days prior to the first dose of_x000D_             trial treatment._x000D__x000D_          -  Has any concurrent chemotherapy, immunotherapy, biologic or hormonal therapy for_x000D_             invasive malignancy(ies) other than squamous cell cancer of anus/rectum within 2_x000D_             years._x000D__x000D_          -  Has received chemotherapy and/or radiation therapy within â‰¤2 weeks of first_x000D_             ADXS11-001 infusion._x000D__x000D_          -  Has known active CNS metastases and/or carcinomatous meningitis._x000D__x000D_          -  Has concurrent unstable or uncontrolled medical condition or other chronic disease,_x000D_             which in the opinion of the investigator, could compromise the patient or the study._x000D__x000D_          -  Has an active autoimmune disease requiring systemic treatment within the past 3_x000D_             months or a documented history of clinically severe autoimmune disease, or a syndrome_x000D_             that requires systemic steroids or immunosuppressive agents._x000D__x000D_          -  Has an active infection requiring systemic therapy._x000D__x000D_          -  Has known psychiatric or substance abuse disorders that would interfere with_x000D_             cooperation with the requirements of the trial._x000D__x000D_          -  Has a history of or active primary immunodeficiency or human immunodeficiency virus_x000D__x000D_          -  Is allergic to penicillin, trimethoprim/sulfa-methoxazole, and ciprofloxacin._x000D__x000D_          -  Has a known allergy to any component of the study drug(s) formulations._x000D__x000D_          -  Has a major surgical procedure (as defined by the investigator) within 30 days prior_x000D_             to the first dose of study drug(s) or still recovering from prior surgery._x000D__x000D_          -  Has received a live vaccine within 30 days prior to the first dose of trial_x000D_             treatment._x000D__x000D_          -  In the opinion of the investigator has rapidly progressing disease, OR has life_x000D_             expectancy of less than 6 months, OR would be unable to receive at least one cycle of_x000D_             therapy._x000D_      
---------------------------------------</v>
      </c>
      <c r="S124">
        <f>IF(OR(Database!K127="include",Database!L127="include"), 1, 0)</f>
        <v>1</v>
      </c>
      <c r="T124">
        <f>IF(OR(Database!M127="include",Database!N127="include",Database!O127="include",Database!P127="include"), 1, 0)</f>
        <v>0</v>
      </c>
      <c r="U124">
        <f>IF(OR(Database!M127="include",Database!N127="include",Database!O127="include"), 1, 0)</f>
        <v>0</v>
      </c>
      <c r="V124">
        <f>IF(Database!P127="include", 1, 0)</f>
        <v>0</v>
      </c>
      <c r="W124">
        <f>IF(OR(Database!Q127="include",Database!R127="include",Database!S127="include",Database!T127="include"), 1, 0)</f>
        <v>0</v>
      </c>
      <c r="X124">
        <f>IF(Database!Q127="include", 1, 0)</f>
        <v>0</v>
      </c>
      <c r="Y124">
        <f>IF(Database!T127="include", 1, 0)</f>
        <v>0</v>
      </c>
      <c r="Z124">
        <f>IF(OR(Database!AC127="include",Database!AE127="include",Database!AH127="include",Database!AI127="include",Database!AJ127="include",Database!AK127="include",Database!AM127="include",Database!AN127="include",Database!AO127="include",Database!AP127="include"), 1, 0)</f>
        <v>0</v>
      </c>
      <c r="AA124">
        <f>IF(OR(Database!AQ127&lt;&gt;"",Database!AR127&lt;&gt;"",Database!AS127&lt;&gt;"",Database!AT127&lt;&gt;""), 1, 0)</f>
        <v>1</v>
      </c>
      <c r="AB124">
        <f>IF(Database!AW127&lt;&gt;"", 1, 0)</f>
        <v>0</v>
      </c>
      <c r="AC124">
        <f>IF(OR(Database!AY127&lt;&gt;"",Database!AX127&lt;&gt;""), 1, 0)</f>
        <v>0</v>
      </c>
    </row>
    <row r="125" spans="1:29">
      <c r="A125" t="str">
        <f>Database!$B$6&amp;": "&amp;Database!B128&amp;CHAR(10)&amp;Database!$C$6&amp;": "&amp;Database!C128&amp;CHAR(10)&amp;Database!$E$6&amp;": "&amp;Database!E128&amp;CHAR(10)&amp;Database!$F$6&amp;": "&amp;Database!F128&amp;CHAR(10)&amp;Database!$G$6&amp;": "&amp;Database!G128&amp;CHAR(10)&amp;Database!$H$6&amp;": "&amp;Database!H128&amp;CHAR(10)&amp;Database!$I$6&amp;": "&amp;Database!I128&amp;CHAR(10)&amp;Database!$J$6&amp;": "&amp;Database!J128&amp;CHAR(10)</f>
        <v xml:space="preserve">nct_id: NCT02399813
phase: Phase 1/Phase 2
sponsor_name: Advaxis, Inc.
sponsor_type: Industry
study_title: PHASE 2 STUDY OF ADXS11-001 IN SUBJECTS WITH PERSISTENT/RECURRENT, LOCO-REGIONAL OR METASTATIC SQUAMOUS CELL CARCINOMA OF THE ANORECTAL CANAL
cohort: 2
age_min: 18
age_max: 150
</v>
      </c>
      <c r="B125" t="str">
        <f>IF(S125=1, Database!$K$6&amp;": "&amp;Database!K128&amp;CHAR(10)&amp;Database!$L$6&amp;": "&amp;Database!L128, "")</f>
        <v>type_colorectal_adeno: include
type_colorectal_nonadeno: include</v>
      </c>
      <c r="C125" t="str">
        <f>IF(T125=1, Database!$M$6&amp;": "&amp;Database!M128&amp;CHAR(10)&amp;Database!$N$6&amp;": "&amp;Database!N128&amp;CHAR(10)&amp;Database!$O$6&amp;": "&amp;Database!O128&amp;CHAR(10)&amp;Database!$P$6&amp;": "&amp;Database!P128&amp;CHAR(10), "")</f>
        <v/>
      </c>
      <c r="D125" t="str">
        <f>IF(W125=1, Database!$Q$6&amp;": "&amp;Database!Q128&amp;CHAR(10)&amp;Database!$R$6&amp;": "&amp;Database!R128&amp;CHAR(10)&amp;Database!$S$6&amp;": "&amp;Database!S128&amp;CHAR(10)&amp;Database!$T$6&amp;": "&amp;Database!T128&amp;CHAR(10)&amp;Database!$U$6&amp;": "&amp;Database!U128&amp;CHAR(10)&amp;Database!$V$6&amp;": "&amp;Database!V128&amp;CHAR(10)&amp;Database!$W$6&amp;": "&amp;Database!W128&amp;CHAR(10)&amp;Database!$X$6&amp;": "&amp;Database!X128&amp;CHAR(10)&amp;Database!$Y$6&amp;": "&amp;Database!Y128&amp;CHAR(10)&amp;Database!$Z$6&amp;": "&amp;Database!Z128&amp;CHAR(10)&amp;Database!$AA$6&amp;": "&amp;Database!AA128&amp;CHAR(10)&amp;Database!$AB$6&amp;": "&amp;Database!AB128&amp;CHAR(10), "")</f>
        <v/>
      </c>
      <c r="E125" t="str">
        <f>IF(Z125=1, Database!$AC$6&amp;": "&amp;Database!AC128&amp;CHAR(10)&amp;Database!$AD$6&amp;": "&amp;Database!AD128&amp;CHAR(10)&amp;Database!$AE$6&amp;": "&amp;Database!AE128&amp;CHAR(10)&amp;Database!$AF$6&amp;": "&amp;Database!AF128&amp;CHAR(10)&amp;Database!$AG$6&amp;": "&amp;Database!AG128&amp;CHAR(10)&amp;Database!$AH$6&amp;": "&amp;Database!AH128&amp;CHAR(10)&amp;Database!$AI$6&amp;": "&amp;Database!AI128&amp;CHAR(10)&amp;Database!$AJ$6&amp;": "&amp;Database!AJ128&amp;CHAR(10)&amp;Database!$AK$6&amp;": "&amp;Database!AK128&amp;CHAR(10)&amp;Database!$AL$6&amp;": "&amp;Database!AL128&amp;CHAR(10)&amp;Database!$AM$6&amp;": "&amp;Database!AM128&amp;CHAR(10)&amp;Database!$AN$6&amp;": "&amp;Database!AN128&amp;CHAR(10)&amp;Database!$AO$6&amp;": "&amp;Database!AO128&amp;CHAR(10)&amp;Database!$AP$6&amp;": "&amp;Database!AP128&amp;CHAR(10), "")</f>
        <v/>
      </c>
      <c r="F125" t="str">
        <f>IF(AA125=1, Database!$AQ$6&amp;": "&amp;Database!AQ128&amp;CHAR(10)&amp;Database!$AR$6&amp;": "&amp;Database!AR128&amp;CHAR(10)&amp;Database!$AS$6&amp;": "&amp;Database!AS128&amp;CHAR(10)&amp;Database!$AT$6&amp;": "&amp;Database!AT128&amp;CHAR(10), "")</f>
        <v xml:space="preserve">stage_i: include
stage_ii: include
stage_iii: 
stage_iv: 
</v>
      </c>
      <c r="G125" t="str">
        <f>IF(V125=1, Database!$AU$6&amp;": "&amp;Database!AU128&amp;CHAR(10)&amp;Database!$AV$6&amp;": "&amp;Database!AV128&amp;CHAR(10), "")</f>
        <v/>
      </c>
      <c r="H125" t="str">
        <f>IF(AB125=1, Database!$AW$6&amp;": "&amp;Database!AW128&amp;CHAR(10), "")</f>
        <v/>
      </c>
      <c r="I125" t="str">
        <f>IF(AC125=1, Database!$AX$6&amp;": "&amp;Database!AX128&amp;CHAR(10)&amp;Database!$AY$6&amp;": "&amp;Database!AY128&amp;CHAR(10), "")</f>
        <v/>
      </c>
      <c r="J125" t="str">
        <f>IF(Z125=1, Database!$AQ$6&amp;": "&amp;Database!AQ128&amp;CHAR(10)&amp;Database!$AR$6&amp;": "&amp;Database!AR128&amp;CHAR(10)&amp;Database!$AS$6&amp;": "&amp;Database!AS128&amp;CHAR(10)&amp;Database!$AT$6&amp;": "&amp;Database!AT128&amp;CHAR(10), "")</f>
        <v/>
      </c>
      <c r="K125" t="str">
        <f>Database!$AZ$6&amp;": "&amp;Database!AZ128&amp;CHAR(10)&amp;Database!$BA$6&amp;": "&amp;Database!BA128&amp;CHAR(10)&amp;Database!$BB$6&amp;": "&amp;Database!BB128&amp;CHAR(10)</f>
        <v xml:space="preserve">status_newly_diagnosed: 
status_relapse: require
status_refractory: 
</v>
      </c>
      <c r="L125" t="str">
        <f>Database!$BC$6&amp;": "&amp;Database!BC128&amp;CHAR(10)&amp;Database!$BD$6&amp;": "&amp;Database!BD128&amp;CHAR(10)&amp;Database!$BE$6&amp;": "&amp;Database!BE128&amp;CHAR(10)&amp;Database!$BF$6&amp;": "&amp;Database!BF128&amp;CHAR(10)&amp;Database!$BG$6&amp;": "&amp;Database!BG128&amp;CHAR(10)&amp;Database!$BH$6&amp;": "&amp;Database!BH128&amp;CHAR(10)</f>
        <v xml:space="preserve">marker_alk_oncogene: 
marker_egfr_mutation: 
marker_kras_mutation: 
marker_philadelphia_bcrabl_positive: 
marker_flt3_positive: 
marker_cd20pos: 
</v>
      </c>
      <c r="M125" t="str">
        <f>Database!$BI$6&amp;": "&amp;Database!BI128&amp;CHAR(10)&amp;Database!$BJ$6&amp;": "&amp;Database!BJ128&amp;CHAR(10)&amp;Database!$BK$6&amp;": "&amp;Database!BK128&amp;CHAR(10)&amp;Database!$BL$6&amp;": "&amp;Database!BL128&amp;CHAR(10)&amp;Database!$BM$6&amp;": "&amp;Database!BM128&amp;CHAR(10)&amp;Database!$BN$6&amp;": "&amp;Database!BN128&amp;CHAR(10)&amp;Database!$BO$6&amp;": "&amp;Database!BO128&amp;CHAR(10)&amp;Database!$BP$6&amp;": "&amp;Database!BP128&amp;CHAR(10)</f>
        <v xml:space="preserve">treatment_radiation: require
treatment_radiation_exclusion_period_mo: 
treatment_chemo_systemic: 
treatment_chemo_systemic_exclusion_period_mo: 
treatment_chemo_adjuvant: 
treatment_chemo_adjuvant_exclusion_period_mo: 
treatment_tki: 
treatment_tki_exclusion_period_mo: 
</v>
      </c>
      <c r="N125" t="str">
        <f>IF(OR(W125=1, Z125=1), Database!$BQ$6&amp;": "&amp;Database!BQ128&amp;CHAR(10)&amp;Database!$BR$6&amp;": "&amp;Database!BR128&amp;CHAR(10)&amp;Database!$BS$6&amp;": "&amp;Database!BS128&amp;CHAR(10)&amp;Database!$BT$6&amp;": "&amp;Database!BT128&amp;CHAR(10), "")</f>
        <v/>
      </c>
      <c r="O125" t="str">
        <f>"Criteria: "&amp;CHAR(10)&amp;CHAR(10)&amp;Database!BU128</f>
        <v xml:space="preserve">Criteria: 
_x000D_        Inclusion Criteria:_x000D__x000D_          -  Must have cancer of the anal canal OR rectal cancer._x000D__x000D_          -  Must have metastatic disease or persistent/recurrent loco-regional disease that_x000D_             failed prior radiation or chemoradiation therapy and that is not deemed surgically_x000D_             curable._x000D__x000D_          -  Prior Therapy: may have received &lt;2 regimens for disease in the metastatic setting._x000D__x000D_          -  Be willing and able to provide written informed consent for the trial._x000D__x000D_          -  Be â‰¥18 years of age on day of signing informed consent._x000D__x000D_          -  Have measurable disease based on RECIST 1.1_x000D__x000D_          -  Have Eastern Cooperative Oncology Group (ECOG) performance status of 0 or 1._x000D__x000D_          -  Demonstrate adequate organ function as defined in protocol._x000D__x000D_          -  Females cannot be pregnant and must take birth control_x000D__x000D_        Exclusion Criteria:_x000D__x000D_          -  Is currently participating in or has participated in a study of an investigational_x000D_             agent or using an investigational device within 4 weeks of the first dose of_x000D_             treatment._x000D__x000D_          -  Has a diagnosis of immunodeficiency or is receiving systemic steroid therapy or any_x000D_             other form of immunosuppressive therapy within 7 days prior to the first dose of_x000D_             trial treatment._x000D__x000D_          -  Has any concurrent chemotherapy, immunotherapy, biologic or hormonal therapy for_x000D_             invasive malignancy(ies) other than squamous cell cancer of anus/rectum within 2_x000D_             years._x000D__x000D_          -  Has received chemotherapy and/or radiation therapy within â‰¤2 weeks of first_x000D_             ADXS11-001 infusion._x000D__x000D_          -  Has known active CNS metastases and/or carcinomatous meningitis._x000D__x000D_          -  Has concurrent unstable or uncontrolled medical condition or other chronic disease,_x000D_             which in the opinion of the investigator, could compromise the patient or the study._x000D__x000D_          -  Has an active autoimmune disease requiring systemic treatment within the past 3_x000D_             months or a documented history of clinically severe autoimmune disease, or a syndrome_x000D_             that requires systemic steroids or immunosuppressive agents._x000D__x000D_          -  Has an active infection requiring systemic therapy._x000D__x000D_          -  Has known psychiatric or substance abuse disorders that would interfere with_x000D_             cooperation with the requirements of the trial._x000D__x000D_          -  Has a history of or active primary immunodeficiency or human immunodeficiency virus_x000D__x000D_          -  Is allergic to penicillin, trimethoprim/sulfa-methoxazole, and ciprofloxacin._x000D__x000D_          -  Has a known allergy to any component of the study drug(s) formulations._x000D__x000D_          -  Has a major surgical procedure (as defined by the investigator) within 30 days prior_x000D_             to the first dose of study drug(s) or still recovering from prior surgery._x000D__x000D_          -  Has received a live vaccine within 30 days prior to the first dose of trial_x000D_             treatment._x000D__x000D_          -  In the opinion of the investigator has rapidly progressing disease, OR has life_x000D_             expectancy of less than 6 months, OR would be unable to receive at least one cycle of_x000D_             therapy._x000D_      </v>
      </c>
      <c r="P125" t="str">
        <f t="shared" si="2"/>
        <v xml:space="preserve">
---------------------------------------</v>
      </c>
      <c r="Q125" t="str">
        <f t="shared" si="3"/>
        <v>nct_id: NCT02399813
phase: Phase 1/Phase 2
sponsor_name: Advaxis, Inc.
sponsor_type: Industry
study_title: PHASE 2 STUDY OF ADXS11-001 IN SUBJECTS WITH PERSISTENT/RECURRENT, LOCO-REGIONAL OR METASTATIC SQUAMOUS CELL CARCINOMA OF THE ANORECTAL CANAL
cohort: 2
age_min: 18
age_max: 150
type_colorectal_adeno: include
type_colorectal_nonadeno: includestage_i: include
stage_ii: include
stage_iii: 
stage_iv: 
status_newly_diagnosed: 
status_relapse: require
status_refractory: 
marker_alk_oncogene: 
marker_egfr_mutation: 
marker_kras_mutation: 
marker_philadelphia_bcrabl_positive: 
marker_flt3_positive: 
marker_cd20pos: 
treatment_radiation: require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Must have cancer of the anal canal OR rectal cancer._x000D__x000D_          -  Must have metastatic disease or persistent/recurrent loco-regional disease that_x000D_             failed prior radiation or chemoradiation therapy and that is not deemed surgically_x000D_             curable._x000D__x000D_          -  Prior Therapy: may have received &lt;2 regimens for disease in the metastatic setting._x000D__x000D_          -  Be willing and able to provide written informed consent for the trial._x000D__x000D_          -  Be â‰¥18 years of age on day of signing informed consent._x000D__x000D_          -  Have measurable disease based on RECIST 1.1_x000D__x000D_          -  Have Eastern Cooperative Oncology Group (ECOG) performance status of 0 or 1._x000D__x000D_          -  Demonstrate adequate organ function as defined in protocol._x000D__x000D_          -  Females cannot be pregnant and must take birth control_x000D__x000D_        Exclusion Criteria:_x000D__x000D_          -  Is currently participating in or has participated in a study of an investigational_x000D_             agent or using an investigational device within 4 weeks of the first dose of_x000D_             treatment._x000D__x000D_          -  Has a diagnosis of immunodeficiency or is receiving systemic steroid therapy or any_x000D_             other form of immunosuppressive therapy within 7 days prior to the first dose of_x000D_             trial treatment._x000D__x000D_          -  Has any concurrent chemotherapy, immunotherapy, biologic or hormonal therapy for_x000D_             invasive malignancy(ies) other than squamous cell cancer of anus/rectum within 2_x000D_             years._x000D__x000D_          -  Has received chemotherapy and/or radiation therapy within â‰¤2 weeks of first_x000D_             ADXS11-001 infusion._x000D__x000D_          -  Has known active CNS metastases and/or carcinomatous meningitis._x000D__x000D_          -  Has concurrent unstable or uncontrolled medical condition or other chronic disease,_x000D_             which in the opinion of the investigator, could compromise the patient or the study._x000D__x000D_          -  Has an active autoimmune disease requiring systemic treatment within the past 3_x000D_             months or a documented history of clinically severe autoimmune disease, or a syndrome_x000D_             that requires systemic steroids or immunosuppressive agents._x000D__x000D_          -  Has an active infection requiring systemic therapy._x000D__x000D_          -  Has known psychiatric or substance abuse disorders that would interfere with_x000D_             cooperation with the requirements of the trial._x000D__x000D_          -  Has a history of or active primary immunodeficiency or human immunodeficiency virus_x000D__x000D_          -  Is allergic to penicillin, trimethoprim/sulfa-methoxazole, and ciprofloxacin._x000D__x000D_          -  Has a known allergy to any component of the study drug(s) formulations._x000D__x000D_          -  Has a major surgical procedure (as defined by the investigator) within 30 days prior_x000D_             to the first dose of study drug(s) or still recovering from prior surgery._x000D__x000D_          -  Has received a live vaccine within 30 days prior to the first dose of trial_x000D_             treatment._x000D__x000D_          -  In the opinion of the investigator has rapidly progressing disease, OR has life_x000D_             expectancy of less than 6 months, OR would be unable to receive at least one cycle of_x000D_             therapy._x000D_      
---------------------------------------</v>
      </c>
      <c r="S125">
        <f>IF(OR(Database!K128="include",Database!L128="include"), 1, 0)</f>
        <v>1</v>
      </c>
      <c r="T125">
        <f>IF(OR(Database!M128="include",Database!N128="include",Database!O128="include",Database!P128="include"), 1, 0)</f>
        <v>0</v>
      </c>
      <c r="U125">
        <f>IF(OR(Database!M128="include",Database!N128="include",Database!O128="include"), 1, 0)</f>
        <v>0</v>
      </c>
      <c r="V125">
        <f>IF(Database!P128="include", 1, 0)</f>
        <v>0</v>
      </c>
      <c r="W125">
        <f>IF(OR(Database!Q128="include",Database!R128="include",Database!S128="include",Database!T128="include"), 1, 0)</f>
        <v>0</v>
      </c>
      <c r="X125">
        <f>IF(Database!Q128="include", 1, 0)</f>
        <v>0</v>
      </c>
      <c r="Y125">
        <f>IF(Database!T128="include", 1, 0)</f>
        <v>0</v>
      </c>
      <c r="Z125">
        <f>IF(OR(Database!AC128="include",Database!AE128="include",Database!AH128="include",Database!AI128="include",Database!AJ128="include",Database!AK128="include",Database!AM128="include",Database!AN128="include",Database!AO128="include",Database!AP128="include"), 1, 0)</f>
        <v>0</v>
      </c>
      <c r="AA125">
        <f>IF(OR(Database!AQ128&lt;&gt;"",Database!AR128&lt;&gt;"",Database!AS128&lt;&gt;"",Database!AT128&lt;&gt;""), 1, 0)</f>
        <v>1</v>
      </c>
      <c r="AB125">
        <f>IF(Database!AW128&lt;&gt;"", 1, 0)</f>
        <v>0</v>
      </c>
      <c r="AC125">
        <f>IF(OR(Database!AY128&lt;&gt;"",Database!AX128&lt;&gt;""), 1, 0)</f>
        <v>0</v>
      </c>
    </row>
    <row r="126" spans="1:29">
      <c r="A126" t="str">
        <f>Database!$B$6&amp;": "&amp;Database!B129&amp;CHAR(10)&amp;Database!$C$6&amp;": "&amp;Database!C129&amp;CHAR(10)&amp;Database!$E$6&amp;": "&amp;Database!E129&amp;CHAR(10)&amp;Database!$F$6&amp;": "&amp;Database!F129&amp;CHAR(10)&amp;Database!$G$6&amp;": "&amp;Database!G129&amp;CHAR(10)&amp;Database!$H$6&amp;": "&amp;Database!H129&amp;CHAR(10)&amp;Database!$I$6&amp;": "&amp;Database!I129&amp;CHAR(10)&amp;Database!$J$6&amp;": "&amp;Database!J129&amp;CHAR(10)</f>
        <v xml:space="preserve">nct_id: NCT01605318
phase: Phase 1/Phase 2
sponsor_name: Immunomedics, Inc.
sponsor_type: Industry
study_title: A Phase I/II Study of Once or Twice Weekly IMMU-130 (hMN-14-SN38, Antibody-Drug Conjugate) in Patients With Colorectal Cancer.
cohort: 1
age_min: 18
age_max: 150
</v>
      </c>
      <c r="B126" t="str">
        <f>IF(S126=1, Database!$K$6&amp;": "&amp;Database!K129&amp;CHAR(10)&amp;Database!$L$6&amp;": "&amp;Database!L129, "")</f>
        <v xml:space="preserve">type_colorectal_adeno: include
type_colorectal_nonadeno: </v>
      </c>
      <c r="C126" t="str">
        <f>IF(T126=1, Database!$M$6&amp;": "&amp;Database!M129&amp;CHAR(10)&amp;Database!$N$6&amp;": "&amp;Database!N129&amp;CHAR(10)&amp;Database!$O$6&amp;": "&amp;Database!O129&amp;CHAR(10)&amp;Database!$P$6&amp;": "&amp;Database!P129&amp;CHAR(10), "")</f>
        <v/>
      </c>
      <c r="D126" t="str">
        <f>IF(W126=1, Database!$Q$6&amp;": "&amp;Database!Q129&amp;CHAR(10)&amp;Database!$R$6&amp;": "&amp;Database!R129&amp;CHAR(10)&amp;Database!$S$6&amp;": "&amp;Database!S129&amp;CHAR(10)&amp;Database!$T$6&amp;": "&amp;Database!T129&amp;CHAR(10)&amp;Database!$U$6&amp;": "&amp;Database!U129&amp;CHAR(10)&amp;Database!$V$6&amp;": "&amp;Database!V129&amp;CHAR(10)&amp;Database!$W$6&amp;": "&amp;Database!W129&amp;CHAR(10)&amp;Database!$X$6&amp;": "&amp;Database!X129&amp;CHAR(10)&amp;Database!$Y$6&amp;": "&amp;Database!Y129&amp;CHAR(10)&amp;Database!$Z$6&amp;": "&amp;Database!Z129&amp;CHAR(10)&amp;Database!$AA$6&amp;": "&amp;Database!AA129&amp;CHAR(10)&amp;Database!$AB$6&amp;": "&amp;Database!AB129&amp;CHAR(10), "")</f>
        <v/>
      </c>
      <c r="E126" t="str">
        <f>IF(Z126=1, Database!$AC$6&amp;": "&amp;Database!AC129&amp;CHAR(10)&amp;Database!$AD$6&amp;": "&amp;Database!AD129&amp;CHAR(10)&amp;Database!$AE$6&amp;": "&amp;Database!AE129&amp;CHAR(10)&amp;Database!$AF$6&amp;": "&amp;Database!AF129&amp;CHAR(10)&amp;Database!$AG$6&amp;": "&amp;Database!AG129&amp;CHAR(10)&amp;Database!$AH$6&amp;": "&amp;Database!AH129&amp;CHAR(10)&amp;Database!$AI$6&amp;": "&amp;Database!AI129&amp;CHAR(10)&amp;Database!$AJ$6&amp;": "&amp;Database!AJ129&amp;CHAR(10)&amp;Database!$AK$6&amp;": "&amp;Database!AK129&amp;CHAR(10)&amp;Database!$AL$6&amp;": "&amp;Database!AL129&amp;CHAR(10)&amp;Database!$AM$6&amp;": "&amp;Database!AM129&amp;CHAR(10)&amp;Database!$AN$6&amp;": "&amp;Database!AN129&amp;CHAR(10)&amp;Database!$AO$6&amp;": "&amp;Database!AO129&amp;CHAR(10)&amp;Database!$AP$6&amp;": "&amp;Database!AP129&amp;CHAR(10), "")</f>
        <v/>
      </c>
      <c r="F126" t="str">
        <f>IF(AA126=1, Database!$AQ$6&amp;": "&amp;Database!AQ129&amp;CHAR(10)&amp;Database!$AR$6&amp;": "&amp;Database!AR129&amp;CHAR(10)&amp;Database!$AS$6&amp;": "&amp;Database!AS129&amp;CHAR(10)&amp;Database!$AT$6&amp;": "&amp;Database!AT129&amp;CHAR(10), "")</f>
        <v xml:space="preserve">stage_i: 
stage_ii: 
stage_iii: 
stage_iv: include
</v>
      </c>
      <c r="G126" t="str">
        <f>IF(V126=1, Database!$AU$6&amp;": "&amp;Database!AU129&amp;CHAR(10)&amp;Database!$AV$6&amp;": "&amp;Database!AV129&amp;CHAR(10), "")</f>
        <v/>
      </c>
      <c r="H126" t="str">
        <f>IF(AB126=1, Database!$AW$6&amp;": "&amp;Database!AW129&amp;CHAR(10), "")</f>
        <v/>
      </c>
      <c r="I126" t="str">
        <f>IF(AC126=1, Database!$AX$6&amp;": "&amp;Database!AX129&amp;CHAR(10)&amp;Database!$AY$6&amp;": "&amp;Database!AY129&amp;CHAR(10), "")</f>
        <v/>
      </c>
      <c r="J126" t="str">
        <f>IF(Z126=1, Database!$AQ$6&amp;": "&amp;Database!AQ129&amp;CHAR(10)&amp;Database!$AR$6&amp;": "&amp;Database!AR129&amp;CHAR(10)&amp;Database!$AS$6&amp;": "&amp;Database!AS129&amp;CHAR(10)&amp;Database!$AT$6&amp;": "&amp;Database!AT129&amp;CHAR(10), "")</f>
        <v/>
      </c>
      <c r="K126" t="str">
        <f>Database!$AZ$6&amp;": "&amp;Database!AZ129&amp;CHAR(10)&amp;Database!$BA$6&amp;": "&amp;Database!BA129&amp;CHAR(10)&amp;Database!$BB$6&amp;": "&amp;Database!BB129&amp;CHAR(10)</f>
        <v xml:space="preserve">status_newly_diagnosed: 
status_relapse: 
status_refractory: 
</v>
      </c>
      <c r="L126" t="str">
        <f>Database!$BC$6&amp;": "&amp;Database!BC129&amp;CHAR(10)&amp;Database!$BD$6&amp;": "&amp;Database!BD129&amp;CHAR(10)&amp;Database!$BE$6&amp;": "&amp;Database!BE129&amp;CHAR(10)&amp;Database!$BF$6&amp;": "&amp;Database!BF129&amp;CHAR(10)&amp;Database!$BG$6&amp;": "&amp;Database!BG129&amp;CHAR(10)&amp;Database!$BH$6&amp;": "&amp;Database!BH129&amp;CHAR(10)</f>
        <v xml:space="preserve">marker_alk_oncogene: 
marker_egfr_mutation: 
marker_kras_mutation: 
marker_philadelphia_bcrabl_positive: 
marker_flt3_positive: 
marker_cd20pos: 
</v>
      </c>
      <c r="M126" t="str">
        <f>Database!$BI$6&amp;": "&amp;Database!BI129&amp;CHAR(10)&amp;Database!$BJ$6&amp;": "&amp;Database!BJ129&amp;CHAR(10)&amp;Database!$BK$6&amp;": "&amp;Database!BK129&amp;CHAR(10)&amp;Database!$BL$6&amp;": "&amp;Database!BL129&amp;CHAR(10)&amp;Database!$BM$6&amp;": "&amp;Database!BM129&amp;CHAR(10)&amp;Database!$BN$6&amp;": "&amp;Database!BN129&amp;CHAR(10)&amp;Database!$BO$6&amp;": "&amp;Database!BO129&amp;CHAR(10)&amp;Database!$BP$6&amp;": "&amp;Database!BP129&amp;CHAR(10)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26" t="str">
        <f>IF(OR(W126=1, Z126=1), Database!$BQ$6&amp;": "&amp;Database!BQ129&amp;CHAR(10)&amp;Database!$BR$6&amp;": "&amp;Database!BR129&amp;CHAR(10)&amp;Database!$BS$6&amp;": "&amp;Database!BS129&amp;CHAR(10)&amp;Database!$BT$6&amp;": "&amp;Database!BT129&amp;CHAR(10), "")</f>
        <v/>
      </c>
      <c r="O126" t="str">
        <f>"Criteria: "&amp;CHAR(10)&amp;CHAR(10)&amp;Database!BU129</f>
        <v xml:space="preserve">Criteria: 
_x000D_        Inclusion Criteria:_x000D__x000D_          -  Male or female patients, â‰¥ 18 years of age, able to understand and give written_x000D_             informed consent._x000D__x000D_          -  Histologically or cytologically confirmed colorectal adenocarcinoma._x000D__x000D_          -  Stage IV (metastatic) disease._x000D__x000D_          -  Previously treated with at least one prior irinotecan-containing regimen for_x000D_             colorectal cancer._x000D__x000D_          -  Adequate performance status (ECOG 0 or 1). (Appendix 1)_x000D__x000D_          -  Expected survival &gt; 6 months._x000D__x000D_          -  CEA plasma levels &gt; 5 ng/mL._x000D__x000D_          -  Measurable disease by CT or MRI._x000D__x000D_          -  At least 4 weeks beyond treatment (chemotherapy, immunotherapy and/or radiation_x000D_             therapy) or major surgery and recovered from all acute toxicities._x000D__x000D_          -  At least 2 weeks beyond corticosteroids._x000D__x000D_          -  Adequate hematology without ongoing transfusional support (hemoglobin &gt; 9 g/dL, ANC &gt;_x000D_             1,500 per mm3, platelets &gt; 100,000 per mm3)._x000D__x000D_          -  Adequate renal and hepatic function (creatinine â‰¤ 1.5 x IULN, bilirubin â‰¤ IULN, AST_x000D_             and ALT â‰¤ 3.0 x IULN or 5 x IULN if know liver metastases)._x000D__x000D_          -  Otherwise, all toxicity at study entry â‰¤ Grade 1 by NCI CTC v4.0._x000D__x000D_        Exclusion Criteria:_x000D__x000D_          -  Women who are pregnant or lactating._x000D__x000D_          -  Women of childbearing potential and fertile men unwilling to use effective_x000D_             contraception during study until conclusion of 12-week post-treatment evaluation_x000D_             period._x000D__x000D_          -  Patients with Gilbert's disease or known CNS metastatic disease._x000D__x000D_          -  Patients with CEA plasma levels &gt; 1000 ng/mL are excluded during dose escalation, but_x000D_             may be included after the MTD is determined._x000D__x000D_          -  Presence of bulky disease (defined as any single mass &gt; 10 cm in its greatest_x000D_             dimension)._x000D__x000D_          -  Patients with active â‰¥ grade 2 anorexia, nausea or vomiting, and/or signs of_x000D_             intestinal obstruction._x000D__x000D_          -  Patients with non-melanoma skin cancer or carcinoma in situ of the cervix are_x000D_             eligible, while patients with other prior malignancies must have had at least a_x000D_             3-year disease-free interval._x000D__x000D_          -  Patients known to be HIV positive, hepatitis B positive, or hepatitis C positive._x000D__x000D_          -  Known history of unstable angina, MI, or CHF present within 6 months or clinically_x000D_             significant cardiac arrhythmia (other than stable atrial fibrillation) requiring_x000D_             anti-arrhythmia therapy._x000D__x000D_          -  Known history of clinically significant active COPD, or other moderate-to-severe_x000D_             chronic respiratory illness present within 6 months._x000D__x000D_          -  Infection requiring intravenous antibiotic use within 1 week._x000D__x000D_          -  Other concurrent medical or psychiatric conditions that, in the Investigator's_x000D_             opinion, may be likely to confound study interpretation or prevent completion of_x000D_             study procedures and follow-up examinations._x000D_      </v>
      </c>
      <c r="P126" t="str">
        <f t="shared" si="2"/>
        <v xml:space="preserve">
---------------------------------------</v>
      </c>
      <c r="Q126" t="str">
        <f t="shared" si="3"/>
        <v>nct_id: NCT01605318
phase: Phase 1/Phase 2
sponsor_name: Immunomedics, Inc.
sponsor_type: Industry
study_title: A Phase I/II Study of Once or Twice Weekly IMMU-130 (hMN-14-SN38, Antibody-Drug Conjugate) in Patients With Colorectal Cancer.
cohort: 1
age_min: 18
age_max: 150
type_colorectal_adeno: include
type_colorectal_nonadeno: stage_i: 
stage_ii: 
stage_iii: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Male or female patients, â‰¥ 18 years of age, able to understand and give written_x000D_             informed consent._x000D__x000D_          -  Histologically or cytologically confirmed colorectal adenocarcinoma._x000D__x000D_          -  Stage IV (metastatic) disease._x000D__x000D_          -  Previously treated with at least one prior irinotecan-containing regimen for_x000D_             colorectal cancer._x000D__x000D_          -  Adequate performance status (ECOG 0 or 1). (Appendix 1)_x000D__x000D_          -  Expected survival &gt; 6 months._x000D__x000D_          -  CEA plasma levels &gt; 5 ng/mL._x000D__x000D_          -  Measurable disease by CT or MRI._x000D__x000D_          -  At least 4 weeks beyond treatment (chemotherapy, immunotherapy and/or radiation_x000D_             therapy) or major surgery and recovered from all acute toxicities._x000D__x000D_          -  At least 2 weeks beyond corticosteroids._x000D__x000D_          -  Adequate hematology without ongoing transfusional support (hemoglobin &gt; 9 g/dL, ANC &gt;_x000D_             1,500 per mm3, platelets &gt; 100,000 per mm3)._x000D__x000D_          -  Adequate renal and hepatic function (creatinine â‰¤ 1.5 x IULN, bilirubin â‰¤ IULN, AST_x000D_             and ALT â‰¤ 3.0 x IULN or 5 x IULN if know liver metastases)._x000D__x000D_          -  Otherwise, all toxicity at study entry â‰¤ Grade 1 by NCI CTC v4.0._x000D__x000D_        Exclusion Criteria:_x000D__x000D_          -  Women who are pregnant or lactating._x000D__x000D_          -  Women of childbearing potential and fertile men unwilling to use effective_x000D_             contraception during study until conclusion of 12-week post-treatment evaluation_x000D_             period._x000D__x000D_          -  Patients with Gilbert's disease or known CNS metastatic disease._x000D__x000D_          -  Patients with CEA plasma levels &gt; 1000 ng/mL are excluded during dose escalation, but_x000D_             may be included after the MTD is determined._x000D__x000D_          -  Presence of bulky disease (defined as any single mass &gt; 10 cm in its greatest_x000D_             dimension)._x000D__x000D_          -  Patients with active â‰¥ grade 2 anorexia, nausea or vomiting, and/or signs of_x000D_             intestinal obstruction._x000D__x000D_          -  Patients with non-melanoma skin cancer or carcinoma in situ of the cervix are_x000D_             eligible, while patients with other prior malignancies must have had at least a_x000D_             3-year disease-free interval._x000D__x000D_          -  Patients known to be HIV positive, hepatitis B positive, or hepatitis C positive._x000D__x000D_          -  Known history of unstable angina, MI, or CHF present within 6 months or clinically_x000D_             significant cardiac arrhythmia (other than stable atrial fibrillation) requiring_x000D_             anti-arrhythmia therapy._x000D__x000D_          -  Known history of clinically significant active COPD, or other moderate-to-severe_x000D_             chronic respiratory illness present within 6 months._x000D__x000D_          -  Infection requiring intravenous antibiotic use within 1 week._x000D__x000D_          -  Other concurrent medical or psychiatric conditions that, in the Investigator's_x000D_             opinion, may be likely to confound study interpretation or prevent completion of_x000D_             study procedures and follow-up examinations._x000D_      
---------------------------------------</v>
      </c>
      <c r="S126">
        <f>IF(OR(Database!K129="include",Database!L129="include"), 1, 0)</f>
        <v>1</v>
      </c>
      <c r="T126">
        <f>IF(OR(Database!M129="include",Database!N129="include",Database!O129="include",Database!P129="include"), 1, 0)</f>
        <v>0</v>
      </c>
      <c r="U126">
        <f>IF(OR(Database!M129="include",Database!N129="include",Database!O129="include"), 1, 0)</f>
        <v>0</v>
      </c>
      <c r="V126">
        <f>IF(Database!P129="include", 1, 0)</f>
        <v>0</v>
      </c>
      <c r="W126">
        <f>IF(OR(Database!Q129="include",Database!R129="include",Database!S129="include",Database!T129="include"), 1, 0)</f>
        <v>0</v>
      </c>
      <c r="X126">
        <f>IF(Database!Q129="include", 1, 0)</f>
        <v>0</v>
      </c>
      <c r="Y126">
        <f>IF(Database!T129="include", 1, 0)</f>
        <v>0</v>
      </c>
      <c r="Z126">
        <f>IF(OR(Database!AC129="include",Database!AE129="include",Database!AH129="include",Database!AI129="include",Database!AJ129="include",Database!AK129="include",Database!AM129="include",Database!AN129="include",Database!AO129="include",Database!AP129="include"), 1, 0)</f>
        <v>0</v>
      </c>
      <c r="AA126">
        <f>IF(OR(Database!AQ129&lt;&gt;"",Database!AR129&lt;&gt;"",Database!AS129&lt;&gt;"",Database!AT129&lt;&gt;""), 1, 0)</f>
        <v>1</v>
      </c>
      <c r="AB126">
        <f>IF(Database!AW129&lt;&gt;"", 1, 0)</f>
        <v>0</v>
      </c>
      <c r="AC126">
        <f>IF(OR(Database!AY129&lt;&gt;"",Database!AX129&lt;&gt;""), 1, 0)</f>
        <v>0</v>
      </c>
    </row>
    <row r="127" spans="1:29">
      <c r="A127" t="str">
        <f>Database!$B$6&amp;": "&amp;Database!B130&amp;CHAR(10)&amp;Database!$C$6&amp;": "&amp;Database!C130&amp;CHAR(10)&amp;Database!$E$6&amp;": "&amp;Database!E130&amp;CHAR(10)&amp;Database!$F$6&amp;": "&amp;Database!F130&amp;CHAR(10)&amp;Database!$G$6&amp;": "&amp;Database!G130&amp;CHAR(10)&amp;Database!$H$6&amp;": "&amp;Database!H130&amp;CHAR(10)&amp;Database!$I$6&amp;": "&amp;Database!I130&amp;CHAR(10)&amp;Database!$J$6&amp;": "&amp;Database!J130&amp;CHAR(10)</f>
        <v xml:space="preserve">nct_id: NCT02292758
phase: Phase 2
sponsor_name: Academic and Community Cancer Research United
sponsor_type: Other
study_title: A Randomized, Double-blind, Placebo-Controlled Phase II Trial of Irinotecan, Cetuximab, and Bevacizumab Compared With Irinotecan, Cetuximab, and Placebo in KRAS-Wildtype, Irinotecan-Refractory, Metastatic Colorectal Cancer
cohort: 1
age_min: 18
age_max: 150
</v>
      </c>
      <c r="B127" t="str">
        <f>IF(S127=1, Database!$K$6&amp;": "&amp;Database!K130&amp;CHAR(10)&amp;Database!$L$6&amp;": "&amp;Database!L130, "")</f>
        <v xml:space="preserve">type_colorectal_adeno: include
type_colorectal_nonadeno: </v>
      </c>
      <c r="C127" t="str">
        <f>IF(T127=1, Database!$M$6&amp;": "&amp;Database!M130&amp;CHAR(10)&amp;Database!$N$6&amp;": "&amp;Database!N130&amp;CHAR(10)&amp;Database!$O$6&amp;": "&amp;Database!O130&amp;CHAR(10)&amp;Database!$P$6&amp;": "&amp;Database!P130&amp;CHAR(10), "")</f>
        <v/>
      </c>
      <c r="D127" t="str">
        <f>IF(W127=1, Database!$Q$6&amp;": "&amp;Database!Q130&amp;CHAR(10)&amp;Database!$R$6&amp;": "&amp;Database!R130&amp;CHAR(10)&amp;Database!$S$6&amp;": "&amp;Database!S130&amp;CHAR(10)&amp;Database!$T$6&amp;": "&amp;Database!T130&amp;CHAR(10)&amp;Database!$U$6&amp;": "&amp;Database!U130&amp;CHAR(10)&amp;Database!$V$6&amp;": "&amp;Database!V130&amp;CHAR(10)&amp;Database!$W$6&amp;": "&amp;Database!W130&amp;CHAR(10)&amp;Database!$X$6&amp;": "&amp;Database!X130&amp;CHAR(10)&amp;Database!$Y$6&amp;": "&amp;Database!Y130&amp;CHAR(10)&amp;Database!$Z$6&amp;": "&amp;Database!Z130&amp;CHAR(10)&amp;Database!$AA$6&amp;": "&amp;Database!AA130&amp;CHAR(10)&amp;Database!$AB$6&amp;": "&amp;Database!AB130&amp;CHAR(10), "")</f>
        <v/>
      </c>
      <c r="E127" t="str">
        <f>IF(Z127=1, Database!$AC$6&amp;": "&amp;Database!AC130&amp;CHAR(10)&amp;Database!$AD$6&amp;": "&amp;Database!AD130&amp;CHAR(10)&amp;Database!$AE$6&amp;": "&amp;Database!AE130&amp;CHAR(10)&amp;Database!$AF$6&amp;": "&amp;Database!AF130&amp;CHAR(10)&amp;Database!$AG$6&amp;": "&amp;Database!AG130&amp;CHAR(10)&amp;Database!$AH$6&amp;": "&amp;Database!AH130&amp;CHAR(10)&amp;Database!$AI$6&amp;": "&amp;Database!AI130&amp;CHAR(10)&amp;Database!$AJ$6&amp;": "&amp;Database!AJ130&amp;CHAR(10)&amp;Database!$AK$6&amp;": "&amp;Database!AK130&amp;CHAR(10)&amp;Database!$AL$6&amp;": "&amp;Database!AL130&amp;CHAR(10)&amp;Database!$AM$6&amp;": "&amp;Database!AM130&amp;CHAR(10)&amp;Database!$AN$6&amp;": "&amp;Database!AN130&amp;CHAR(10)&amp;Database!$AO$6&amp;": "&amp;Database!AO130&amp;CHAR(10)&amp;Database!$AP$6&amp;": "&amp;Database!AP130&amp;CHAR(10), "")</f>
        <v/>
      </c>
      <c r="F127" t="str">
        <f>IF(AA127=1, Database!$AQ$6&amp;": "&amp;Database!AQ130&amp;CHAR(10)&amp;Database!$AR$6&amp;": "&amp;Database!AR130&amp;CHAR(10)&amp;Database!$AS$6&amp;": "&amp;Database!AS130&amp;CHAR(10)&amp;Database!$AT$6&amp;": "&amp;Database!AT130&amp;CHAR(10), "")</f>
        <v xml:space="preserve">stage_i: 
stage_ii: 
stage_iii: include
stage_iv: include
</v>
      </c>
      <c r="G127" t="str">
        <f>IF(V127=1, Database!$AU$6&amp;": "&amp;Database!AU130&amp;CHAR(10)&amp;Database!$AV$6&amp;": "&amp;Database!AV130&amp;CHAR(10), "")</f>
        <v/>
      </c>
      <c r="H127" t="str">
        <f>IF(AB127=1, Database!$AW$6&amp;": "&amp;Database!AW130&amp;CHAR(10), "")</f>
        <v/>
      </c>
      <c r="I127" t="str">
        <f>IF(AC127=1, Database!$AX$6&amp;": "&amp;Database!AX130&amp;CHAR(10)&amp;Database!$AY$6&amp;": "&amp;Database!AY130&amp;CHAR(10), "")</f>
        <v/>
      </c>
      <c r="J127" t="str">
        <f>IF(Z127=1, Database!$AQ$6&amp;": "&amp;Database!AQ130&amp;CHAR(10)&amp;Database!$AR$6&amp;": "&amp;Database!AR130&amp;CHAR(10)&amp;Database!$AS$6&amp;": "&amp;Database!AS130&amp;CHAR(10)&amp;Database!$AT$6&amp;": "&amp;Database!AT130&amp;CHAR(10), "")</f>
        <v/>
      </c>
      <c r="K127" t="str">
        <f>Database!$AZ$6&amp;": "&amp;Database!AZ130&amp;CHAR(10)&amp;Database!$BA$6&amp;": "&amp;Database!BA130&amp;CHAR(10)&amp;Database!$BB$6&amp;": "&amp;Database!BB130&amp;CHAR(10)</f>
        <v xml:space="preserve">status_newly_diagnosed: 
status_relapse: 
status_refractory: 
</v>
      </c>
      <c r="L127" t="str">
        <f>Database!$BC$6&amp;": "&amp;Database!BC130&amp;CHAR(10)&amp;Database!$BD$6&amp;": "&amp;Database!BD130&amp;CHAR(10)&amp;Database!$BE$6&amp;": "&amp;Database!BE130&amp;CHAR(10)&amp;Database!$BF$6&amp;": "&amp;Database!BF130&amp;CHAR(10)&amp;Database!$BG$6&amp;": "&amp;Database!BG130&amp;CHAR(10)&amp;Database!$BH$6&amp;": "&amp;Database!BH130&amp;CHAR(10)</f>
        <v xml:space="preserve">marker_alk_oncogene: 
marker_egfr_mutation: 
marker_kras_mutation: exclude
marker_philadelphia_bcrabl_positive: 
marker_flt3_positive: 
marker_cd20pos: 
</v>
      </c>
      <c r="M127" t="str">
        <f>Database!$BI$6&amp;": "&amp;Database!BI130&amp;CHAR(10)&amp;Database!$BJ$6&amp;": "&amp;Database!BJ130&amp;CHAR(10)&amp;Database!$BK$6&amp;": "&amp;Database!BK130&amp;CHAR(10)&amp;Database!$BL$6&amp;": "&amp;Database!BL130&amp;CHAR(10)&amp;Database!$BM$6&amp;": "&amp;Database!BM130&amp;CHAR(10)&amp;Database!$BN$6&amp;": "&amp;Database!BN130&amp;CHAR(10)&amp;Database!$BO$6&amp;": "&amp;Database!BO130&amp;CHAR(10)&amp;Database!$BP$6&amp;": "&amp;Database!BP130&amp;CHAR(10)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27" t="str">
        <f>IF(OR(W127=1, Z127=1), Database!$BQ$6&amp;": "&amp;Database!BQ130&amp;CHAR(10)&amp;Database!$BR$6&amp;": "&amp;Database!BR130&amp;CHAR(10)&amp;Database!$BS$6&amp;": "&amp;Database!BS130&amp;CHAR(10)&amp;Database!$BT$6&amp;": "&amp;Database!BT130&amp;CHAR(10), "")</f>
        <v/>
      </c>
      <c r="O127" t="str">
        <f>"Criteria: "&amp;CHAR(10)&amp;CHAR(10)&amp;Database!BU130</f>
        <v xml:space="preserve">Criteria: 
_x000D_        Inclusion Criteria:_x000D__x000D_          -  Metastatic or locally advanced (unresectable) colorectal cancer with histological_x000D_             confirmation of adenocarcinoma._x000D__x000D_          -  Age â‰¥18 years of age. Note: Because no dosing or adverse event data are currently_x000D_             available on the use of cetuximab or bevacizumab in subjects &lt;18 years of age,_x000D_             children are excluded from this study._x000D__x000D_          -  Measurable disease as defined in Section 11.0._x000D__x000D_          -  KRAS wild-type tumor (codons 12 and 13)._x000D__x000D_        Note: Evidence of EGFR expression in the tumor is not required._x000D__x000D_        Note: Although testing for other RAS mutations is not required, a known mutation in other_x000D_        regions of KRAS, NRAS, or HRAS is exclusionary._x000D__x000D_        - Previous failure of at least one fluoropyrimidine- and irinotecan-containing_x000D_        chemotherapy regimen for metastatic disease._x000D__x000D_        Note: Previous failure is defined as disease progression while receiving treatment or_x000D_        within 6 weeks after the last dose of irinotecan. Failure for this assessment is defined_x000D_        as any enlargement of measurable or assessable lesion(s) or the development of any new_x000D_        lesion. A rising tumor marker alone is not sufficient to define failure. Patients can have_x000D_        received irinotecan in any previous line of therapy._x000D__x000D_          -  Treatment with bevacizumab in at least one prior line of therapy for metastatic_x000D_             disease._x000D__x000D_          -  Negative serum or urine pregnancy test done â‰¤7 days prior to registration, for women_x000D_             of childbearing potential only._x000D__x000D_        Note: Childbearing potential is defined as a female who has experienced menarche and who_x000D_        has not undergone surgical sterilization (hysterectomy, bilateral tubal ligation, or_x000D_        bilateral oophorectomy) or who is not postmenopausal (defined as amenorrhea â‰¥12_x000D_        consecutive months; or women on hormone replacement therapy with documented serum follicle_x000D_        stimulating hormone level &gt;35 mIU/mL). Women who are using oral, implanted, or injectable_x000D_        contraceptive hormones or mechanical products such as intrauterine device or barrier_x000D_        methods (diaphragm, condoms, spermicides) to prevent pregnancy, or who are practicing_x000D_        abstinence or where partner is sterile (e.g., vasectomy), should be considered to be of_x000D_        childbearing potential._x000D__x000D_          -  ECOG Performance Status (PS): 0 or 1 (form available on the ACCRU member website at_x000D_             https://www.accru.org/accru/forms/NonProtocolSpecificForms/index.html)._x000D__x000D_          -  Adequate organ and bone marrow function as defined below (see Section 3.19b)_x000D__x000D_          -  The following laboratory values obtained â‰¤14 days prior to randomization._x000D__x000D_          -  Total serum bilirubin â‰¤ institutional upper limit of normal (ULN)_x000D__x000D_          -  Absolute neutrophil count (ANC) â‰¥1500/mm3_x000D__x000D_          -  Platelet count &gt;100,000/mm3_x000D__x000D_          -  Hemoglobin â‰¥9.0 g/dL (hemoglobin may be supported by transfusion)_x000D__x000D_          -  Alanine aminotransferase (ALT) and aspartate aminotransferase (AST) â‰¤ 2.5 x ULN (â‰¤ 5_x000D_             x ULN for subjects with liver involvement of their cancer)_x000D__x000D_          -  Creatinine within institutional limits of normal OR_x000D__x000D_          -  creatinine clearance &gt;60 mL/min/1.73 m2 for patients with creatinine levels above_x000D_             institutional normal._x000D__x000D_          -  Urinary protein â‰¤ 1+_x000D__x000D_          -  Patients discovered to have â‰¥2+ proteinuria must have a spot urine protein:creatinine_x000D_             ratio (UPCR) &lt;1.0_x000D__x000D_          -  Partial thromboplastin time (PTT) â‰¤1x institutional ULN and international normalized_x000D_             ratio (INR) â‰¤1.5, unless participant is on full dose anticoagulation therapy._x000D_             Patients on full-dose anticoagulation are eligible if the following criteria are met:_x000D__x000D_          -  Patient has an in-range INR (usually 2-3) on a stable dose of warfarin â‰¤ 14 days or_x000D_             is on a stable dose of low molecular weight heparin_x000D__x000D_          -  Patient has no active bleeding or pathological condition that carries a high risk of_x000D_             bleeding (i.e., tumor involving major vessels or known varices)_x000D__x000D_          -  Patients receiving anti-platelet agents are eligible. In addition, patients who are_x000D_             on daily prophylactic aspirin or anticoagulation for atrial fibrillation are_x000D_             eligible._x000D__x000D_          -  Life expectancy &gt;3 months._x000D__x000D_          -  Willing to provide tissue and blood samples for mandatory correlative and research_x000D_             purposes (see Sections 6.0, 14.0 and 17.0)._x000D__x000D_          -  Any major surgery or open biopsy completed â‰¥4 weeks prior to randomization._x000D__x000D_          -  Any minor surgery or core biopsy completed â‰¥1 week prior to randomization and patient_x000D_             must have fully recovered from the procedure._x000D__x000D_        Note: Insertion of a vascular access device is not considered major or minor surgery._x000D__x000D_        Exclusion Criteria:_x000D__x000D_          -  Presence of any RAS mutation_x000D__x000D_          -  Prior treatment with cetuximab or panitumumab._x000D__x000D_          -  Prior intolerance to irinotecan and/or bevacizumab despite dose reduction._x000D__x000D_          -  Known or suspected brain or central nervous system (CNS) metastases, or carcinomatous_x000D_             meningitis._x000D__x000D_        Note: Participants with brain or CNS metastases are excluded from this clinical trial_x000D_        because of their poor prognosis and because they often develop progressive neurologic_x000D_        dysfunction that would confound the evaluation of neurologic and other adverse events._x000D__x000D_          -  Active, uncontrolled infection, including hepatitis B, hepatitis C._x000D__x000D_          -  Concurrent anti-cancer therapy, including chemotherapy agents, targeted agents, or_x000D_             biological agents not otherwise specified in this protocol._x000D__x000D_          -  Anti-cancer therapy â‰¤14 days prior to randomization._x000D__x000D_          -  Prior radiotherapy to &gt;25% of bone marrow._x000D__x000D_        Note: Standard rectal cancer chemoradiation will not exclude subject from study protocol._x000D__x000D_          -  Radiation therapy â‰¤2 weeks prior to randomization._x000D__x000D_          -  Any of the following, because this study involves agents whose genotoxic, mutagenic_x000D_             and teratogenic effects on the developing fetus and newborn are unknown:_x000D__x000D_          -  Pregnant women_x000D__x000D_          -  Nursing women_x000D__x000D_          -  Men or women of childbearing potential who are unwilling to employ adequate_x000D_             contraception_x000D__x000D_          -  Co-morbid systemic illnesses or other severe concurrent disease, history of any_x000D_             psychiatric or addictive disorder, or laboratory abnormality, which, in the judgment_x000D_             of the investigator, would make the patient inappropriate for entry into this study_x000D_             or interfere significantly with the proper assessment of safety and toxicity of the_x000D_             prescribed regimens._x000D__x000D_          -  Patients known to be HIV positive_x000D__x000D_        Note: HIV-positive individuals on combination antiretroviral therapy are ineligible_x000D_        because of the potential for pharmacokinetic interactions with irinotecan, cetuximab, and_x000D_        bevacizumab. In addition, these individuals are at increased risk of lethal infections_x000D_        when treated with marrow-suppressive therapy. Appropriate studies will be undertaken in_x000D_        participants receiving combination antiretroviral therapy when indicated._x000D__x000D_          -  Uncontrolled intercurrent illness including, but not limited to, ongoing or active_x000D_             infection, symptomatic congestive heart failure, unstable angina pectoris, cardiac_x000D_             arrhythmia, symptomatic pulmonary fibrosis or interstitial pneumonitis, or_x000D_             psychiatric illness/social situations that, in the opinion of the investigator, may_x000D_             increase the risks associated with study participation or study treatment, or may_x000D_             interfere with the conduct of the study or the interpretation of the study results._x000D__x000D_          -  Receiving any other investigational agent which would be considered as a treatment_x000D_             for the primary neoplasm._x000D__x000D_          -  Other active malignancy â‰¤3 years prior to registration._x000D__x000D_        EXCEPTIONS: Non-melanoma skin cancer, prostatic intraepithelial neoplasia without evidence_x000D_        of prostate cancer, lobular carcinoma in situ in one breast, or carcinoma-in-situ of the_x000D_        cervix that has been treated._x000D__x000D_          -  History of prior malignancy for which patient is receiving other specific treatment_x000D_             for their cancer._x000D__x000D_          -  History of allergic reactions attributed to compounds of similar chemical or biologic_x000D_             composition to irinotecan, cetuximab, and/or bevacizumab that led to discontinuation_x000D_             of those agents._x000D__x000D_          -  Significant history of bleeding events or pre-existing bleeding diathesis â‰¤6 months_x000D_             of randomization (unless the source of bleeding has been resected)_x000D__x000D_          -  History of gastrointestinal perforation â‰¤12 months prior to randomization._x000D__x000D_        3.29l Predisposing colonic or small bowel disorders in which the symptoms are uncontrolled_x000D_        as indicated by baseline pattern of &gt;3 loose stools daily in subjects without a colostomy_x000D_        or ileostomy. Subjects with a colostomy or ileostomy may be entered at investigator_x000D_        discretion._x000D__x000D_          -  Arterial thrombotic events â‰¤6 months prior to randomization Note: This includes_x000D_             transient ischemic attack (TIA), cerebrovascular accident (CVA), unstable angina or_x000D_             angina requiring surgical or medical intervention in the past 6 months, or myocardial_x000D_             infarction (MI)._x000D__x000D_          -  Clinically significant peripheral artery disease (e.g., claudication with &lt;1 block)_x000D_             or any other arterial thrombotic event._x000D__x000D_          -  Serious or non-healing wound, ulcer, or bone fracture._x000D__x000D_          -  History of hypertension not well-controlled (â‰¥160/90) even though on a regimen of_x000D_             anti-hypertensive therapy._x000D__x000D_          -  Evidence of Gilbert's syndrome or known homozygosity for the UGT1A1*28 allele_x000D_             (special screening not required)._x000D_      </v>
      </c>
      <c r="P127" t="str">
        <f t="shared" si="2"/>
        <v xml:space="preserve">
---------------------------------------</v>
      </c>
      <c r="Q127" t="str">
        <f t="shared" si="3"/>
        <v>nct_id: NCT02292758
phase: Phase 2
sponsor_name: Academic and Community Cancer Research United
sponsor_type: Other
study_title: A Randomized, Double-blind, Placebo-Controlled Phase II Trial of Irinotecan, Cetuximab, and Bevacizumab Compared With Irinotecan, Cetuximab, and Placebo in KRAS-Wildtype, Irinotecan-Refractory, Metastatic Colorectal Cancer
cohort: 1
age_min: 18
age_max: 150
type_colorectal_adeno: include
type_colorectal_nonadeno: stage_i: 
stage_ii: 
stage_iii: include
stage_iv: include
status_newly_diagnosed: 
status_relapse: 
status_refractory: 
marker_alk_oncogene: 
marker_egfr_mutation: 
marker_kras_mutation: exclude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Criteria: 
_x000D_        Inclusion Criteria:_x000D__x000D_          -  Metastatic or locally advanced (unresectable) colorectal cancer with histological_x000D_             confirmation of adenocarcinoma._x000D__x000D_          -  Age â‰¥18 years of age. Note: Because no dosing or adverse event data are currently_x000D_             available on the use of cetuximab or bevacizumab in subjects &lt;18 years of age,_x000D_             children are excluded from this study._x000D__x000D_          -  Measurable disease as defined in Section 11.0._x000D__x000D_          -  KRAS wild-type tumor (codons 12 and 13)._x000D__x000D_        Note: Evidence of EGFR expression in the tumor is not required._x000D__x000D_        Note: Although testing for other RAS mutations is not required, a known mutation in other_x000D_        regions of KRAS, NRAS, or HRAS is exclusionary._x000D__x000D_        - Previous failure of at least one fluoropyrimidine- and irinotecan-containing_x000D_        chemotherapy regimen for metastatic disease._x000D__x000D_        Note: Previous failure is defined as disease progression while receiving treatment or_x000D_        within 6 weeks after the last dose of irinotecan. Failure for this assessment is defined_x000D_        as any enlargement of measurable or assessable lesion(s) or the development of any new_x000D_        lesion. A rising tumor marker alone is not sufficient to define failure. Patients can have_x000D_        received irinotecan in any previous line of therapy._x000D__x000D_          -  Treatment with bevacizumab in at least one prior line of therapy for metastatic_x000D_             disease._x000D__x000D_          -  Negative serum or urine pregnancy test done â‰¤7 days prior to registration, for women_x000D_             of childbearing potential only._x000D__x000D_        Note: Childbearing potential is defined as a female who has experienced menarche and who_x000D_        has not undergone surgical sterilization (hysterectomy, bilateral tubal ligation, or_x000D_        bilateral oophorectomy) or who is not postmenopausal (defined as amenorrhea â‰¥12_x000D_        consecutive months; or women on hormone replacement therapy with documented serum follicle_x000D_        stimulating hormone level &gt;35 mIU/mL). Women who are using oral, implanted, or injectable_x000D_        contraceptive hormones or mechanical products such as intrauterine device or barrier_x000D_        methods (diaphragm, condoms, spermicides) to prevent pregnancy, or who are practicing_x000D_        abstinence or where partner is sterile (e.g., vasectomy), should be considered to be of_x000D_        childbearing potential._x000D__x000D_          -  ECOG Performance Status (PS): 0 or 1 (form available on the ACCRU member website at_x000D_             https://www.accru.org/accru/forms/NonProtocolSpecificForms/index.html)._x000D__x000D_          -  Adequate organ and bone marrow function as defined below (see Section 3.19b)_x000D__x000D_          -  The following laboratory values obtained â‰¤14 days prior to randomization._x000D__x000D_          -  Total serum bilirubin â‰¤ institutional upper limit of normal (ULN)_x000D__x000D_          -  Absolute neutrophil count (ANC) â‰¥1500/mm3_x000D__x000D_          -  Platelet count &gt;100,000/mm3_x000D__x000D_          -  Hemoglobin â‰¥9.0 g/dL (hemoglobin may be supported by transfusion)_x000D__x000D_          -  Alanine aminotransferase (ALT) and aspartate aminotransferase (AST) â‰¤ 2.5 x ULN (â‰¤ 5_x000D_             x ULN for subjects with liver involvement of their cancer)_x000D__x000D_          -  Creatinine within institutional limits of normal OR_x000D__x000D_          -  creatinine clearance &gt;60 mL/min/1.73 m2 for patients with creatinine levels above_x000D_             institutional normal._x000D__x000D_          -  Urinary protein â‰¤ 1+_x000D__x000D_          -  Patients discovered to have â‰¥2+ proteinuria must have a spot urine protein:creatinine_x000D_             ratio (UPCR) &lt;1.0_x000D__x000D_          -  Partial thromboplastin time (PTT) â‰¤1x institutional ULN and international normalized_x000D_             ratio (INR) â‰¤1.5, unless participant is on full dose anticoagulation therapy._x000D_             Patients on full-dose anticoagulation are eligible if the following criteria are met:_x000D__x000D_          -  Patient has an in-range INR (usually 2-3) on a stable dose of warfarin â‰¤ 14 days or_x000D_             is on a stable dose of low molecular weight heparin_x000D__x000D_          -  Patient has no active bleeding or pathological condition that carries a high risk of_x000D_             bleeding (i.e., tumor involving major vessels or known varices)_x000D__x000D_          -  Patients receiving anti-platelet agents are eligible. In addition, patients who are_x000D_             on daily prophylactic aspirin or anticoagulation for atrial fibrillation are_x000D_             eligible._x000D__x000D_          -  Life expectancy &gt;3 months._x000D__x000D_          -  Willing to provide tissue and blood samples for mandatory correlative and research_x000D_             purposes (see Sections 6.0, 14.0 and 17.0)._x000D__x000D_          -  Any major surgery or open biopsy completed â‰¥4 weeks prior to randomization._x000D__x000D_          -  Any minor surgery or core biopsy completed â‰¥1 week prior to randomization and patient_x000D_             must have fully recovered from the procedure._x000D__x000D_        Note: Insertion of a vascular access device is not considered major or minor surgery._x000D__x000D_        Exclusion Criteria:_x000D__x000D_          -  Presence of any RAS mutation_x000D__x000D_          -  Prior treatment with cetuximab or panitumumab._x000D__x000D_          -  Prior intolerance to irinotecan and/or bevacizumab despite dose reduction._x000D__x000D_          -  Known or suspected brain or central nervous system (CNS) metastases, or carcinomatous_x000D_             meningitis._x000D__x000D_        Note: Participants with brain or CNS metastases are excluded from this clinical trial_x000D_        because of their poor prognosis and because they often develop progressive neurologic_x000D_        dysfunction that would confound the evaluation of neurologic and other adverse events._x000D__x000D_          -  Active, uncontrolled infection, including hepatitis B, hepatitis C._x000D__x000D_          -  Concurrent anti-cancer therapy, including chemotherapy agents, targeted agents, or_x000D_             biological agents not otherwise specified in this protocol._x000D__x000D_          -  Anti-cancer therapy â‰¤14 days prior to randomization._x000D__x000D_          -  Prior radiotherapy to &gt;25% of bone marrow._x000D__x000D_        Note: Standard rectal cancer chemoradiation will not exclude subject from study protocol._x000D__x000D_          -  Radiation therapy â‰¤2 weeks prior to randomization._x000D__x000D_          -  Any of the following, because this study involves agents whose genotoxic, mutagenic_x000D_             and teratogenic effects on the developing fetus and newborn are unknown:_x000D__x000D_          -  Pregnant women_x000D__x000D_          -  Nursing women_x000D__x000D_          -  Men or women of childbearing potential who are unwilling to employ adequate_x000D_             contraception_x000D__x000D_          -  Co-morbid systemic illnesses or other severe concurrent disease, history of any_x000D_             psychiatric or addictive disorder, or laboratory abnormality, which, in the judgment_x000D_             of the investigator, would make the patient inappropriate for entry into this study_x000D_             or interfere significantly with the proper assessment of safety and toxicity of the_x000D_             prescribed regimens._x000D__x000D_          -  Patients known to be HIV positive_x000D__x000D_        Note: HIV-positive individuals on combination antiretroviral therapy are ineligible_x000D_        because of the potential for pharmacokinetic interactions with irinotecan, cetuximab, and_x000D_        bevacizumab. In addition, these individuals are at increased risk of lethal infections_x000D_        when treated with marrow-suppressive therapy. Appropriate studies will be undertaken in_x000D_        participants receiving combination antiretroviral therapy when indicated._x000D__x000D_          -  Uncontrolled intercurrent illness including, but not limited to, ongoing or active_x000D_             infection, symptomatic congestive heart failure, unstable angina pectoris, cardiac_x000D_             arrhythmia, symptomatic pulmonary fibrosis or interstitial pneumonitis, or_x000D_             psychiatric illness/social situations that, in the opinion of the investigator, may_x000D_             increase the risks associated with study participation or study treatment, or may_x000D_             interfere with the conduct of the study or the interpretation of the study results._x000D__x000D_          -  Receiving any other investigational agent which would be considered as a treatment_x000D_             for the primary neoplasm._x000D__x000D_          -  Other active malignancy â‰¤3 years prior to registration._x000D__x000D_        EXCEPTIONS: Non-melanoma skin cancer, prostatic intraepithelial neoplasia without evidence_x000D_        of prostate cancer, lobular carcinoma in situ in one breast, or carcinoma-in-situ of the_x000D_        cervix that has been treated._x000D__x000D_          -  History of prior malignancy for which patient is receiving other specific treatment_x000D_             for their cancer._x000D__x000D_          -  History of allergic reactions attributed to compounds of similar chemical or biologic_x000D_             composition to irinotecan, cetuximab, and/or bevacizumab that led to discontinuation_x000D_             of those agents._x000D__x000D_          -  Significant history of bleeding events or pre-existing bleeding diathesis â‰¤6 months_x000D_             of randomization (unless the source of bleeding has been resected)_x000D__x000D_          -  History of gastrointestinal perforation â‰¤12 months prior to randomization._x000D__x000D_        3.29l Predisposing colonic or small bowel disorders in which the symptoms are uncontrolled_x000D_        as indicated by baseline pattern of &gt;3 loose stools daily in subjects without a colostomy_x000D_        or ileostomy. Subjects with a colostomy or ileostomy may be entered at investigator_x000D_        discretion._x000D__x000D_          -  Arterial thrombotic events â‰¤6 months prior to randomization Note: This includes_x000D_             transient ischemic attack (TIA), cerebrovascular accident (CVA), unstable angina or_x000D_             angina requiring surgical or medical intervention in the past 6 months, or myocardial_x000D_             infarction (MI)._x000D__x000D_          -  Clinically significant peripheral artery disease (e.g., claudication with &lt;1 block)_x000D_             or any other arterial thrombotic event._x000D__x000D_          -  Serious or non-healing wound, ulcer, or bone fracture._x000D__x000D_          -  History of hypertension not well-controlled (â‰¥160/90) even though on a regimen of_x000D_             anti-hypertensive therapy._x000D__x000D_          -  Evidence of Gilbert's syndrome or known homozygosity for the UGT1A1*28 allele_x000D_             (special screening not required)._x000D_      
---------------------------------------</v>
      </c>
      <c r="S127">
        <f>IF(OR(Database!K130="include",Database!L130="include"), 1, 0)</f>
        <v>1</v>
      </c>
      <c r="T127">
        <f>IF(OR(Database!M130="include",Database!N130="include",Database!O130="include",Database!P130="include"), 1, 0)</f>
        <v>0</v>
      </c>
      <c r="U127">
        <f>IF(OR(Database!M130="include",Database!N130="include",Database!O130="include"), 1, 0)</f>
        <v>0</v>
      </c>
      <c r="V127">
        <f>IF(Database!P130="include", 1, 0)</f>
        <v>0</v>
      </c>
      <c r="W127">
        <f>IF(OR(Database!Q130="include",Database!R130="include",Database!S130="include",Database!T130="include"), 1, 0)</f>
        <v>0</v>
      </c>
      <c r="X127">
        <f>IF(Database!Q130="include", 1, 0)</f>
        <v>0</v>
      </c>
      <c r="Y127">
        <f>IF(Database!T130="include", 1, 0)</f>
        <v>0</v>
      </c>
      <c r="Z127">
        <f>IF(OR(Database!AC130="include",Database!AE130="include",Database!AH130="include",Database!AI130="include",Database!AJ130="include",Database!AK130="include",Database!AM130="include",Database!AN130="include",Database!AO130="include",Database!AP130="include"), 1, 0)</f>
        <v>0</v>
      </c>
      <c r="AA127">
        <f>IF(OR(Database!AQ130&lt;&gt;"",Database!AR130&lt;&gt;"",Database!AS130&lt;&gt;"",Database!AT130&lt;&gt;""), 1, 0)</f>
        <v>1</v>
      </c>
      <c r="AB127">
        <f>IF(Database!AW130&lt;&gt;"", 1, 0)</f>
        <v>0</v>
      </c>
      <c r="AC127">
        <f>IF(OR(Database!AY130&lt;&gt;"",Database!AX130&lt;&gt;""), 1, 0)</f>
        <v>0</v>
      </c>
    </row>
    <row r="128" spans="1:29">
      <c r="A128" t="str">
        <f>Database!$B$6&amp;": "&amp;Database!B131&amp;CHAR(10)&amp;Database!$C$6&amp;": "&amp;Database!C131&amp;CHAR(10)&amp;Database!$E$6&amp;": "&amp;Database!E131&amp;CHAR(10)&amp;Database!$F$6&amp;": "&amp;Database!F131&amp;CHAR(10)&amp;Database!$G$6&amp;": "&amp;Database!G131&amp;CHAR(10)&amp;Database!$H$6&amp;": "&amp;Database!H131&amp;CHAR(10)&amp;Database!$I$6&amp;": "&amp;Database!I131&amp;CHAR(10)&amp;Database!$J$6&amp;": "&amp;Database!J131&amp;CHAR(10)</f>
        <v xml:space="preserve">nct_id: NCT01876511
phase: Phase 2
sponsor_name: Sidney Kimmel Comprehensive Cancer Center
sponsor_type: Other
study_title: Phase 2 Study of MK-3475 in Patients With Microsatellite Unstable (MSI) Tumors
cohort: 1
age_min: 18
age_max: 150
</v>
      </c>
      <c r="B128" t="str">
        <f>IF(S128=1, Database!$K$6&amp;": "&amp;Database!K131&amp;CHAR(10)&amp;Database!$L$6&amp;": "&amp;Database!L131, "")</f>
        <v xml:space="preserve">type_colorectal_adeno: include
type_colorectal_nonadeno: </v>
      </c>
      <c r="C128" t="str">
        <f>IF(T128=1, Database!$M$6&amp;": "&amp;Database!M131&amp;CHAR(10)&amp;Database!$N$6&amp;": "&amp;Database!N131&amp;CHAR(10)&amp;Database!$O$6&amp;": "&amp;Database!O131&amp;CHAR(10)&amp;Database!$P$6&amp;": "&amp;Database!P131&amp;CHAR(10), "")</f>
        <v/>
      </c>
      <c r="D128" t="str">
        <f>IF(W128=1, Database!$Q$6&amp;": "&amp;Database!Q131&amp;CHAR(10)&amp;Database!$R$6&amp;": "&amp;Database!R131&amp;CHAR(10)&amp;Database!$S$6&amp;": "&amp;Database!S131&amp;CHAR(10)&amp;Database!$T$6&amp;": "&amp;Database!T131&amp;CHAR(10)&amp;Database!$U$6&amp;": "&amp;Database!U131&amp;CHAR(10)&amp;Database!$V$6&amp;": "&amp;Database!V131&amp;CHAR(10)&amp;Database!$W$6&amp;": "&amp;Database!W131&amp;CHAR(10)&amp;Database!$X$6&amp;": "&amp;Database!X131&amp;CHAR(10)&amp;Database!$Y$6&amp;": "&amp;Database!Y131&amp;CHAR(10)&amp;Database!$Z$6&amp;": "&amp;Database!Z131&amp;CHAR(10)&amp;Database!$AA$6&amp;": "&amp;Database!AA131&amp;CHAR(10)&amp;Database!$AB$6&amp;": "&amp;Database!AB131&amp;CHAR(10), "")</f>
        <v/>
      </c>
      <c r="E128" t="str">
        <f>IF(Z128=1, Database!$AC$6&amp;": "&amp;Database!AC131&amp;CHAR(10)&amp;Database!$AD$6&amp;": "&amp;Database!AD131&amp;CHAR(10)&amp;Database!$AE$6&amp;": "&amp;Database!AE131&amp;CHAR(10)&amp;Database!$AF$6&amp;": "&amp;Database!AF131&amp;CHAR(10)&amp;Database!$AG$6&amp;": "&amp;Database!AG131&amp;CHAR(10)&amp;Database!$AH$6&amp;": "&amp;Database!AH131&amp;CHAR(10)&amp;Database!$AI$6&amp;": "&amp;Database!AI131&amp;CHAR(10)&amp;Database!$AJ$6&amp;": "&amp;Database!AJ131&amp;CHAR(10)&amp;Database!$AK$6&amp;": "&amp;Database!AK131&amp;CHAR(10)&amp;Database!$AL$6&amp;": "&amp;Database!AL131&amp;CHAR(10)&amp;Database!$AM$6&amp;": "&amp;Database!AM131&amp;CHAR(10)&amp;Database!$AN$6&amp;": "&amp;Database!AN131&amp;CHAR(10)&amp;Database!$AO$6&amp;": "&amp;Database!AO131&amp;CHAR(10)&amp;Database!$AP$6&amp;": "&amp;Database!AP131&amp;CHAR(10), "")</f>
        <v/>
      </c>
      <c r="F128" t="str">
        <f>IF(AA128=1, Database!$AQ$6&amp;": "&amp;Database!AQ131&amp;CHAR(10)&amp;Database!$AR$6&amp;": "&amp;Database!AR131&amp;CHAR(10)&amp;Database!$AS$6&amp;": "&amp;Database!AS131&amp;CHAR(10)&amp;Database!$AT$6&amp;": "&amp;Database!AT131&amp;CHAR(10), "")</f>
        <v xml:space="preserve">stage_i: include
stage_ii: include
stage_iii: include
stage_iv: include
</v>
      </c>
      <c r="G128" t="str">
        <f>IF(V128=1, Database!$AU$6&amp;": "&amp;Database!AU131&amp;CHAR(10)&amp;Database!$AV$6&amp;": "&amp;Database!AV131&amp;CHAR(10), "")</f>
        <v/>
      </c>
      <c r="H128" t="str">
        <f>IF(AB128=1, Database!$AW$6&amp;": "&amp;Database!AW131&amp;CHAR(10), "")</f>
        <v/>
      </c>
      <c r="I128" t="str">
        <f>IF(AC128=1, Database!$AX$6&amp;": "&amp;Database!AX131&amp;CHAR(10)&amp;Database!$AY$6&amp;": "&amp;Database!AY131&amp;CHAR(10), "")</f>
        <v/>
      </c>
      <c r="J128" t="str">
        <f>IF(Z128=1, Database!$AQ$6&amp;": "&amp;Database!AQ131&amp;CHAR(10)&amp;Database!$AR$6&amp;": "&amp;Database!AR131&amp;CHAR(10)&amp;Database!$AS$6&amp;": "&amp;Database!AS131&amp;CHAR(10)&amp;Database!$AT$6&amp;": "&amp;Database!AT131&amp;CHAR(10), "")</f>
        <v/>
      </c>
      <c r="K128" t="str">
        <f>Database!$AZ$6&amp;": "&amp;Database!AZ131&amp;CHAR(10)&amp;Database!$BA$6&amp;": "&amp;Database!BA131&amp;CHAR(10)&amp;Database!$BB$6&amp;": "&amp;Database!BB131&amp;CHAR(10)</f>
        <v xml:space="preserve">status_newly_diagnosed: 
status_relapse: require
status_refractory: 
</v>
      </c>
      <c r="L128" t="str">
        <f>Database!$BC$6&amp;": "&amp;Database!BC131&amp;CHAR(10)&amp;Database!$BD$6&amp;": "&amp;Database!BD131&amp;CHAR(10)&amp;Database!$BE$6&amp;": "&amp;Database!BE131&amp;CHAR(10)&amp;Database!$BF$6&amp;": "&amp;Database!BF131&amp;CHAR(10)&amp;Database!$BG$6&amp;": "&amp;Database!BG131&amp;CHAR(10)&amp;Database!$BH$6&amp;": "&amp;Database!BH131&amp;CHAR(10)</f>
        <v xml:space="preserve">marker_alk_oncogene: 
marker_egfr_mutation: 
marker_kras_mutation: 
marker_philadelphia_bcrabl_positive: 
marker_flt3_positive: 
marker_cd20pos: 
</v>
      </c>
      <c r="M128" t="str">
        <f>Database!$BI$6&amp;": "&amp;Database!BI131&amp;CHAR(10)&amp;Database!$BJ$6&amp;": "&amp;Database!BJ131&amp;CHAR(10)&amp;Database!$BK$6&amp;": "&amp;Database!BK131&amp;CHAR(10)&amp;Database!$BL$6&amp;": "&amp;Database!BL131&amp;CHAR(10)&amp;Database!$BM$6&amp;": "&amp;Database!BM131&amp;CHAR(10)&amp;Database!$BN$6&amp;": "&amp;Database!BN131&amp;CHAR(10)&amp;Database!$BO$6&amp;": "&amp;Database!BO131&amp;CHAR(10)&amp;Database!$BP$6&amp;": "&amp;Database!BP131&amp;CHAR(10)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28" t="str">
        <f>IF(OR(W128=1, Z128=1), Database!$BQ$6&amp;": "&amp;Database!BQ131&amp;CHAR(10)&amp;Database!$BR$6&amp;": "&amp;Database!BR131&amp;CHAR(10)&amp;Database!$BS$6&amp;": "&amp;Database!BS131&amp;CHAR(10)&amp;Database!$BT$6&amp;": "&amp;Database!BT131&amp;CHAR(10), "")</f>
        <v/>
      </c>
      <c r="O128" t="str">
        <f>"Criteria: "&amp;CHAR(10)&amp;CHAR(10)&amp;Database!BU131</f>
        <v xml:space="preserve">Criteria: 
_x000D_        Inclusion Criteria:_x000D__x000D_          1. Arm 1 only: Patients with MSI positive colorectal cancer_x000D__x000D_          2. Arm 2 only: Patients with MSI negative colorectal cancer_x000D__x000D_          3. Arm 3 only: Patients with MSI positive non-colorectal cancer_x000D__x000D_          4. Have measurable disease_x000D__x000D_          5. ECOG Performance Status of 0 to 1_x000D__x000D_          6. Adequate organ function as defined by study-specified laboratory tests_x000D__x000D_          7. Must use acceptable form of birth control through the study and for 28 days after_x000D_             final dose of study drug_x000D__x000D_          8. Signed informed consent form_x000D__x000D_          9. Willing and able to comply with study procedures_x000D__x000D_         10. Agree to have a biopsy of their cancer_x000D__x000D_         11. Patients with colon cancer must have received at least two prior cancer therapy_x000D_             regimens._x000D__x000D_         12. Patients with other cancer types must have received at least one prior cancer therapy_x000D__x000D_        Exclusion Criteria:_x000D__x000D_          1. Patients with uncontrolled intercurrent illness, including but not limited to ongoing_x000D_             or active infection, systematic congestive heart failure, unstable angina pectoris,_x000D_             cardiac arrhythmia or psychiatric condition that would limit compliance with study_x000D_             requirements_x000D__x000D_          2. Patients who have had chemotherapy or biological cancer therapy within 2 weeks prior_x000D_             to the first dose of study drug_x000D__x000D_          3. Patients who have had radiation within 2 weeks prior to the first dose of study drug_x000D__x000D_          4. Patients who have undergone major surgery within 4 weeks of dosing of investigational_x000D_             agent_x000D__x000D_          5. Patients who have received another investigational product or investigational device_x000D_             within 4 weeks prior to receiving study drug_x000D__x000D_          6. Patients who have received any of the following concomitant therapy: IL-2,_x000D_             interferon, or other non-study immunotherapy regimens, immunosuppressive agents,_x000D_             other investigational therapies or chronic use of systemic corticosteroids within one_x000D_             week prior to first dose of study drug_x000D__x000D_          7. Patients who have received a live vaccine within 4 weeks prior to or after any dose_x000D_             of MK-3475_x000D__x000D_          8. Patients who have received growth factors, including but not limited to_x000D_             granulocyte-colony stimulating factor (G-CSF), granulocyte macrophage-colony_x000D_             stimulating factor (GM-CSF), erythropoietin, etc. within 2 weeks of study drug_x000D_             administration_x000D__x000D_          9. Patient who have had prior treatment with anti-PD-1, anti-PD-L1, anti-PD-L2,_x000D_             anti-CD137, anti-OX-40, anti-CD40, or anti-CTLA-4 antibodies_x000D__x000D_         10. Patients with history of any autoimmune disease:inflammatory bowel disease,_x000D_             (including ulcerative colitis and Crohn's Disease), rheumatoid arthritis, systemic_x000D_             progressive sclerosis (scleroderma), systemic lupus erythmatosus (SLE) autoimmune_x000D_             vasculitis, CNS or motor neuropathy considered to be of autoimmune origin._x000D__x000D_         11. Patients who have known history of infection with HIV, hepatitis B, or hepatitis C_x000D__x000D_         12. Patients with evidence of interstitial lung disease_x000D__x000D_         13. Systemically active steroid use_x000D__x000D_         14. Patients on home oxygen_x000D__x000D_         15. Patients with oxygen saturation of &lt;92% on room air by pulse oximetry_x000D__x000D_         16. Pregnant or lactating_x000D__x000D_         17. Conditions, including alcohol or drug dependence, or intercurrent illness that would_x000D_             affect the patient's ability to comply with study visits and procedures_x000D_      </v>
      </c>
      <c r="P128" t="str">
        <f t="shared" si="2"/>
        <v xml:space="preserve">
---------------------------------------</v>
      </c>
      <c r="Q128" t="str">
        <f t="shared" si="3"/>
        <v>nct_id: NCT01876511
phase: Phase 2
sponsor_name: Sidney Kimmel Comprehensive Cancer Center
sponsor_type: Other
study_title: Phase 2 Study of MK-3475 in Patients With Microsatellite Unstable (MSI) Tumors
cohort: 1
age_min: 18
age_max: 150
type_colorectal_adeno: include
type_colorectal_nonadeno: stage_i: include
stage_ii: include
stage_iii: include
stage_iv: include
status_newly_diagnosed: 
status_relapse: require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1. Arm 1 only: Patients with MSI positive colorectal cancer_x000D__x000D_          2. Arm 2 only: Patients with MSI negative colorectal cancer_x000D__x000D_          3. Arm 3 only: Patients with MSI positive non-colorectal cancer_x000D__x000D_          4. Have measurable disease_x000D__x000D_          5. ECOG Performance Status of 0 to 1_x000D__x000D_          6. Adequate organ function as defined by study-specified laboratory tests_x000D__x000D_          7. Must use acceptable form of birth control through the study and for 28 days after_x000D_             final dose of study drug_x000D__x000D_          8. Signed informed consent form_x000D__x000D_          9. Willing and able to comply with study procedures_x000D__x000D_         10. Agree to have a biopsy of their cancer_x000D__x000D_         11. Patients with colon cancer must have received at least two prior cancer therapy_x000D_             regimens._x000D__x000D_         12. Patients with other cancer types must have received at least one prior cancer therapy_x000D__x000D_        Exclusion Criteria:_x000D__x000D_          1. Patients with uncontrolled intercurrent illness, including but not limited to ongoing_x000D_             or active infection, systematic congestive heart failure, unstable angina pectoris,_x000D_             cardiac arrhythmia or psychiatric condition that would limit compliance with study_x000D_             requirements_x000D__x000D_          2. Patients who have had chemotherapy or biological cancer therapy within 2 weeks prior_x000D_             to the first dose of study drug_x000D__x000D_          3. Patients who have had radiation within 2 weeks prior to the first dose of study drug_x000D__x000D_          4. Patients who have undergone major surgery within 4 weeks of dosing of investigational_x000D_             agent_x000D__x000D_          5. Patients who have received another investigational product or investigational device_x000D_             within 4 weeks prior to receiving study drug_x000D__x000D_          6. Patients who have received any of the following concomitant therapy: IL-2,_x000D_             interferon, or other non-study immunotherapy regimens, immunosuppressive agents,_x000D_             other investigational therapies or chronic use of systemic corticosteroids within one_x000D_             week prior to first dose of study drug_x000D__x000D_          7. Patients who have received a live vaccine within 4 weeks prior to or after any dose_x000D_             of MK-3475_x000D__x000D_          8. Patients who have received growth factors, including but not limited to_x000D_             granulocyte-colony stimulating factor (G-CSF), granulocyte macrophage-colony_x000D_             stimulating factor (GM-CSF), erythropoietin, etc. within 2 weeks of study drug_x000D_             administration_x000D__x000D_          9. Patient who have had prior treatment with anti-PD-1, anti-PD-L1, anti-PD-L2,_x000D_             anti-CD137, anti-OX-40, anti-CD40, or anti-CTLA-4 antibodies_x000D__x000D_         10. Patients with history of any autoimmune disease:inflammatory bowel disease,_x000D_             (including ulcerative colitis and Crohn's Disease), rheumatoid arthritis, systemic_x000D_             progressive sclerosis (scleroderma), systemic lupus erythmatosus (SLE) autoimmune_x000D_             vasculitis, CNS or motor neuropathy considered to be of autoimmune origin._x000D__x000D_         11. Patients who have known history of infection with HIV, hepatitis B, or hepatitis C_x000D__x000D_         12. Patients with evidence of interstitial lung disease_x000D__x000D_         13. Systemically active steroid use_x000D__x000D_         14. Patients on home oxygen_x000D__x000D_         15. Patients with oxygen saturation of &lt;92% on room air by pulse oximetry_x000D__x000D_         16. Pregnant or lactating_x000D__x000D_         17. Conditions, including alcohol or drug dependence, or intercurrent illness that would_x000D_             affect the patient's ability to comply with study visits and procedures_x000D_      
---------------------------------------</v>
      </c>
      <c r="S128">
        <f>IF(OR(Database!K131="include",Database!L131="include"), 1, 0)</f>
        <v>1</v>
      </c>
      <c r="T128">
        <f>IF(OR(Database!M131="include",Database!N131="include",Database!O131="include",Database!P131="include"), 1, 0)</f>
        <v>0</v>
      </c>
      <c r="U128">
        <f>IF(OR(Database!M131="include",Database!N131="include",Database!O131="include"), 1, 0)</f>
        <v>0</v>
      </c>
      <c r="V128">
        <f>IF(Database!P131="include", 1, 0)</f>
        <v>0</v>
      </c>
      <c r="W128">
        <f>IF(OR(Database!Q131="include",Database!R131="include",Database!S131="include",Database!T131="include"), 1, 0)</f>
        <v>0</v>
      </c>
      <c r="X128">
        <f>IF(Database!Q131="include", 1, 0)</f>
        <v>0</v>
      </c>
      <c r="Y128">
        <f>IF(Database!T131="include", 1, 0)</f>
        <v>0</v>
      </c>
      <c r="Z128">
        <f>IF(OR(Database!AC131="include",Database!AE131="include",Database!AH131="include",Database!AI131="include",Database!AJ131="include",Database!AK131="include",Database!AM131="include",Database!AN131="include",Database!AO131="include",Database!AP131="include"), 1, 0)</f>
        <v>0</v>
      </c>
      <c r="AA128">
        <f>IF(OR(Database!AQ131&lt;&gt;"",Database!AR131&lt;&gt;"",Database!AS131&lt;&gt;"",Database!AT131&lt;&gt;""), 1, 0)</f>
        <v>1</v>
      </c>
      <c r="AB128">
        <f>IF(Database!AW131&lt;&gt;"", 1, 0)</f>
        <v>0</v>
      </c>
      <c r="AC128">
        <f>IF(OR(Database!AY131&lt;&gt;"",Database!AX131&lt;&gt;""), 1, 0)</f>
        <v>0</v>
      </c>
    </row>
    <row r="129" spans="1:29">
      <c r="A129" t="str">
        <f>Database!$B$6&amp;": "&amp;Database!B132&amp;CHAR(10)&amp;Database!$C$6&amp;": "&amp;Database!C132&amp;CHAR(10)&amp;Database!$E$6&amp;": "&amp;Database!E132&amp;CHAR(10)&amp;Database!$F$6&amp;": "&amp;Database!F132&amp;CHAR(10)&amp;Database!$G$6&amp;": "&amp;Database!G132&amp;CHAR(10)&amp;Database!$H$6&amp;": "&amp;Database!H132&amp;CHAR(10)&amp;Database!$I$6&amp;": "&amp;Database!I132&amp;CHAR(10)&amp;Database!$J$6&amp;": "&amp;Database!J132&amp;CHAR(10)</f>
        <v xml:space="preserve">nct_id: NCT01876511
phase: Phase 2
sponsor_name: Sidney Kimmel Comprehensive Cancer Center
sponsor_type: Other
study_title: Phase 2 Study of MK-3475 in Patients With Microsatellite Unstable (MSI) Tumors
cohort: 1
age_min: 18
age_max: 150
</v>
      </c>
      <c r="B129" t="str">
        <f>IF(S129=1, Database!$K$6&amp;": "&amp;Database!K132&amp;CHAR(10)&amp;Database!$L$6&amp;": "&amp;Database!L132, "")</f>
        <v xml:space="preserve">type_colorectal_adeno: include
type_colorectal_nonadeno: </v>
      </c>
      <c r="C129" t="str">
        <f>IF(T129=1, Database!$M$6&amp;": "&amp;Database!M132&amp;CHAR(10)&amp;Database!$N$6&amp;": "&amp;Database!N132&amp;CHAR(10)&amp;Database!$O$6&amp;": "&amp;Database!O132&amp;CHAR(10)&amp;Database!$P$6&amp;": "&amp;Database!P132&amp;CHAR(10), "")</f>
        <v/>
      </c>
      <c r="D129" t="str">
        <f>IF(W129=1, Database!$Q$6&amp;": "&amp;Database!Q132&amp;CHAR(10)&amp;Database!$R$6&amp;": "&amp;Database!R132&amp;CHAR(10)&amp;Database!$S$6&amp;": "&amp;Database!S132&amp;CHAR(10)&amp;Database!$T$6&amp;": "&amp;Database!T132&amp;CHAR(10)&amp;Database!$U$6&amp;": "&amp;Database!U132&amp;CHAR(10)&amp;Database!$V$6&amp;": "&amp;Database!V132&amp;CHAR(10)&amp;Database!$W$6&amp;": "&amp;Database!W132&amp;CHAR(10)&amp;Database!$X$6&amp;": "&amp;Database!X132&amp;CHAR(10)&amp;Database!$Y$6&amp;": "&amp;Database!Y132&amp;CHAR(10)&amp;Database!$Z$6&amp;": "&amp;Database!Z132&amp;CHAR(10)&amp;Database!$AA$6&amp;": "&amp;Database!AA132&amp;CHAR(10)&amp;Database!$AB$6&amp;": "&amp;Database!AB132&amp;CHAR(10), "")</f>
        <v/>
      </c>
      <c r="E129" t="str">
        <f>IF(Z129=1, Database!$AC$6&amp;": "&amp;Database!AC132&amp;CHAR(10)&amp;Database!$AD$6&amp;": "&amp;Database!AD132&amp;CHAR(10)&amp;Database!$AE$6&amp;": "&amp;Database!AE132&amp;CHAR(10)&amp;Database!$AF$6&amp;": "&amp;Database!AF132&amp;CHAR(10)&amp;Database!$AG$6&amp;": "&amp;Database!AG132&amp;CHAR(10)&amp;Database!$AH$6&amp;": "&amp;Database!AH132&amp;CHAR(10)&amp;Database!$AI$6&amp;": "&amp;Database!AI132&amp;CHAR(10)&amp;Database!$AJ$6&amp;": "&amp;Database!AJ132&amp;CHAR(10)&amp;Database!$AK$6&amp;": "&amp;Database!AK132&amp;CHAR(10)&amp;Database!$AL$6&amp;": "&amp;Database!AL132&amp;CHAR(10)&amp;Database!$AM$6&amp;": "&amp;Database!AM132&amp;CHAR(10)&amp;Database!$AN$6&amp;": "&amp;Database!AN132&amp;CHAR(10)&amp;Database!$AO$6&amp;": "&amp;Database!AO132&amp;CHAR(10)&amp;Database!$AP$6&amp;": "&amp;Database!AP132&amp;CHAR(10), "")</f>
        <v/>
      </c>
      <c r="F129" t="str">
        <f>IF(AA129=1, Database!$AQ$6&amp;": "&amp;Database!AQ132&amp;CHAR(10)&amp;Database!$AR$6&amp;": "&amp;Database!AR132&amp;CHAR(10)&amp;Database!$AS$6&amp;": "&amp;Database!AS132&amp;CHAR(10)&amp;Database!$AT$6&amp;": "&amp;Database!AT132&amp;CHAR(10), "")</f>
        <v xml:space="preserve">stage_i: include
stage_ii: include
stage_iii: include
stage_iv: include
</v>
      </c>
      <c r="G129" t="str">
        <f>IF(V129=1, Database!$AU$6&amp;": "&amp;Database!AU132&amp;CHAR(10)&amp;Database!$AV$6&amp;": "&amp;Database!AV132&amp;CHAR(10), "")</f>
        <v/>
      </c>
      <c r="H129" t="str">
        <f>IF(AB129=1, Database!$AW$6&amp;": "&amp;Database!AW132&amp;CHAR(10), "")</f>
        <v/>
      </c>
      <c r="I129" t="str">
        <f>IF(AC129=1, Database!$AX$6&amp;": "&amp;Database!AX132&amp;CHAR(10)&amp;Database!$AY$6&amp;": "&amp;Database!AY132&amp;CHAR(10), "")</f>
        <v/>
      </c>
      <c r="J129" t="str">
        <f>IF(Z129=1, Database!$AQ$6&amp;": "&amp;Database!AQ132&amp;CHAR(10)&amp;Database!$AR$6&amp;": "&amp;Database!AR132&amp;CHAR(10)&amp;Database!$AS$6&amp;": "&amp;Database!AS132&amp;CHAR(10)&amp;Database!$AT$6&amp;": "&amp;Database!AT132&amp;CHAR(10), "")</f>
        <v/>
      </c>
      <c r="K129" t="str">
        <f>Database!$AZ$6&amp;": "&amp;Database!AZ132&amp;CHAR(10)&amp;Database!$BA$6&amp;": "&amp;Database!BA132&amp;CHAR(10)&amp;Database!$BB$6&amp;": "&amp;Database!BB132&amp;CHAR(10)</f>
        <v xml:space="preserve">status_newly_diagnosed: 
status_relapse: 
status_refractory: require
</v>
      </c>
      <c r="L129" t="str">
        <f>Database!$BC$6&amp;": "&amp;Database!BC132&amp;CHAR(10)&amp;Database!$BD$6&amp;": "&amp;Database!BD132&amp;CHAR(10)&amp;Database!$BE$6&amp;": "&amp;Database!BE132&amp;CHAR(10)&amp;Database!$BF$6&amp;": "&amp;Database!BF132&amp;CHAR(10)&amp;Database!$BG$6&amp;": "&amp;Database!BG132&amp;CHAR(10)&amp;Database!$BH$6&amp;": "&amp;Database!BH132&amp;CHAR(10)</f>
        <v xml:space="preserve">marker_alk_oncogene: 
marker_egfr_mutation: 
marker_kras_mutation: 
marker_philadelphia_bcrabl_positive: 
marker_flt3_positive: 
marker_cd20pos: 
</v>
      </c>
      <c r="M129" t="str">
        <f>Database!$BI$6&amp;": "&amp;Database!BI132&amp;CHAR(10)&amp;Database!$BJ$6&amp;": "&amp;Database!BJ132&amp;CHAR(10)&amp;Database!$BK$6&amp;": "&amp;Database!BK132&amp;CHAR(10)&amp;Database!$BL$6&amp;": "&amp;Database!BL132&amp;CHAR(10)&amp;Database!$BM$6&amp;": "&amp;Database!BM132&amp;CHAR(10)&amp;Database!$BN$6&amp;": "&amp;Database!BN132&amp;CHAR(10)&amp;Database!$BO$6&amp;": "&amp;Database!BO132&amp;CHAR(10)&amp;Database!$BP$6&amp;": "&amp;Database!BP132&amp;CHAR(10)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29" t="str">
        <f>IF(OR(W129=1, Z129=1), Database!$BQ$6&amp;": "&amp;Database!BQ132&amp;CHAR(10)&amp;Database!$BR$6&amp;": "&amp;Database!BR132&amp;CHAR(10)&amp;Database!$BS$6&amp;": "&amp;Database!BS132&amp;CHAR(10)&amp;Database!$BT$6&amp;": "&amp;Database!BT132&amp;CHAR(10), "")</f>
        <v/>
      </c>
      <c r="O129" t="str">
        <f>"Criteria: "&amp;CHAR(10)&amp;CHAR(10)&amp;Database!BU132</f>
        <v xml:space="preserve">Criteria: 
_x000D_        Inclusion Criteria:_x000D__x000D_          1. Arm 1 only: Patients with MSI positive colorectal cancer_x000D__x000D_          2. Arm 2 only: Patients with MSI negative colorectal cancer_x000D__x000D_          3. Arm 3 only: Patients with MSI positive non-colorectal cancer_x000D__x000D_          4. Have measurable disease_x000D__x000D_          5. ECOG Performance Status of 0 to 1_x000D__x000D_          6. Adequate organ function as defined by study-specified laboratory tests_x000D__x000D_          7. Must use acceptable form of birth control through the study and for 28 days after_x000D_             final dose of study drug_x000D__x000D_          8. Signed informed consent form_x000D__x000D_          9. Willing and able to comply with study procedures_x000D__x000D_         10. Agree to have a biopsy of their cancer_x000D__x000D_         11. Patients with colon cancer must have received at least two prior cancer therapy_x000D_             regimens._x000D__x000D_         12. Patients with other cancer types must have received at least one prior cancer therapy_x000D__x000D_        Exclusion Criteria:_x000D__x000D_          1. Patients with uncontrolled intercurrent illness, including but not limited to ongoing_x000D_             or active infection, systematic congestive heart failure, unstable angina pectoris,_x000D_             cardiac arrhythmia or psychiatric condition that would limit compliance with study_x000D_             requirements_x000D__x000D_          2. Patients who have had chemotherapy or biological cancer therapy within 2 weeks prior_x000D_             to the first dose of study drug_x000D__x000D_          3. Patients who have had radiation within 2 weeks prior to the first dose of study drug_x000D__x000D_          4. Patients who have undergone major surgery within 4 weeks of dosing of investigational_x000D_             agent_x000D__x000D_          5. Patients who have received another investigational product or investigational device_x000D_             within 4 weeks prior to receiving study drug_x000D__x000D_          6. Patients who have received any of the following concomitant therapy: IL-2,_x000D_             interferon, or other non-study immunotherapy regimens, immunosuppressive agents,_x000D_             other investigational therapies or chronic use of systemic corticosteroids within one_x000D_             week prior to first dose of study drug_x000D__x000D_          7. Patients who have received a live vaccine within 4 weeks prior to or after any dose_x000D_             of MK-3475_x000D__x000D_          8. Patients who have received growth factors, including but not limited to_x000D_             granulocyte-colony stimulating factor (G-CSF), granulocyte macrophage-colony_x000D_             stimulating factor (GM-CSF), erythropoietin, etc. within 2 weeks of study drug_x000D_             administration_x000D__x000D_          9. Patient who have had prior treatment with anti-PD-1, anti-PD-L1, anti-PD-L2,_x000D_             anti-CD137, anti-OX-40, anti-CD40, or anti-CTLA-4 antibodies_x000D__x000D_         10. Patients with history of any autoimmune disease:inflammatory bowel disease,_x000D_             (including ulcerative colitis and Crohn's Disease), rheumatoid arthritis, systemic_x000D_             progressive sclerosis (scleroderma), systemic lupus erythmatosus (SLE) autoimmune_x000D_             vasculitis, CNS or motor neuropathy considered to be of autoimmune origin._x000D__x000D_         11. Patients who have known history of infection with HIV, hepatitis B, or hepatitis C_x000D__x000D_         12. Patients with evidence of interstitial lung disease_x000D__x000D_         13. Systemically active steroid use_x000D__x000D_         14. Patients on home oxygen_x000D__x000D_         15. Patients with oxygen saturation of &lt;92% on room air by pulse oximetry_x000D__x000D_         16. Pregnant or lactating_x000D__x000D_         17. Conditions, including alcohol or drug dependence, or intercurrent illness that would_x000D_             affect the patient's ability to comply with study visits and procedures_x000D_      </v>
      </c>
      <c r="P129" t="str">
        <f t="shared" si="2"/>
        <v xml:space="preserve">
---------------------------------------</v>
      </c>
      <c r="Q129" t="str">
        <f t="shared" si="3"/>
        <v>nct_id: NCT01876511
phase: Phase 2
sponsor_name: Sidney Kimmel Comprehensive Cancer Center
sponsor_type: Other
study_title: Phase 2 Study of MK-3475 in Patients With Microsatellite Unstable (MSI) Tumors
cohort: 1
age_min: 18
age_max: 150
type_colorectal_adeno: include
type_colorectal_nonadeno: stage_i: include
stage_ii: include
stage_iii: include
stage_iv: include
status_newly_diagnosed: 
status_relapse: 
status_refractory: require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1. Arm 1 only: Patients with MSI positive colorectal cancer_x000D__x000D_          2. Arm 2 only: Patients with MSI negative colorectal cancer_x000D__x000D_          3. Arm 3 only: Patients with MSI positive non-colorectal cancer_x000D__x000D_          4. Have measurable disease_x000D__x000D_          5. ECOG Performance Status of 0 to 1_x000D__x000D_          6. Adequate organ function as defined by study-specified laboratory tests_x000D__x000D_          7. Must use acceptable form of birth control through the study and for 28 days after_x000D_             final dose of study drug_x000D__x000D_          8. Signed informed consent form_x000D__x000D_          9. Willing and able to comply with study procedures_x000D__x000D_         10. Agree to have a biopsy of their cancer_x000D__x000D_         11. Patients with colon cancer must have received at least two prior cancer therapy_x000D_             regimens._x000D__x000D_         12. Patients with other cancer types must have received at least one prior cancer therapy_x000D__x000D_        Exclusion Criteria:_x000D__x000D_          1. Patients with uncontrolled intercurrent illness, including but not limited to ongoing_x000D_             or active infection, systematic congestive heart failure, unstable angina pectoris,_x000D_             cardiac arrhythmia or psychiatric condition that would limit compliance with study_x000D_             requirements_x000D__x000D_          2. Patients who have had chemotherapy or biological cancer therapy within 2 weeks prior_x000D_             to the first dose of study drug_x000D__x000D_          3. Patients who have had radiation within 2 weeks prior to the first dose of study drug_x000D__x000D_          4. Patients who have undergone major surgery within 4 weeks of dosing of investigational_x000D_             agent_x000D__x000D_          5. Patients who have received another investigational product or investigational device_x000D_             within 4 weeks prior to receiving study drug_x000D__x000D_          6. Patients who have received any of the following concomitant therapy: IL-2,_x000D_             interferon, or other non-study immunotherapy regimens, immunosuppressive agents,_x000D_             other investigational therapies or chronic use of systemic corticosteroids within one_x000D_             week prior to first dose of study drug_x000D__x000D_          7. Patients who have received a live vaccine within 4 weeks prior to or after any dose_x000D_             of MK-3475_x000D__x000D_          8. Patients who have received growth factors, including but not limited to_x000D_             granulocyte-colony stimulating factor (G-CSF), granulocyte macrophage-colony_x000D_             stimulating factor (GM-CSF), erythropoietin, etc. within 2 weeks of study drug_x000D_             administration_x000D__x000D_          9. Patient who have had prior treatment with anti-PD-1, anti-PD-L1, anti-PD-L2,_x000D_             anti-CD137, anti-OX-40, anti-CD40, or anti-CTLA-4 antibodies_x000D__x000D_         10. Patients with history of any autoimmune disease:inflammatory bowel disease,_x000D_             (including ulcerative colitis and Crohn's Disease), rheumatoid arthritis, systemic_x000D_             progressive sclerosis (scleroderma), systemic lupus erythmatosus (SLE) autoimmune_x000D_             vasculitis, CNS or motor neuropathy considered to be of autoimmune origin._x000D__x000D_         11. Patients who have known history of infection with HIV, hepatitis B, or hepatitis C_x000D__x000D_         12. Patients with evidence of interstitial lung disease_x000D__x000D_         13. Systemically active steroid use_x000D__x000D_         14. Patients on home oxygen_x000D__x000D_         15. Patients with oxygen saturation of &lt;92% on room air by pulse oximetry_x000D__x000D_         16. Pregnant or lactating_x000D__x000D_         17. Conditions, including alcohol or drug dependence, or intercurrent illness that would_x000D_             affect the patient's ability to comply with study visits and procedures_x000D_      
---------------------------------------</v>
      </c>
      <c r="S129">
        <f>IF(OR(Database!K132="include",Database!L132="include"), 1, 0)</f>
        <v>1</v>
      </c>
      <c r="T129">
        <f>IF(OR(Database!M132="include",Database!N132="include",Database!O132="include",Database!P132="include"), 1, 0)</f>
        <v>0</v>
      </c>
      <c r="U129">
        <f>IF(OR(Database!M132="include",Database!N132="include",Database!O132="include"), 1, 0)</f>
        <v>0</v>
      </c>
      <c r="V129">
        <f>IF(Database!P132="include", 1, 0)</f>
        <v>0</v>
      </c>
      <c r="W129">
        <f>IF(OR(Database!Q132="include",Database!R132="include",Database!S132="include",Database!T132="include"), 1, 0)</f>
        <v>0</v>
      </c>
      <c r="X129">
        <f>IF(Database!Q132="include", 1, 0)</f>
        <v>0</v>
      </c>
      <c r="Y129">
        <f>IF(Database!T132="include", 1, 0)</f>
        <v>0</v>
      </c>
      <c r="Z129">
        <f>IF(OR(Database!AC132="include",Database!AE132="include",Database!AH132="include",Database!AI132="include",Database!AJ132="include",Database!AK132="include",Database!AM132="include",Database!AN132="include",Database!AO132="include",Database!AP132="include"), 1, 0)</f>
        <v>0</v>
      </c>
      <c r="AA129">
        <f>IF(OR(Database!AQ132&lt;&gt;"",Database!AR132&lt;&gt;"",Database!AS132&lt;&gt;"",Database!AT132&lt;&gt;""), 1, 0)</f>
        <v>1</v>
      </c>
      <c r="AB129">
        <f>IF(Database!AW132&lt;&gt;"", 1, 0)</f>
        <v>0</v>
      </c>
      <c r="AC129">
        <f>IF(OR(Database!AY132&lt;&gt;"",Database!AX132&lt;&gt;""), 1, 0)</f>
        <v>0</v>
      </c>
    </row>
    <row r="130" spans="1:29">
      <c r="A130" t="str">
        <f>Database!$B$6&amp;": "&amp;Database!B133&amp;CHAR(10)&amp;Database!$C$6&amp;": "&amp;Database!C133&amp;CHAR(10)&amp;Database!$E$6&amp;": "&amp;Database!E133&amp;CHAR(10)&amp;Database!$F$6&amp;": "&amp;Database!F133&amp;CHAR(10)&amp;Database!$G$6&amp;": "&amp;Database!G133&amp;CHAR(10)&amp;Database!$H$6&amp;": "&amp;Database!H133&amp;CHAR(10)&amp;Database!$I$6&amp;": "&amp;Database!I133&amp;CHAR(10)&amp;Database!$J$6&amp;": "&amp;Database!J133&amp;CHAR(10)</f>
        <v xml:space="preserve">nct_id: NCT02138617
phase: Phase 2
sponsor_name: UNC Lineberger Comprehensive Cancer Center
sponsor_type: Other
study_title: Genotype-Directed Phase II Study Of Higher Dose Of Irinotecan In First-Line Metastatic Colorectal Cancer Patients Treated With Folfiri Plus Bevacizumab
cohort: 1
age_min: 18
age_max: 150
</v>
      </c>
      <c r="B130" t="str">
        <f>IF(S130=1, Database!$K$6&amp;": "&amp;Database!K133&amp;CHAR(10)&amp;Database!$L$6&amp;": "&amp;Database!L133, "")</f>
        <v xml:space="preserve">type_colorectal_adeno: include
type_colorectal_nonadeno: </v>
      </c>
      <c r="C130" t="str">
        <f>IF(T130=1, Database!$M$6&amp;": "&amp;Database!M133&amp;CHAR(10)&amp;Database!$N$6&amp;": "&amp;Database!N133&amp;CHAR(10)&amp;Database!$O$6&amp;": "&amp;Database!O133&amp;CHAR(10)&amp;Database!$P$6&amp;": "&amp;Database!P133&amp;CHAR(10), "")</f>
        <v/>
      </c>
      <c r="D130" t="str">
        <f>IF(W130=1, Database!$Q$6&amp;": "&amp;Database!Q133&amp;CHAR(10)&amp;Database!$R$6&amp;": "&amp;Database!R133&amp;CHAR(10)&amp;Database!$S$6&amp;": "&amp;Database!S133&amp;CHAR(10)&amp;Database!$T$6&amp;": "&amp;Database!T133&amp;CHAR(10)&amp;Database!$U$6&amp;": "&amp;Database!U133&amp;CHAR(10)&amp;Database!$V$6&amp;": "&amp;Database!V133&amp;CHAR(10)&amp;Database!$W$6&amp;": "&amp;Database!W133&amp;CHAR(10)&amp;Database!$X$6&amp;": "&amp;Database!X133&amp;CHAR(10)&amp;Database!$Y$6&amp;": "&amp;Database!Y133&amp;CHAR(10)&amp;Database!$Z$6&amp;": "&amp;Database!Z133&amp;CHAR(10)&amp;Database!$AA$6&amp;": "&amp;Database!AA133&amp;CHAR(10)&amp;Database!$AB$6&amp;": "&amp;Database!AB133&amp;CHAR(10), "")</f>
        <v/>
      </c>
      <c r="E130" t="str">
        <f>IF(Z130=1, Database!$AC$6&amp;": "&amp;Database!AC133&amp;CHAR(10)&amp;Database!$AD$6&amp;": "&amp;Database!AD133&amp;CHAR(10)&amp;Database!$AE$6&amp;": "&amp;Database!AE133&amp;CHAR(10)&amp;Database!$AF$6&amp;": "&amp;Database!AF133&amp;CHAR(10)&amp;Database!$AG$6&amp;": "&amp;Database!AG133&amp;CHAR(10)&amp;Database!$AH$6&amp;": "&amp;Database!AH133&amp;CHAR(10)&amp;Database!$AI$6&amp;": "&amp;Database!AI133&amp;CHAR(10)&amp;Database!$AJ$6&amp;": "&amp;Database!AJ133&amp;CHAR(10)&amp;Database!$AK$6&amp;": "&amp;Database!AK133&amp;CHAR(10)&amp;Database!$AL$6&amp;": "&amp;Database!AL133&amp;CHAR(10)&amp;Database!$AM$6&amp;": "&amp;Database!AM133&amp;CHAR(10)&amp;Database!$AN$6&amp;": "&amp;Database!AN133&amp;CHAR(10)&amp;Database!$AO$6&amp;": "&amp;Database!AO133&amp;CHAR(10)&amp;Database!$AP$6&amp;": "&amp;Database!AP133&amp;CHAR(10), "")</f>
        <v/>
      </c>
      <c r="F130" t="str">
        <f>IF(AA130=1, Database!$AQ$6&amp;": "&amp;Database!AQ133&amp;CHAR(10)&amp;Database!$AR$6&amp;": "&amp;Database!AR133&amp;CHAR(10)&amp;Database!$AS$6&amp;": "&amp;Database!AS133&amp;CHAR(10)&amp;Database!$AT$6&amp;": "&amp;Database!AT133&amp;CHAR(10), "")</f>
        <v xml:space="preserve">stage_i: 
stage_ii: 
stage_iii: include
stage_iv: include
</v>
      </c>
      <c r="G130" t="str">
        <f>IF(V130=1, Database!$AU$6&amp;": "&amp;Database!AU133&amp;CHAR(10)&amp;Database!$AV$6&amp;": "&amp;Database!AV133&amp;CHAR(10), "")</f>
        <v/>
      </c>
      <c r="H130" t="str">
        <f>IF(AB130=1, Database!$AW$6&amp;": "&amp;Database!AW133&amp;CHAR(10), "")</f>
        <v/>
      </c>
      <c r="I130" t="str">
        <f>IF(AC130=1, Database!$AX$6&amp;": "&amp;Database!AX133&amp;CHAR(10)&amp;Database!$AY$6&amp;": "&amp;Database!AY133&amp;CHAR(10), "")</f>
        <v/>
      </c>
      <c r="J130" t="str">
        <f>IF(Z130=1, Database!$AQ$6&amp;": "&amp;Database!AQ133&amp;CHAR(10)&amp;Database!$AR$6&amp;": "&amp;Database!AR133&amp;CHAR(10)&amp;Database!$AS$6&amp;": "&amp;Database!AS133&amp;CHAR(10)&amp;Database!$AT$6&amp;": "&amp;Database!AT133&amp;CHAR(10), "")</f>
        <v/>
      </c>
      <c r="K130" t="str">
        <f>Database!$AZ$6&amp;": "&amp;Database!AZ133&amp;CHAR(10)&amp;Database!$BA$6&amp;": "&amp;Database!BA133&amp;CHAR(10)&amp;Database!$BB$6&amp;": "&amp;Database!BB133&amp;CHAR(10)</f>
        <v xml:space="preserve">status_newly_diagnosed: 
status_relapse: 
status_refractory: 
</v>
      </c>
      <c r="L130" t="str">
        <f>Database!$BC$6&amp;": "&amp;Database!BC133&amp;CHAR(10)&amp;Database!$BD$6&amp;": "&amp;Database!BD133&amp;CHAR(10)&amp;Database!$BE$6&amp;": "&amp;Database!BE133&amp;CHAR(10)&amp;Database!$BF$6&amp;": "&amp;Database!BF133&amp;CHAR(10)&amp;Database!$BG$6&amp;": "&amp;Database!BG133&amp;CHAR(10)&amp;Database!$BH$6&amp;": "&amp;Database!BH133&amp;CHAR(10)</f>
        <v xml:space="preserve">marker_alk_oncogene: 
marker_egfr_mutation: 
marker_kras_mutation: 
marker_philadelphia_bcrabl_positive: 
marker_flt3_positive: 
marker_cd20pos: 
</v>
      </c>
      <c r="M130" t="str">
        <f>Database!$BI$6&amp;": "&amp;Database!BI133&amp;CHAR(10)&amp;Database!$BJ$6&amp;": "&amp;Database!BJ133&amp;CHAR(10)&amp;Database!$BK$6&amp;": "&amp;Database!BK133&amp;CHAR(10)&amp;Database!$BL$6&amp;": "&amp;Database!BL133&amp;CHAR(10)&amp;Database!$BM$6&amp;": "&amp;Database!BM133&amp;CHAR(10)&amp;Database!$BN$6&amp;": "&amp;Database!BN133&amp;CHAR(10)&amp;Database!$BO$6&amp;": "&amp;Database!BO133&amp;CHAR(10)&amp;Database!$BP$6&amp;": "&amp;Database!BP133&amp;CHAR(10)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130" t="str">
        <f>IF(OR(W130=1, Z130=1), Database!$BQ$6&amp;": "&amp;Database!BQ133&amp;CHAR(10)&amp;Database!$BR$6&amp;": "&amp;Database!BR133&amp;CHAR(10)&amp;Database!$BS$6&amp;": "&amp;Database!BS133&amp;CHAR(10)&amp;Database!$BT$6&amp;": "&amp;Database!BT133&amp;CHAR(10), "")</f>
        <v/>
      </c>
      <c r="O130" t="str">
        <f>"Criteria: "&amp;CHAR(10)&amp;CHAR(10)&amp;Database!BU133</f>
        <v xml:space="preserve">Criteria: 
_x000D_        Inclusion Criteria:_x000D__x000D_        Subjects must meet all of the inclusion criteria to participate in this study:_x000D__x000D_          1. IRB-approved informed consent obtained and signed_x000D__x000D_          2. Age â‰¥ 18 years_x000D__x000D_          3. Histological or cytological documentation of adenocarcinoma of the colon or rectum_x000D__x000D_          4. Measurable or non-measurable (but evaluable) disease as defined via RECIST 1.1_x000D__x000D_          5. Metastatic disease not amenable to surgical resection with curative intent_x000D__x000D_          6. No prior chemotherapy for metastatic disease_x000D__x000D_          7. Eastern Cooperative Oncology Group (ECOG) performance status â‰¤ 2 (see section 11.1,_x000D_             Appendix A)_x000D__x000D_          8. Adequate bone marrow, renal and hepatic function, as evidenced by the following:_x000D__x000D_               -  absolute neutrophil count (ANC) â‰¥1,500/mm3_x000D__x000D_               -  platelets â‰¥100,000/mm3_x000D__x000D_               -  hemoglobin â‰¥9.0 g/dL_x000D__x000D_               -  serum creatinine â‰¤1.5 x upper limit of normal (ULN)_x000D__x000D_               -  AST and ALT â‰¤3x ULN ( â‰¤5.0 Ã— ULN for patients with liver involvement of their_x000D_                  cancer_x000D__x000D_               -  Bilirubin â‰¤1.5 X ULN_x000D__x000D_               -  Alkaline phosphatase â‰¤3 x ULN (â‰¤5 x ULN with liver involvement of their cancer)_x000D__x000D_          9. Willing to undergo UGT1A1 genotyping_x000D__x000D_         10. Negative pregnancy test (urine or serum), within 7 day prior to Day 1 of FOLFIRI in_x000D_             women of childbearing potential_x000D__x000D_         11. Women of childbearing potential and male subjects must agree to use adequate_x000D_             contraception for the duration of study participation. Adequate contraception is_x000D_             defined as any medically recommended method (or combination of methods) as per_x000D_             standard of care._x000D__x000D_        Exclusion Criteria_x000D__x000D_          1. UGT1A1 genotype other than *1/*1, *1/*28, or *28/*28_x000D__x000D_          2. Known dihydropyrimidine dehydrogenase (DPD) deficiency_x000D__x000D_          3. Prior treatment with irinotecan and/or bevacizumab_x000D__x000D_          4. Unable or unwilling to discontinue (and substitute if necessary) use of prohibited_x000D_             drugs for at least 14 days (fruits and juices for at least 7 days) prior to Day 1 of_x000D_             FOLFIRI + bevacizumab initiation (see section 11.2, Appendix B, for list of_x000D_             prohibited drugs)_x000D__x000D_          5. Inadequately controlled hypertension (defined as systolic blood pressure &gt; 140 mmHg_x000D_             and/or diastolic blood pressure &gt; 90 mmHg)_x000D__x000D_          6. Prior history of hypertensive encephalopathy_x000D__x000D_          7. Active cardiac disease including any of the following:_x000D__x000D_               -  New York Heart Association (NYHA) Grade II or greater congestive heart failure_x000D_                  (see section 11.3, Appendix C)_x000D__x000D_               -  History of myocardial infarction or unstable angina within 6 months prior to Day_x000D_                  1_x000D__x000D_               -  History of stroke or transient ischemic attack within 6 months prior to Day 1 of_x000D_                  FOLFIRI + bevacizumab initiation_x000D__x000D_          8. Significant vascular disease (e.g., aortic aneurysm, requiring surgical repair or_x000D_             recent peripheral arterial thrombosis) within 6 months prior to Day 1 of FOLFIRI +_x000D_             bevacizumab initiation_x000D__x000D_          9. History of hemoptysis (â‰¥ 1/2 teaspoon of bright red blood per episode) within 1 month_x000D_             prior to Day 1 of FOLFIRI + bevacizumab initiation_x000D__x000D_         10. Evidence of bleeding diathesis or significant coagulopathy (in the absence of_x000D_             therapeutic anticoagulation)_x000D__x000D_         11. Major surgical procedure, open biopsy, or significant traumatic injury within 28 days_x000D_             prior to Day 1 of FOLFIRI + bevacizumab initiation or anticipation of need for major_x000D_             surgical procedure during the course of the study_x000D__x000D_         12. Core biopsy or other minor surgical procedure, excluding placement of a vascular_x000D_             access device, within 7 days prior to Day 1 of FOLFIRI + bevacizumab initiation_x000D__x000D_         13. History of abdominal fistula or gastrointestinal perforation within 6 months prior to_x000D_             Day 1 of FOLFIRI + bevacizumab initiation_x000D__x000D_         14. Serious, non-healing wound, active ulcer, or untreated bone fracture_x000D__x000D_         15. Proteinuria as demonstrated by:_x000D__x000D_             Urine protein: creatinine (UPC) ratio â‰¥ 1.0 at screening OR Urine dipstick for_x000D_             proteinuria â‰¥ 2+ (patients discovered to have â‰¥2+ proteinuria on dipstick urinalysis_x000D_             at baseline should undergo a 24 hour urine collection and must demonstrate â‰¤ 1g of_x000D_             protein in 24 hours to be eligible)_x000D__x000D_         16. Any serious uncontrolled medical disorder that would impair the ability of the_x000D_             subject to receive protocol-driven therapy_x000D__x000D_         17. Other anti-cancer or investigational therapy while patients are on study therapy_x000D_      </v>
      </c>
      <c r="P130" t="str">
        <f t="shared" si="2"/>
        <v xml:space="preserve">
---------------------------------------</v>
      </c>
      <c r="Q130" t="str">
        <f t="shared" si="3"/>
        <v>nct_id: NCT02138617
phase: Phase 2
sponsor_name: UNC Lineberger Comprehensive Cancer Center
sponsor_type: Other
study_title: Genotype-Directed Phase II Study Of Higher Dose Of Irinotecan In First-Line Metastatic Colorectal Cancer Patients Treated With Folfiri Plus Bevacizumab
cohort: 1
age_min: 18
age_max: 150
type_colorectal_adeno: include
type_colorectal_nonadeno: 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Criteria: 
_x000D_        Inclusion Criteria:_x000D__x000D_        Subjects must meet all of the inclusion criteria to participate in this study:_x000D__x000D_          1. IRB-approved informed consent obtained and signed_x000D__x000D_          2. Age â‰¥ 18 years_x000D__x000D_          3. Histological or cytological documentation of adenocarcinoma of the colon or rectum_x000D__x000D_          4. Measurable or non-measurable (but evaluable) disease as defined via RECIST 1.1_x000D__x000D_          5. Metastatic disease not amenable to surgical resection with curative intent_x000D__x000D_          6. No prior chemotherapy for metastatic disease_x000D__x000D_          7. Eastern Cooperative Oncology Group (ECOG) performance status â‰¤ 2 (see section 11.1,_x000D_             Appendix A)_x000D__x000D_          8. Adequate bone marrow, renal and hepatic function, as evidenced by the following:_x000D__x000D_               -  absolute neutrophil count (ANC) â‰¥1,500/mm3_x000D__x000D_               -  platelets â‰¥100,000/mm3_x000D__x000D_               -  hemoglobin â‰¥9.0 g/dL_x000D__x000D_               -  serum creatinine â‰¤1.5 x upper limit of normal (ULN)_x000D__x000D_               -  AST and ALT â‰¤3x ULN ( â‰¤5.0 Ã— ULN for patients with liver involvement of their_x000D_                  cancer_x000D__x000D_               -  Bilirubin â‰¤1.5 X ULN_x000D__x000D_               -  Alkaline phosphatase â‰¤3 x ULN (â‰¤5 x ULN with liver involvement of their cancer)_x000D__x000D_          9. Willing to undergo UGT1A1 genotyping_x000D__x000D_         10. Negative pregnancy test (urine or serum), within 7 day prior to Day 1 of FOLFIRI in_x000D_             women of childbearing potential_x000D__x000D_         11. Women of childbearing potential and male subjects must agree to use adequate_x000D_             contraception for the duration of study participation. Adequate contraception is_x000D_             defined as any medically recommended method (or combination of methods) as per_x000D_             standard of care._x000D__x000D_        Exclusion Criteria_x000D__x000D_          1. UGT1A1 genotype other than *1/*1, *1/*28, or *28/*28_x000D__x000D_          2. Known dihydropyrimidine dehydrogenase (DPD) deficiency_x000D__x000D_          3. Prior treatment with irinotecan and/or bevacizumab_x000D__x000D_          4. Unable or unwilling to discontinue (and substitute if necessary) use of prohibited_x000D_             drugs for at least 14 days (fruits and juices for at least 7 days) prior to Day 1 of_x000D_             FOLFIRI + bevacizumab initiation (see section 11.2, Appendix B, for list of_x000D_             prohibited drugs)_x000D__x000D_          5. Inadequately controlled hypertension (defined as systolic blood pressure &gt; 140 mmHg_x000D_             and/or diastolic blood pressure &gt; 90 mmHg)_x000D__x000D_          6. Prior history of hypertensive encephalopathy_x000D__x000D_          7. Active cardiac disease including any of the following:_x000D__x000D_               -  New York Heart Association (NYHA) Grade II or greater congestive heart failure_x000D_                  (see section 11.3, Appendix C)_x000D__x000D_               -  History of myocardial infarction or unstable angina within 6 months prior to Day_x000D_                  1_x000D__x000D_               -  History of stroke or transient ischemic attack within 6 months prior to Day 1 of_x000D_                  FOLFIRI + bevacizumab initiation_x000D__x000D_          8. Significant vascular disease (e.g., aortic aneurysm, requiring surgical repair or_x000D_             recent peripheral arterial thrombosis) within 6 months prior to Day 1 of FOLFIRI +_x000D_             bevacizumab initiation_x000D__x000D_          9. History of hemoptysis (â‰¥ 1/2 teaspoon of bright red blood per episode) within 1 month_x000D_             prior to Day 1 of FOLFIRI + bevacizumab initiation_x000D__x000D_         10. Evidence of bleeding diathesis or significant coagulopathy (in the absence of_x000D_             therapeutic anticoagulation)_x000D__x000D_         11. Major surgical procedure, open biopsy, or significant traumatic injury within 28 days_x000D_             prior to Day 1 of FOLFIRI + bevacizumab initiation or anticipation of need for major_x000D_             surgical procedure during the course of the study_x000D__x000D_         12. Core biopsy or other minor surgical procedure, excluding placement of a vascular_x000D_             access device, within 7 days prior to Day 1 of FOLFIRI + bevacizumab initiation_x000D__x000D_         13. History of abdominal fistula or gastrointestinal perforation within 6 months prior to_x000D_             Day 1 of FOLFIRI + bevacizumab initiation_x000D__x000D_         14. Serious, non-healing wound, active ulcer, or untreated bone fracture_x000D__x000D_         15. Proteinuria as demonstrated by:_x000D__x000D_             Urine protein: creatinine (UPC) ratio â‰¥ 1.0 at screening OR Urine dipstick for_x000D_             proteinuria â‰¥ 2+ (patients discovered to have â‰¥2+ proteinuria on dipstick urinalysis_x000D_             at baseline should undergo a 24 hour urine collection and must demonstrate â‰¤ 1g of_x000D_             protein in 24 hours to be eligible)_x000D__x000D_         16. Any serious uncontrolled medical disorder that would impair the ability of the_x000D_             subject to receive protocol-driven therapy_x000D__x000D_         17. Other anti-cancer or investigational therapy while patients are on study therapy_x000D_      
---------------------------------------</v>
      </c>
      <c r="S130">
        <f>IF(OR(Database!K133="include",Database!L133="include"), 1, 0)</f>
        <v>1</v>
      </c>
      <c r="T130">
        <f>IF(OR(Database!M133="include",Database!N133="include",Database!O133="include",Database!P133="include"), 1, 0)</f>
        <v>0</v>
      </c>
      <c r="U130">
        <f>IF(OR(Database!M133="include",Database!N133="include",Database!O133="include"), 1, 0)</f>
        <v>0</v>
      </c>
      <c r="V130">
        <f>IF(Database!P133="include", 1, 0)</f>
        <v>0</v>
      </c>
      <c r="W130">
        <f>IF(OR(Database!Q133="include",Database!R133="include",Database!S133="include",Database!T133="include"), 1, 0)</f>
        <v>0</v>
      </c>
      <c r="X130">
        <f>IF(Database!Q133="include", 1, 0)</f>
        <v>0</v>
      </c>
      <c r="Y130">
        <f>IF(Database!T133="include", 1, 0)</f>
        <v>0</v>
      </c>
      <c r="Z130">
        <f>IF(OR(Database!AC133="include",Database!AE133="include",Database!AH133="include",Database!AI133="include",Database!AJ133="include",Database!AK133="include",Database!AM133="include",Database!AN133="include",Database!AO133="include",Database!AP133="include"), 1, 0)</f>
        <v>0</v>
      </c>
      <c r="AA130">
        <f>IF(OR(Database!AQ133&lt;&gt;"",Database!AR133&lt;&gt;"",Database!AS133&lt;&gt;"",Database!AT133&lt;&gt;""), 1, 0)</f>
        <v>1</v>
      </c>
      <c r="AB130">
        <f>IF(Database!AW133&lt;&gt;"", 1, 0)</f>
        <v>0</v>
      </c>
      <c r="AC130">
        <f>IF(OR(Database!AY133&lt;&gt;"",Database!AX133&lt;&gt;""), 1, 0)</f>
        <v>0</v>
      </c>
    </row>
    <row r="131" spans="1:29">
      <c r="A131" t="str">
        <f>Database!$B$6&amp;": "&amp;Database!B134&amp;CHAR(10)&amp;Database!$C$6&amp;": "&amp;Database!C134&amp;CHAR(10)&amp;Database!$E$6&amp;": "&amp;Database!E134&amp;CHAR(10)&amp;Database!$F$6&amp;": "&amp;Database!F134&amp;CHAR(10)&amp;Database!$G$6&amp;": "&amp;Database!G134&amp;CHAR(10)&amp;Database!$H$6&amp;": "&amp;Database!H134&amp;CHAR(10)&amp;Database!$I$6&amp;": "&amp;Database!I134&amp;CHAR(10)&amp;Database!$J$6&amp;": "&amp;Database!J134&amp;CHAR(10)</f>
        <v xml:space="preserve">nct_id: NCT02568046
phase: Phase 1/Phase 2
sponsor_name: Symphogen A/S
sponsor_type: Industry
study_title: An Open Label, Multi-Center Phase 1b/2a Trial Investigating Different Doses of Sym004 in Combination With FOLFIRI in Patients With Metastatic Colorectal Cancer Progressing After First Line Therapy
cohort: 1
age_min: 18
age_max: 150
</v>
      </c>
      <c r="B131" t="str">
        <f>IF(S131=1, Database!$K$6&amp;": "&amp;Database!K134&amp;CHAR(10)&amp;Database!$L$6&amp;": "&amp;Database!L134, "")</f>
        <v>type_colorectal_adeno: include
type_colorectal_nonadeno: include</v>
      </c>
      <c r="C131" t="str">
        <f>IF(T131=1, Database!$M$6&amp;": "&amp;Database!M134&amp;CHAR(10)&amp;Database!$N$6&amp;": "&amp;Database!N134&amp;CHAR(10)&amp;Database!$O$6&amp;": "&amp;Database!O134&amp;CHAR(10)&amp;Database!$P$6&amp;": "&amp;Database!P134&amp;CHAR(10), "")</f>
        <v/>
      </c>
      <c r="D131" t="str">
        <f>IF(W131=1, Database!$Q$6&amp;": "&amp;Database!Q134&amp;CHAR(10)&amp;Database!$R$6&amp;": "&amp;Database!R134&amp;CHAR(10)&amp;Database!$S$6&amp;": "&amp;Database!S134&amp;CHAR(10)&amp;Database!$T$6&amp;": "&amp;Database!T134&amp;CHAR(10)&amp;Database!$U$6&amp;": "&amp;Database!U134&amp;CHAR(10)&amp;Database!$V$6&amp;": "&amp;Database!V134&amp;CHAR(10)&amp;Database!$W$6&amp;": "&amp;Database!W134&amp;CHAR(10)&amp;Database!$X$6&amp;": "&amp;Database!X134&amp;CHAR(10)&amp;Database!$Y$6&amp;": "&amp;Database!Y134&amp;CHAR(10)&amp;Database!$Z$6&amp;": "&amp;Database!Z134&amp;CHAR(10)&amp;Database!$AA$6&amp;": "&amp;Database!AA134&amp;CHAR(10)&amp;Database!$AB$6&amp;": "&amp;Database!AB134&amp;CHAR(10), "")</f>
        <v/>
      </c>
      <c r="E131" t="str">
        <f>IF(Z131=1, Database!$AC$6&amp;": "&amp;Database!AC134&amp;CHAR(10)&amp;Database!$AD$6&amp;": "&amp;Database!AD134&amp;CHAR(10)&amp;Database!$AE$6&amp;": "&amp;Database!AE134&amp;CHAR(10)&amp;Database!$AF$6&amp;": "&amp;Database!AF134&amp;CHAR(10)&amp;Database!$AG$6&amp;": "&amp;Database!AG134&amp;CHAR(10)&amp;Database!$AH$6&amp;": "&amp;Database!AH134&amp;CHAR(10)&amp;Database!$AI$6&amp;": "&amp;Database!AI134&amp;CHAR(10)&amp;Database!$AJ$6&amp;": "&amp;Database!AJ134&amp;CHAR(10)&amp;Database!$AK$6&amp;": "&amp;Database!AK134&amp;CHAR(10)&amp;Database!$AL$6&amp;": "&amp;Database!AL134&amp;CHAR(10)&amp;Database!$AM$6&amp;": "&amp;Database!AM134&amp;CHAR(10)&amp;Database!$AN$6&amp;": "&amp;Database!AN134&amp;CHAR(10)&amp;Database!$AO$6&amp;": "&amp;Database!AO134&amp;CHAR(10)&amp;Database!$AP$6&amp;": "&amp;Database!AP134&amp;CHAR(10), "")</f>
        <v/>
      </c>
      <c r="F131" t="str">
        <f>IF(AA131=1, Database!$AQ$6&amp;": "&amp;Database!AQ134&amp;CHAR(10)&amp;Database!$AR$6&amp;": "&amp;Database!AR134&amp;CHAR(10)&amp;Database!$AS$6&amp;": "&amp;Database!AS134&amp;CHAR(10)&amp;Database!$AT$6&amp;": "&amp;Database!AT134&amp;CHAR(10), "")</f>
        <v xml:space="preserve">stage_i: 
stage_ii: 
stage_iii: include
stage_iv: include
</v>
      </c>
      <c r="G131" t="str">
        <f>IF(V131=1, Database!$AU$6&amp;": "&amp;Database!AU134&amp;CHAR(10)&amp;Database!$AV$6&amp;": "&amp;Database!AV134&amp;CHAR(10), "")</f>
        <v/>
      </c>
      <c r="H131" t="str">
        <f>IF(AB131=1, Database!$AW$6&amp;": "&amp;Database!AW134&amp;CHAR(10), "")</f>
        <v/>
      </c>
      <c r="I131" t="str">
        <f>IF(AC131=1, Database!$AX$6&amp;": "&amp;Database!AX134&amp;CHAR(10)&amp;Database!$AY$6&amp;": "&amp;Database!AY134&amp;CHAR(10), "")</f>
        <v/>
      </c>
      <c r="J131" t="str">
        <f>IF(Z131=1, Database!$AQ$6&amp;": "&amp;Database!AQ134&amp;CHAR(10)&amp;Database!$AR$6&amp;": "&amp;Database!AR134&amp;CHAR(10)&amp;Database!$AS$6&amp;": "&amp;Database!AS134&amp;CHAR(10)&amp;Database!$AT$6&amp;": "&amp;Database!AT134&amp;CHAR(10), "")</f>
        <v/>
      </c>
      <c r="K131" t="str">
        <f>Database!$AZ$6&amp;": "&amp;Database!AZ134&amp;CHAR(10)&amp;Database!$BA$6&amp;": "&amp;Database!BA134&amp;CHAR(10)&amp;Database!$BB$6&amp;": "&amp;Database!BB134&amp;CHAR(10)</f>
        <v xml:space="preserve">status_newly_diagnosed: 
status_relapse: 
status_refractory: 
</v>
      </c>
      <c r="L131" t="str">
        <f>Database!$BC$6&amp;": "&amp;Database!BC134&amp;CHAR(10)&amp;Database!$BD$6&amp;": "&amp;Database!BD134&amp;CHAR(10)&amp;Database!$BE$6&amp;": "&amp;Database!BE134&amp;CHAR(10)&amp;Database!$BF$6&amp;": "&amp;Database!BF134&amp;CHAR(10)&amp;Database!$BG$6&amp;": "&amp;Database!BG134&amp;CHAR(10)&amp;Database!$BH$6&amp;": "&amp;Database!BH134&amp;CHAR(10)</f>
        <v xml:space="preserve">marker_alk_oncogene: 
marker_egfr_mutation: 
marker_kras_mutation: exclude
marker_philadelphia_bcrabl_positive: 
marker_flt3_positive: 
marker_cd20pos: 
</v>
      </c>
      <c r="M131" t="str">
        <f>Database!$BI$6&amp;": "&amp;Database!BI134&amp;CHAR(10)&amp;Database!$BJ$6&amp;": "&amp;Database!BJ134&amp;CHAR(10)&amp;Database!$BK$6&amp;": "&amp;Database!BK134&amp;CHAR(10)&amp;Database!$BL$6&amp;": "&amp;Database!BL134&amp;CHAR(10)&amp;Database!$BM$6&amp;": "&amp;Database!BM134&amp;CHAR(10)&amp;Database!$BN$6&amp;": "&amp;Database!BN134&amp;CHAR(10)&amp;Database!$BO$6&amp;": "&amp;Database!BO134&amp;CHAR(10)&amp;Database!$BP$6&amp;": "&amp;Database!BP134&amp;CHAR(10)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31" t="str">
        <f>IF(OR(W131=1, Z131=1), Database!$BQ$6&amp;": "&amp;Database!BQ134&amp;CHAR(10)&amp;Database!$BR$6&amp;": "&amp;Database!BR134&amp;CHAR(10)&amp;Database!$BS$6&amp;": "&amp;Database!BS134&amp;CHAR(10)&amp;Database!$BT$6&amp;": "&amp;Database!BT134&amp;CHAR(10), "")</f>
        <v/>
      </c>
      <c r="O131" t="str">
        <f>"Criteria: "&amp;CHAR(10)&amp;CHAR(10)&amp;Database!BU134</f>
        <v xml:space="preserve">Criteria: 
_x000D_        Main inclusion Criteria:_x000D__x000D_          1. Male or female, at least 18 years of age at the time of informed consent_x000D__x000D_          2. Eastern Cooperative Oncology Group (ECOG) performance status (PS) of 0 or 1_x000D__x000D_          3. Histologically or cytologically confirmed, locally advanced or metastatic colorectal_x000D_             cancer (CRC) that is documented to be without Kirsten rat sarcoma (KRAS) or_x000D_             Neuroblastoma rat sarcoma (NRAS) gene mutations (i.e. tumors must express the KRAS_x000D_             and NRAS wild type (WT), exon 2, 3 and 4)._x000D__x000D_          4. Failed* treatment for locally advanced or metastatic disease with first-line_x000D_             combination therapy of oxaliplatin and a fluoropyrimidine, with or without_x000D_             bevacizumab, during treatment or &lt; 3 months after the last dose of first-line therapy_x000D_             and within &lt; 3 months of C1/D1._x000D__x000D_             Patients who discontinued first-line therapy due to toxicity may be enrolled provided_x000D_             progression occurred &lt; 6 months after the last dose of the first-line therapy_x000D_             regimen._x000D__x000D_             or Failed* adjuvant therapy with combination therapy of oxaliplatin and a_x000D_             fluoropyrimidine during treatment or within &lt; 6 months after the last dose of_x000D_             oxaliplatin and within &lt; 6 months of C1/D1._x000D__x000D_               -  Failure is defined as radiologic progression_x000D__x000D_          5. Eligible for FOLFIRI_x000D__x000D_          6. Measurable disease according to RECIST v1.1_x000D__x000D_        Main exclusion Criteria:_x000D__x000D_          1. Prior therapy with anti-EGFR antibodies, anti-EGFR small molecule inhibitors or_x000D_             irinotecan (CPT-11)_x000D__x000D_          2. Any antineoplastic agent (standard or investigational) within 4 weeks prior to C1/D1_x000D__x000D_          3. Significant gastrointestinal abnormalities_x000D__x000D_          4. Patients with a significant cardiovascular disease or condition_x000D__x000D_          5. Abnormal hematologic, renal or hepatic function_x000D_      </v>
      </c>
      <c r="P131" t="str">
        <f t="shared" si="2"/>
        <v xml:space="preserve">
---------------------------------------</v>
      </c>
      <c r="Q131" t="str">
        <f t="shared" si="3"/>
        <v>nct_id: NCT02568046
phase: Phase 1/Phase 2
sponsor_name: Symphogen A/S
sponsor_type: Industry
study_title: An Open Label, Multi-Center Phase 1b/2a Trial Investigating Different Doses of Sym004 in Combination With FOLFIRI in Patients With Metastatic Colorectal Cancer Progressing After First Line Therapy
cohort: 1
age_min: 18
age_max: 150
type_colorectal_adeno: include
type_colorectal_nonadeno: includestage_i: 
stage_ii: 
stage_iii: include
stage_iv: include
status_newly_diagnosed: 
status_relapse: 
status_refractory: 
marker_alk_oncogene: 
marker_egfr_mutation: 
marker_kras_mutation: exclude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Main inclusion Criteria:_x000D__x000D_          1. Male or female, at least 18 years of age at the time of informed consent_x000D__x000D_          2. Eastern Cooperative Oncology Group (ECOG) performance status (PS) of 0 or 1_x000D__x000D_          3. Histologically or cytologically confirmed, locally advanced or metastatic colorectal_x000D_             cancer (CRC) that is documented to be without Kirsten rat sarcoma (KRAS) or_x000D_             Neuroblastoma rat sarcoma (NRAS) gene mutations (i.e. tumors must express the KRAS_x000D_             and NRAS wild type (WT), exon 2, 3 and 4)._x000D__x000D_          4. Failed* treatment for locally advanced or metastatic disease with first-line_x000D_             combination therapy of oxaliplatin and a fluoropyrimidine, with or without_x000D_             bevacizumab, during treatment or &lt; 3 months after the last dose of first-line therapy_x000D_             and within &lt; 3 months of C1/D1._x000D__x000D_             Patients who discontinued first-line therapy due to toxicity may be enrolled provided_x000D_             progression occurred &lt; 6 months after the last dose of the first-line therapy_x000D_             regimen._x000D__x000D_             or Failed* adjuvant therapy with combination therapy of oxaliplatin and a_x000D_             fluoropyrimidine during treatment or within &lt; 6 months after the last dose of_x000D_             oxaliplatin and within &lt; 6 months of C1/D1._x000D__x000D_               -  Failure is defined as radiologic progression_x000D__x000D_          5. Eligible for FOLFIRI_x000D__x000D_          6. Measurable disease according to RECIST v1.1_x000D__x000D_        Main exclusion Criteria:_x000D__x000D_          1. Prior therapy with anti-EGFR antibodies, anti-EGFR small molecule inhibitors or_x000D_             irinotecan (CPT-11)_x000D__x000D_          2. Any antineoplastic agent (standard or investigational) within 4 weeks prior to C1/D1_x000D__x000D_          3. Significant gastrointestinal abnormalities_x000D__x000D_          4. Patients with a significant cardiovascular disease or condition_x000D__x000D_          5. Abnormal hematologic, renal or hepatic function_x000D_      
---------------------------------------</v>
      </c>
      <c r="S131">
        <f>IF(OR(Database!K134="include",Database!L134="include"), 1, 0)</f>
        <v>1</v>
      </c>
      <c r="T131">
        <f>IF(OR(Database!M134="include",Database!N134="include",Database!O134="include",Database!P134="include"), 1, 0)</f>
        <v>0</v>
      </c>
      <c r="U131">
        <f>IF(OR(Database!M134="include",Database!N134="include",Database!O134="include"), 1, 0)</f>
        <v>0</v>
      </c>
      <c r="V131">
        <f>IF(Database!P134="include", 1, 0)</f>
        <v>0</v>
      </c>
      <c r="W131">
        <f>IF(OR(Database!Q134="include",Database!R134="include",Database!S134="include",Database!T134="include"), 1, 0)</f>
        <v>0</v>
      </c>
      <c r="X131">
        <f>IF(Database!Q134="include", 1, 0)</f>
        <v>0</v>
      </c>
      <c r="Y131">
        <f>IF(Database!T134="include", 1, 0)</f>
        <v>0</v>
      </c>
      <c r="Z131">
        <f>IF(OR(Database!AC134="include",Database!AE134="include",Database!AH134="include",Database!AI134="include",Database!AJ134="include",Database!AK134="include",Database!AM134="include",Database!AN134="include",Database!AO134="include",Database!AP134="include"), 1, 0)</f>
        <v>0</v>
      </c>
      <c r="AA131">
        <f>IF(OR(Database!AQ134&lt;&gt;"",Database!AR134&lt;&gt;"",Database!AS134&lt;&gt;"",Database!AT134&lt;&gt;""), 1, 0)</f>
        <v>1</v>
      </c>
      <c r="AB131">
        <f>IF(Database!AW134&lt;&gt;"", 1, 0)</f>
        <v>0</v>
      </c>
      <c r="AC131">
        <f>IF(OR(Database!AY134&lt;&gt;"",Database!AX134&lt;&gt;""), 1, 0)</f>
        <v>0</v>
      </c>
    </row>
    <row r="132" spans="1:29">
      <c r="A132" t="str">
        <f>Database!$B$6&amp;": "&amp;Database!B135&amp;CHAR(10)&amp;Database!$C$6&amp;": "&amp;Database!C135&amp;CHAR(10)&amp;Database!$E$6&amp;": "&amp;Database!E135&amp;CHAR(10)&amp;Database!$F$6&amp;": "&amp;Database!F135&amp;CHAR(10)&amp;Database!$G$6&amp;": "&amp;Database!G135&amp;CHAR(10)&amp;Database!$H$6&amp;": "&amp;Database!H135&amp;CHAR(10)&amp;Database!$I$6&amp;": "&amp;Database!I135&amp;CHAR(10)&amp;Database!$J$6&amp;": "&amp;Database!J135&amp;CHAR(10)</f>
        <v xml:space="preserve">nct_id: NCT02046174
phase: Phase 2
sponsor_name: The Rogosin Institute
sponsor_type: Other
study_title: A Phase IIb, Nonrandomized, Open-Label Trial With Mouse Renal Adenocarcinoma (RENCA) Cell Containing Agarose-Agarose Macrobeads Compared With Best Supportive Care in Patients With Treatment-Resistant, Metastatic Colorectal Carcinoma
cohort: 1
age_min: 18
age_max: 150
</v>
      </c>
      <c r="B132" t="str">
        <f>IF(S132=1, Database!$K$6&amp;": "&amp;Database!K135&amp;CHAR(10)&amp;Database!$L$6&amp;": "&amp;Database!L135, "")</f>
        <v xml:space="preserve">type_colorectal_adeno: include
type_colorectal_nonadeno: </v>
      </c>
      <c r="C132" t="str">
        <f>IF(T132=1, Database!$M$6&amp;": "&amp;Database!M135&amp;CHAR(10)&amp;Database!$N$6&amp;": "&amp;Database!N135&amp;CHAR(10)&amp;Database!$O$6&amp;": "&amp;Database!O135&amp;CHAR(10)&amp;Database!$P$6&amp;": "&amp;Database!P135&amp;CHAR(10), "")</f>
        <v/>
      </c>
      <c r="D132" t="str">
        <f>IF(W132=1, Database!$Q$6&amp;": "&amp;Database!Q135&amp;CHAR(10)&amp;Database!$R$6&amp;": "&amp;Database!R135&amp;CHAR(10)&amp;Database!$S$6&amp;": "&amp;Database!S135&amp;CHAR(10)&amp;Database!$T$6&amp;": "&amp;Database!T135&amp;CHAR(10)&amp;Database!$U$6&amp;": "&amp;Database!U135&amp;CHAR(10)&amp;Database!$V$6&amp;": "&amp;Database!V135&amp;CHAR(10)&amp;Database!$W$6&amp;": "&amp;Database!W135&amp;CHAR(10)&amp;Database!$X$6&amp;": "&amp;Database!X135&amp;CHAR(10)&amp;Database!$Y$6&amp;": "&amp;Database!Y135&amp;CHAR(10)&amp;Database!$Z$6&amp;": "&amp;Database!Z135&amp;CHAR(10)&amp;Database!$AA$6&amp;": "&amp;Database!AA135&amp;CHAR(10)&amp;Database!$AB$6&amp;": "&amp;Database!AB135&amp;CHAR(10), "")</f>
        <v/>
      </c>
      <c r="E132" t="str">
        <f>IF(Z132=1, Database!$AC$6&amp;": "&amp;Database!AC135&amp;CHAR(10)&amp;Database!$AD$6&amp;": "&amp;Database!AD135&amp;CHAR(10)&amp;Database!$AE$6&amp;": "&amp;Database!AE135&amp;CHAR(10)&amp;Database!$AF$6&amp;": "&amp;Database!AF135&amp;CHAR(10)&amp;Database!$AG$6&amp;": "&amp;Database!AG135&amp;CHAR(10)&amp;Database!$AH$6&amp;": "&amp;Database!AH135&amp;CHAR(10)&amp;Database!$AI$6&amp;": "&amp;Database!AI135&amp;CHAR(10)&amp;Database!$AJ$6&amp;": "&amp;Database!AJ135&amp;CHAR(10)&amp;Database!$AK$6&amp;": "&amp;Database!AK135&amp;CHAR(10)&amp;Database!$AL$6&amp;": "&amp;Database!AL135&amp;CHAR(10)&amp;Database!$AM$6&amp;": "&amp;Database!AM135&amp;CHAR(10)&amp;Database!$AN$6&amp;": "&amp;Database!AN135&amp;CHAR(10)&amp;Database!$AO$6&amp;": "&amp;Database!AO135&amp;CHAR(10)&amp;Database!$AP$6&amp;": "&amp;Database!AP135&amp;CHAR(10), "")</f>
        <v/>
      </c>
      <c r="F132" t="str">
        <f>IF(AA132=1, Database!$AQ$6&amp;": "&amp;Database!AQ135&amp;CHAR(10)&amp;Database!$AR$6&amp;": "&amp;Database!AR135&amp;CHAR(10)&amp;Database!$AS$6&amp;": "&amp;Database!AS135&amp;CHAR(10)&amp;Database!$AT$6&amp;": "&amp;Database!AT135&amp;CHAR(10), "")</f>
        <v xml:space="preserve">stage_i: 
stage_ii: 
stage_iii: include
stage_iv: include
</v>
      </c>
      <c r="G132" t="str">
        <f>IF(V132=1, Database!$AU$6&amp;": "&amp;Database!AU135&amp;CHAR(10)&amp;Database!$AV$6&amp;": "&amp;Database!AV135&amp;CHAR(10), "")</f>
        <v/>
      </c>
      <c r="H132" t="str">
        <f>IF(AB132=1, Database!$AW$6&amp;": "&amp;Database!AW135&amp;CHAR(10), "")</f>
        <v/>
      </c>
      <c r="I132" t="str">
        <f>IF(AC132=1, Database!$AX$6&amp;": "&amp;Database!AX135&amp;CHAR(10)&amp;Database!$AY$6&amp;": "&amp;Database!AY135&amp;CHAR(10), "")</f>
        <v/>
      </c>
      <c r="J132" t="str">
        <f>IF(Z132=1, Database!$AQ$6&amp;": "&amp;Database!AQ135&amp;CHAR(10)&amp;Database!$AR$6&amp;": "&amp;Database!AR135&amp;CHAR(10)&amp;Database!$AS$6&amp;": "&amp;Database!AS135&amp;CHAR(10)&amp;Database!$AT$6&amp;": "&amp;Database!AT135&amp;CHAR(10), "")</f>
        <v/>
      </c>
      <c r="K132" t="str">
        <f>Database!$AZ$6&amp;": "&amp;Database!AZ135&amp;CHAR(10)&amp;Database!$BA$6&amp;": "&amp;Database!BA135&amp;CHAR(10)&amp;Database!$BB$6&amp;": "&amp;Database!BB135&amp;CHAR(10)</f>
        <v xml:space="preserve">status_newly_diagnosed: 
status_relapse: 
status_refractory: 
</v>
      </c>
      <c r="L132" t="str">
        <f>Database!$BC$6&amp;": "&amp;Database!BC135&amp;CHAR(10)&amp;Database!$BD$6&amp;": "&amp;Database!BD135&amp;CHAR(10)&amp;Database!$BE$6&amp;": "&amp;Database!BE135&amp;CHAR(10)&amp;Database!$BF$6&amp;": "&amp;Database!BF135&amp;CHAR(10)&amp;Database!$BG$6&amp;": "&amp;Database!BG135&amp;CHAR(10)&amp;Database!$BH$6&amp;": "&amp;Database!BH135&amp;CHAR(10)</f>
        <v xml:space="preserve">marker_alk_oncogene: 
marker_egfr_mutation: 
marker_kras_mutation: 
marker_philadelphia_bcrabl_positive: 
marker_flt3_positive: 
marker_cd20pos: 
</v>
      </c>
      <c r="M132" t="str">
        <f>Database!$BI$6&amp;": "&amp;Database!BI135&amp;CHAR(10)&amp;Database!$BJ$6&amp;": "&amp;Database!BJ135&amp;CHAR(10)&amp;Database!$BK$6&amp;": "&amp;Database!BK135&amp;CHAR(10)&amp;Database!$BL$6&amp;": "&amp;Database!BL135&amp;CHAR(10)&amp;Database!$BM$6&amp;": "&amp;Database!BM135&amp;CHAR(10)&amp;Database!$BN$6&amp;": "&amp;Database!BN135&amp;CHAR(10)&amp;Database!$BO$6&amp;": "&amp;Database!BO135&amp;CHAR(10)&amp;Database!$BP$6&amp;": "&amp;Database!BP135&amp;CHAR(10)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32" t="str">
        <f>IF(OR(W132=1, Z132=1), Database!$BQ$6&amp;": "&amp;Database!BQ135&amp;CHAR(10)&amp;Database!$BR$6&amp;": "&amp;Database!BR135&amp;CHAR(10)&amp;Database!$BS$6&amp;": "&amp;Database!BS135&amp;CHAR(10)&amp;Database!$BT$6&amp;": "&amp;Database!BT135&amp;CHAR(10), "")</f>
        <v/>
      </c>
      <c r="O132" t="str">
        <f>"Criteria: "&amp;CHAR(10)&amp;CHAR(10)&amp;Database!BU135</f>
        <v xml:space="preserve">Criteria: 
_x000D_        Inclusion Criteria:_x000D__x000D_        Patients in both treatment groups must meet all of the following criteria to be considered_x000D_        eligible to participate in the study:_x000D__x000D_          -  Adult men or women, aged 18 years or older, with histologically-confirmed, metastatic_x000D_             adenocarcinoma of the colon or rectum that is resistant to available treatment_x000D_             options_x000D__x000D_          -  Radiographically documented evidence of disease progression._x000D__x000D_          -  Life expectancy of at least 6 weeks, in the investigator's opinion, at the time_x000D_             disease progression is documented._x000D__x000D_          -  Considered surgical candidates on the basis of co-morbidity risks, number and sites_x000D_             of metastases, and ability to withstand general anesthesia._x000D__x000D_          -  Able to provide written informed consent._x000D__x000D_        Patients in Group A must also meet all of the following additional criteria:_x000D__x000D_          -  ECOG performance status score of 0, 1, or 2._x000D__x000D_          -  Adequate hematologic function, defined as follows:_x000D__x000D_               1. absolute neutrophil count (ANC) â‰¥1500 /mL_x000D__x000D_               2. hemoglobin â‰¥9 g/dL_x000D__x000D_               3. platelets â‰¥75,000 /mL_x000D__x000D_          -  Adequate hepatic function, defined as follows:_x000D__x000D_               1. bilirubin â‰¤1.5 times the upper limit of normal (x ULN)_x000D__x000D_               2. aspartate transaminase (AST) â‰¤3 x ULN, or â‰¤5 x ULN if liver metastases are_x000D_                  present_x000D__x000D_               3. alanine transaminase (ALT) â‰¤3, x ULN, or â‰¤5 x ULN if liver metastases are_x000D_                  present_x000D__x000D_          -  Adequate renal function, defined as creatinine â‰¤2.0 mg/dL._x000D__x000D_          -  Adequate coagulation function, defined as follows:_x000D__x000D_               1. International Normalized Ratio (INR) â‰¤1.5 or between 2 and 3 if the patient is_x000D_                  receiving anticoagulation_x000D__x000D_               2. partial thromboplastin time (PTT) â‰¤5 seconds above the ULN Note: Patients_x000D_                  receiving full-dose anticoagulation therapy must be receiving a stable dose of_x000D_                  oral anticoagulant therapy or low-molecular-weight heparin._x000D__x000D_          -  Clinically significant toxic effects of chemotherapy (excluding alopecia),_x000D_             radiotherapy, hormonal therapy, or prior surgery must have resolved to Grade 1 or_x000D_             better, with the exception of peripheral neuropathy, which must have resolved to_x000D_             Grade 2 or better._x000D__x000D_          -  Agrees to contraceptive use while on study if sexually active_x000D__x000D_        Exclusion Criteria:_x000D__x000D_        Patients in either treatment group who meet any of the following criteria will be excluded_x000D_        from participating in the study:_x000D__x000D_          -  Hepatic blood flow abnormalities, i.e., portal vein hypertension and thrombosis,_x000D_             and/or a large volume of ascites._x000D__x000D_          -  Concurrent cancer of any other type, except skin cancers other than melanoma._x000D__x000D_          -  A positive test result for HIV or any hepatitis other than A at screening._x000D__x000D_          -  Considered by the investigator to be unsuitable for participation in the study_x000D__x000D_        Patients in Group A who meet any of the following criteria will be excluded from_x000D_        participating in the study:_x000D__x000D_          -  Received FDA-approved chemotherapy within 3 weeks of Day 0, or bevacizumab (or_x000D_             similar drugs) within 4 weeks of Day 0, or radiation therapy at any site within 4_x000D_             weeks of Day 0_x000D__x000D_          -  Investigational anticancer therapy within 4 weeks of Day 0_x000D__x000D_          -  Positive reaction to the skin test for allergy to mouse antigen_x000D__x000D_          -  History of hypersensitivity reaction that, in the opinion of the investigator, poses_x000D_             an increased risk of an allergic reaction to the RENCA macrobeads, particularly any_x000D_             known allergy to murine antigens or body tissues._x000D__x000D_          -  Ongoing or active infection, symptomatic congestive heart failure, unstable angina_x000D_             pectoris, serious cardiac arrhythmias (with the exception of well controlled atrial_x000D_             fibrillation), active bleeding, or psychiatric illness, or social situations that_x000D_             could interfere with the patient's ability to participate in the study._x000D_      </v>
      </c>
      <c r="P132" t="str">
        <f t="shared" si="2"/>
        <v xml:space="preserve">
---------------------------------------</v>
      </c>
      <c r="Q132" t="str">
        <f t="shared" si="3"/>
        <v>nct_id: NCT02046174
phase: Phase 2
sponsor_name: The Rogosin Institute
sponsor_type: Other
study_title: A Phase IIb, Nonrandomized, Open-Label Trial With Mouse Renal Adenocarcinoma (RENCA) Cell Containing Agarose-Agarose Macrobeads Compared With Best Supportive Care in Patients With Treatment-Resistant, Metastatic Colorectal Carcinoma
cohort: 1
age_min: 18
age_max: 150
type_colorectal_adeno: include
type_colorectal_nonadeno: 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Patients in both treatment groups must meet all of the following criteria to be considered_x000D_        eligible to participate in the study:_x000D__x000D_          -  Adult men or women, aged 18 years or older, with histologically-confirmed, metastatic_x000D_             adenocarcinoma of the colon or rectum that is resistant to available treatment_x000D_             options_x000D__x000D_          -  Radiographically documented evidence of disease progression._x000D__x000D_          -  Life expectancy of at least 6 weeks, in the investigator's opinion, at the time_x000D_             disease progression is documented._x000D__x000D_          -  Considered surgical candidates on the basis of co-morbidity risks, number and sites_x000D_             of metastases, and ability to withstand general anesthesia._x000D__x000D_          -  Able to provide written informed consent._x000D__x000D_        Patients in Group A must also meet all of the following additional criteria:_x000D__x000D_          -  ECOG performance status score of 0, 1, or 2._x000D__x000D_          -  Adequate hematologic function, defined as follows:_x000D__x000D_               1. absolute neutrophil count (ANC) â‰¥1500 /mL_x000D__x000D_               2. hemoglobin â‰¥9 g/dL_x000D__x000D_               3. platelets â‰¥75,000 /mL_x000D__x000D_          -  Adequate hepatic function, defined as follows:_x000D__x000D_               1. bilirubin â‰¤1.5 times the upper limit of normal (x ULN)_x000D__x000D_               2. aspartate transaminase (AST) â‰¤3 x ULN, or â‰¤5 x ULN if liver metastases are_x000D_                  present_x000D__x000D_               3. alanine transaminase (ALT) â‰¤3, x ULN, or â‰¤5 x ULN if liver metastases are_x000D_                  present_x000D__x000D_          -  Adequate renal function, defined as creatinine â‰¤2.0 mg/dL._x000D__x000D_          -  Adequate coagulation function, defined as follows:_x000D__x000D_               1. International Normalized Ratio (INR) â‰¤1.5 or between 2 and 3 if the patient is_x000D_                  receiving anticoagulation_x000D__x000D_               2. partial thromboplastin time (PTT) â‰¤5 seconds above the ULN Note: Patients_x000D_                  receiving full-dose anticoagulation therapy must be receiving a stable dose of_x000D_                  oral anticoagulant therapy or low-molecular-weight heparin._x000D__x000D_          -  Clinically significant toxic effects of chemotherapy (excluding alopecia),_x000D_             radiotherapy, hormonal therapy, or prior surgery must have resolved to Grade 1 or_x000D_             better, with the exception of peripheral neuropathy, which must have resolved to_x000D_             Grade 2 or better._x000D__x000D_          -  Agrees to contraceptive use while on study if sexually active_x000D__x000D_        Exclusion Criteria:_x000D__x000D_        Patients in either treatment group who meet any of the following criteria will be excluded_x000D_        from participating in the study:_x000D__x000D_          -  Hepatic blood flow abnormalities, i.e., portal vein hypertension and thrombosis,_x000D_             and/or a large volume of ascites._x000D__x000D_          -  Concurrent cancer of any other type, except skin cancers other than melanoma._x000D__x000D_          -  A positive test result for HIV or any hepatitis other than A at screening._x000D__x000D_          -  Considered by the investigator to be unsuitable for participation in the study_x000D__x000D_        Patients in Group A who meet any of the following criteria will be excluded from_x000D_        participating in the study:_x000D__x000D_          -  Received FDA-approved chemotherapy within 3 weeks of Day 0, or bevacizumab (or_x000D_             similar drugs) within 4 weeks of Day 0, or radiation therapy at any site within 4_x000D_             weeks of Day 0_x000D__x000D_          -  Investigational anticancer therapy within 4 weeks of Day 0_x000D__x000D_          -  Positive reaction to the skin test for allergy to mouse antigen_x000D__x000D_          -  History of hypersensitivity reaction that, in the opinion of the investigator, poses_x000D_             an increased risk of an allergic reaction to the RENCA macrobeads, particularly any_x000D_             known allergy to murine antigens or body tissues._x000D__x000D_          -  Ongoing or active infection, symptomatic congestive heart failure, unstable angina_x000D_             pectoris, serious cardiac arrhythmias (with the exception of well controlled atrial_x000D_             fibrillation), active bleeding, or psychiatric illness, or social situations that_x000D_             could interfere with the patient's ability to participate in the study._x000D_      
---------------------------------------</v>
      </c>
      <c r="S132">
        <f>IF(OR(Database!K135="include",Database!L135="include"), 1, 0)</f>
        <v>1</v>
      </c>
      <c r="T132">
        <f>IF(OR(Database!M135="include",Database!N135="include",Database!O135="include",Database!P135="include"), 1, 0)</f>
        <v>0</v>
      </c>
      <c r="U132">
        <f>IF(OR(Database!M135="include",Database!N135="include",Database!O135="include"), 1, 0)</f>
        <v>0</v>
      </c>
      <c r="V132">
        <f>IF(Database!P135="include", 1, 0)</f>
        <v>0</v>
      </c>
      <c r="W132">
        <f>IF(OR(Database!Q135="include",Database!R135="include",Database!S135="include",Database!T135="include"), 1, 0)</f>
        <v>0</v>
      </c>
      <c r="X132">
        <f>IF(Database!Q135="include", 1, 0)</f>
        <v>0</v>
      </c>
      <c r="Y132">
        <f>IF(Database!T135="include", 1, 0)</f>
        <v>0</v>
      </c>
      <c r="Z132">
        <f>IF(OR(Database!AC135="include",Database!AE135="include",Database!AH135="include",Database!AI135="include",Database!AJ135="include",Database!AK135="include",Database!AM135="include",Database!AN135="include",Database!AO135="include",Database!AP135="include"), 1, 0)</f>
        <v>0</v>
      </c>
      <c r="AA132">
        <f>IF(OR(Database!AQ135&lt;&gt;"",Database!AR135&lt;&gt;"",Database!AS135&lt;&gt;"",Database!AT135&lt;&gt;""), 1, 0)</f>
        <v>1</v>
      </c>
      <c r="AB132">
        <f>IF(Database!AW135&lt;&gt;"", 1, 0)</f>
        <v>0</v>
      </c>
      <c r="AC132">
        <f>IF(OR(Database!AY135&lt;&gt;"",Database!AX135&lt;&gt;""), 1, 0)</f>
        <v>0</v>
      </c>
    </row>
    <row r="133" spans="1:29">
      <c r="A133" t="str">
        <f>Database!$B$6&amp;": "&amp;Database!B136&amp;CHAR(10)&amp;Database!$C$6&amp;": "&amp;Database!C136&amp;CHAR(10)&amp;Database!$E$6&amp;": "&amp;Database!E136&amp;CHAR(10)&amp;Database!$F$6&amp;": "&amp;Database!F136&amp;CHAR(10)&amp;Database!$G$6&amp;": "&amp;Database!G136&amp;CHAR(10)&amp;Database!$H$6&amp;": "&amp;Database!H136&amp;CHAR(10)&amp;Database!$I$6&amp;": "&amp;Database!I136&amp;CHAR(10)&amp;Database!$J$6&amp;": "&amp;Database!J136&amp;CHAR(10)</f>
        <v xml:space="preserve">nct_id: NCT02753127
phase: Phase 3
sponsor_name: Boston Biomedical, Inc
sponsor_type: Industry
study_title: A Phase III Study of BBI-608 in Combination With 5-Fluorouracil, Leucovorin, Irinotecan (FOLFIRI) in Adult Patients With Previously Treated Metastatic Colorectal Cancer (CRC).
cohort: 1
age_min: 18
age_max: 150
</v>
      </c>
      <c r="B133" t="str">
        <f>IF(S133=1, Database!$K$6&amp;": "&amp;Database!K136&amp;CHAR(10)&amp;Database!$L$6&amp;": "&amp;Database!L136, "")</f>
        <v>type_colorectal_adeno: include
type_colorectal_nonadeno: include</v>
      </c>
      <c r="C133" t="str">
        <f>IF(T133=1, Database!$M$6&amp;": "&amp;Database!M136&amp;CHAR(10)&amp;Database!$N$6&amp;": "&amp;Database!N136&amp;CHAR(10)&amp;Database!$O$6&amp;": "&amp;Database!O136&amp;CHAR(10)&amp;Database!$P$6&amp;": "&amp;Database!P136&amp;CHAR(10), "")</f>
        <v/>
      </c>
      <c r="D133" t="str">
        <f>IF(W133=1, Database!$Q$6&amp;": "&amp;Database!Q136&amp;CHAR(10)&amp;Database!$R$6&amp;": "&amp;Database!R136&amp;CHAR(10)&amp;Database!$S$6&amp;": "&amp;Database!S136&amp;CHAR(10)&amp;Database!$T$6&amp;": "&amp;Database!T136&amp;CHAR(10)&amp;Database!$U$6&amp;": "&amp;Database!U136&amp;CHAR(10)&amp;Database!$V$6&amp;": "&amp;Database!V136&amp;CHAR(10)&amp;Database!$W$6&amp;": "&amp;Database!W136&amp;CHAR(10)&amp;Database!$X$6&amp;": "&amp;Database!X136&amp;CHAR(10)&amp;Database!$Y$6&amp;": "&amp;Database!Y136&amp;CHAR(10)&amp;Database!$Z$6&amp;": "&amp;Database!Z136&amp;CHAR(10)&amp;Database!$AA$6&amp;": "&amp;Database!AA136&amp;CHAR(10)&amp;Database!$AB$6&amp;": "&amp;Database!AB136&amp;CHAR(10), "")</f>
        <v/>
      </c>
      <c r="E133" t="str">
        <f>IF(Z133=1, Database!$AC$6&amp;": "&amp;Database!AC136&amp;CHAR(10)&amp;Database!$AD$6&amp;": "&amp;Database!AD136&amp;CHAR(10)&amp;Database!$AE$6&amp;": "&amp;Database!AE136&amp;CHAR(10)&amp;Database!$AF$6&amp;": "&amp;Database!AF136&amp;CHAR(10)&amp;Database!$AG$6&amp;": "&amp;Database!AG136&amp;CHAR(10)&amp;Database!$AH$6&amp;": "&amp;Database!AH136&amp;CHAR(10)&amp;Database!$AI$6&amp;": "&amp;Database!AI136&amp;CHAR(10)&amp;Database!$AJ$6&amp;": "&amp;Database!AJ136&amp;CHAR(10)&amp;Database!$AK$6&amp;": "&amp;Database!AK136&amp;CHAR(10)&amp;Database!$AL$6&amp;": "&amp;Database!AL136&amp;CHAR(10)&amp;Database!$AM$6&amp;": "&amp;Database!AM136&amp;CHAR(10)&amp;Database!$AN$6&amp;": "&amp;Database!AN136&amp;CHAR(10)&amp;Database!$AO$6&amp;": "&amp;Database!AO136&amp;CHAR(10)&amp;Database!$AP$6&amp;": "&amp;Database!AP136&amp;CHAR(10), "")</f>
        <v/>
      </c>
      <c r="F133" t="str">
        <f>IF(AA133=1, Database!$AQ$6&amp;": "&amp;Database!AQ136&amp;CHAR(10)&amp;Database!$AR$6&amp;": "&amp;Database!AR136&amp;CHAR(10)&amp;Database!$AS$6&amp;": "&amp;Database!AS136&amp;CHAR(10)&amp;Database!$AT$6&amp;": "&amp;Database!AT136&amp;CHAR(10), "")</f>
        <v xml:space="preserve">stage_i: 
stage_ii: 
stage_iii: include
stage_iv: include
</v>
      </c>
      <c r="G133" t="str">
        <f>IF(V133=1, Database!$AU$6&amp;": "&amp;Database!AU136&amp;CHAR(10)&amp;Database!$AV$6&amp;": "&amp;Database!AV136&amp;CHAR(10), "")</f>
        <v/>
      </c>
      <c r="H133" t="str">
        <f>IF(AB133=1, Database!$AW$6&amp;": "&amp;Database!AW136&amp;CHAR(10), "")</f>
        <v/>
      </c>
      <c r="I133" t="str">
        <f>IF(AC133=1, Database!$AX$6&amp;": "&amp;Database!AX136&amp;CHAR(10)&amp;Database!$AY$6&amp;": "&amp;Database!AY136&amp;CHAR(10), "")</f>
        <v/>
      </c>
      <c r="J133" t="str">
        <f>IF(Z133=1, Database!$AQ$6&amp;": "&amp;Database!AQ136&amp;CHAR(10)&amp;Database!$AR$6&amp;": "&amp;Database!AR136&amp;CHAR(10)&amp;Database!$AS$6&amp;": "&amp;Database!AS136&amp;CHAR(10)&amp;Database!$AT$6&amp;": "&amp;Database!AT136&amp;CHAR(10), "")</f>
        <v/>
      </c>
      <c r="K133" t="str">
        <f>Database!$AZ$6&amp;": "&amp;Database!AZ136&amp;CHAR(10)&amp;Database!$BA$6&amp;": "&amp;Database!BA136&amp;CHAR(10)&amp;Database!$BB$6&amp;": "&amp;Database!BB136&amp;CHAR(10)</f>
        <v xml:space="preserve">status_newly_diagnosed: 
status_relapse: 
status_refractory: 
</v>
      </c>
      <c r="L133" t="str">
        <f>Database!$BC$6&amp;": "&amp;Database!BC136&amp;CHAR(10)&amp;Database!$BD$6&amp;": "&amp;Database!BD136&amp;CHAR(10)&amp;Database!$BE$6&amp;": "&amp;Database!BE136&amp;CHAR(10)&amp;Database!$BF$6&amp;": "&amp;Database!BF136&amp;CHAR(10)&amp;Database!$BG$6&amp;": "&amp;Database!BG136&amp;CHAR(10)&amp;Database!$BH$6&amp;": "&amp;Database!BH136&amp;CHAR(10)</f>
        <v xml:space="preserve">marker_alk_oncogene: 
marker_egfr_mutation: 
marker_kras_mutation: 
marker_philadelphia_bcrabl_positive: 
marker_flt3_positive: 
marker_cd20pos: 
</v>
      </c>
      <c r="M133" t="str">
        <f>Database!$BI$6&amp;": "&amp;Database!BI136&amp;CHAR(10)&amp;Database!$BJ$6&amp;": "&amp;Database!BJ136&amp;CHAR(10)&amp;Database!$BK$6&amp;": "&amp;Database!BK136&amp;CHAR(10)&amp;Database!$BL$6&amp;": "&amp;Database!BL136&amp;CHAR(10)&amp;Database!$BM$6&amp;": "&amp;Database!BM136&amp;CHAR(10)&amp;Database!$BN$6&amp;": "&amp;Database!BN136&amp;CHAR(10)&amp;Database!$BO$6&amp;": "&amp;Database!BO136&amp;CHAR(10)&amp;Database!$BP$6&amp;": "&amp;Database!BP136&amp;CHAR(10)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33" t="str">
        <f>IF(OR(W133=1, Z133=1), Database!$BQ$6&amp;": "&amp;Database!BQ136&amp;CHAR(10)&amp;Database!$BR$6&amp;": "&amp;Database!BR136&amp;CHAR(10)&amp;Database!$BS$6&amp;": "&amp;Database!BS136&amp;CHAR(10)&amp;Database!$BT$6&amp;": "&amp;Database!BT136&amp;CHAR(10), "")</f>
        <v/>
      </c>
      <c r="O133" t="str">
        <f>"Criteria: "&amp;CHAR(10)&amp;CHAR(10)&amp;Database!BU136</f>
        <v xml:space="preserve">Criteria: 
_x000D_        Inclusion Criteria:_x000D__x000D_          1. Written, signed consent for trial participation must be obtained from the patient_x000D_             appropriately in accordance with applicable ICH guidelines and local and regulatory_x000D_             requirements prior to the performance of any study specific procedure._x000D__x000D_          2. Must have histologically confirmed advanced CRC that is metastatic._x000D__x000D_          3. Must have failed treatment with one regimen containing a fluoropyrimidine,_x000D_             oxaliplatin and bevacizumab for metastatic disease. All patients must have received a_x000D_             minimum of 6 weeks of the first-line regimen that included bevacizumab, oxaliplatin_x000D_             and a fluoropyrimidine in the same cycle. Treatment failure is defined as radiologic_x000D_             progression during or &lt; 6 months after the last dose of first-line therapy._x000D__x000D_          4. FOLFIRI therapy is appropriate for the patient and is recommended by the_x000D_             Investigator._x000D__x000D_          5. Imaging investigations including CT/MRI of chest/abdomen/pelvis or other scans as_x000D_             necessary to document all sites of disease performed within 21 days prior to_x000D_             randomization. Patients with either measurable disease or non-measurable evaluable_x000D_             disease are eligible._x000D__x000D_          6. Must have an Eastern Cooperative Oncology Group (ECOG) Performance Status of 0 or 1._x000D__x000D_          7. Must be â‰¥ 18 years of age._x000D__x000D_          8. For male or female patient of child producing potential: Must agree to use_x000D_             contraception or take measures to avoid pregnancy during the study and for 180 days_x000D_             for female and male patients, of the final FOLFIRI dose. Patients who receive single_x000D_             agent napabucasin without FOLFIRI must agree to use contraception or take measures to_x000D_             avoid pregnancy during the study and for 30 days for female patients and 90 days for_x000D_             male patients, of the final napabucasin dose._x000D__x000D_          9. Women of child bearing potential (WOCBP) must have a negative serum or urine_x000D_             pregnancy test within 5 days prior to randomization. The minimum sensitivity of the_x000D_             pregnancy test must be 25 IU/L or equivalent units of HCG._x000D__x000D_         10. Must have alanine transaminase (ALT) â‰¤ 3 Ã— institutional upper limit of normal (ULN)_x000D_             [â‰¤ 5 Ã— ULN in presence of liver metastases] within 14 days prior to randomization._x000D__x000D_         11. Must have hemoglobin (Hgb) â‰¥ 9.0 g/dL within 14 days prior to randomization. Must not_x000D_             have required transfusion of red blood cells within 1 week of baseline Hgb_x000D_             assessment._x000D__x000D_         12. Must have total bilirubin â‰¤ 1.5 Ã— institutional ULN [â‰¤ 2.0 x ULN in presence of liver_x000D_             metastases] within 14 days prior to randomization._x000D__x000D_         13. Must have creatinine â‰¤ 1.5 Ã— institutional ULN or Creatinine Clearance &gt; 50 ml/min_x000D_             (as calculated by the Cockcroft-Gault equation) within 14 days prior to_x000D_             randomization._x000D__x000D_         14. Must have absolute neutrophil count â‰¥ 1.5 x 10^9/L within 14 days prior to_x000D_             randomization._x000D__x000D_         15. Must have platelet count â‰¥ 100 x 10^9/L within 14 days prior to randomization. Must_x000D_             not have required transfusion of platelets within 1 week of baseline platelet_x000D_             assessment._x000D__x000D_         16. Other baseline laboratory evaluations, listed in Section 6.0, must be done within 14_x000D_             days prior to randomization._x000D__x000D_         17. Patient must consent to provision of, and Investigator(s) must confirm access to and_x000D_             agree to submit a representative formalin fixed paraffin block of tumor tissue in_x000D_             order that the specific correlative marker assays may be conducted. Submission of the_x000D_             tissue does not have to occur prior to randomization. Where local center regulations_x000D_             prohibit submission of blocks of tumor tissue, two 2 mm cores of tumor from the block_x000D_             and 10-30 unstained slides of whole sections of representative tumor tissue are_x000D_             preferred. Where two 2 mm cores of tumor from the block are unavailable, 10-30_x000D_             unstained slides of whole sections of representative tumor tissue alone are_x000D_             acceptable. Where no previously resected or biopsied tumor tissue exists or is_x000D_             available, on the approval of the Sponsor/designated CRO, the patient may still be_x000D_             considered eligible for the study._x000D__x000D_         18. Patient must consent to provision of a sample of blood in order that the specific_x000D_             correlative marker assays may be conducted._x000D__x000D_         19. Patients must be accessible for treatment and follow-up. Patients registered on this_x000D_             trial must receive protocol treatment and be followed at the participating center._x000D_             This implies there must be reasonable geographical limits placed on patients being_x000D_             considered for this trial. Investigators must ensure that the patients randomized on_x000D_             this trial will be available for complete documentation of the treatment, response_x000D_             assessment, adverse events, and follow-up._x000D__x000D_         20. Protocol treatment is to begin within 2 calendar days of patient randomization._x000D__x000D_         21. The patient is not receiving therapy in a concurrent clinical study and the patient_x000D_             agrees not to participate in other interventional clinical studies during their_x000D_             participation in this trial while on study treatment. Patients participating in_x000D_             surveys or observational studies are eligible to participate in this study._x000D__x000D_        Exclusion Criteria:_x000D__x000D_          1. Anti-cancer chemotherapy or biologic therapy if administered prior to the first_x000D_             planned dose of study medication (napabucasin or FOLFIRI) within period of time_x000D_             equivalent to the usual cycle length of the regimen. An exception is made for oral_x000D_             fluoropyrimidines (e.g. capecitabine, S-1), where a minimum of 10 days since last_x000D_             dose must be observed prior to the first planned dose of study medication. Standard_x000D_             dose of bevacizumab (5 mg/kg) may be administered prior to FOLFIRI infusion, per_x000D_             Investigator decision, for as long as permanent decision to include or exclude_x000D_             bevacizumab is made prior to patient randomization. Radiotherapy, immunotherapy_x000D_             (including immunotherapy administered for non-malignant disease neoplastic treatment_x000D_             purposes), or investigational agents within four weeks of first planned dose of_x000D_             napabucasin, with the exception of a single dose of radiation up to 8 Gy (equal to_x000D_             800 RAD) with palliative intent for pain control up to 14 days before randomization._x000D__x000D_          2. More than one prior chemotherapy regimen administered in the metastatic setting._x000D__x000D_          3. Major surgery within 4 weeks prior to randomization._x000D__x000D_          4. Patients with any known brain or leptomeningeal metastases are excluded, even if_x000D_             treated._x000D__x000D_          5. Women who are pregnant or breastfeeding. Women should not breastfeed while taking_x000D_             study treatment and for 4 weeks after the last dose of napabucasin or while_x000D_             undergoing treatment with FOLFIRI and for 180 days after the last dose of FOLFIRI._x000D__x000D_          6. Gastrointestinal disorder(s) which, in the opinion of the Qualified/Principal_x000D_             Investigator, would significantly impede the absorption of an oral agent (e.g. active_x000D_             Crohn's disease, ulcerative colitis, extensive gastric and small intestine_x000D_             resection)._x000D__x000D_          7. Unable or unwilling to swallow napabucasin capsules daily._x000D__x000D_          8. Prior treatment with napabucasin._x000D__x000D_          9. Uncontrolled intercurrent illness including, but not limited to, ongoing or active_x000D_             infection, clinically significant non-healing or healing wounds, symptomatic_x000D_             congestive heart failure, unstable angina pectoris, clinically significant cardiac_x000D_             arrhythmia, significant pulmonary disease (shortness of breath at rest or mild_x000D_             exertion), uncontrolled infection or psychiatric illness/social situations that would_x000D_             limit compliance with study requirements._x000D__x000D_         10. Known hypersensitivity to 5-fluorouracil/leucovorin_x000D__x000D_         11. Known dihydropyrimidine dehydrogenase (DPD) deficiency_x000D__x000D_         12. Known hypersensitivity to irinotecan_x000D__x000D_         13. Abnormal glucuronidation of bilirubin, known Gilbert's syndrome_x000D__x000D_         14. Patients with QTc interval &gt; 470 milliseconds_x000D__x000D_         15. For patients to be treated with a regimen containing bevacizumab:_x000D__x000D_               -  History of cardiac disease: congestive heart failure (CHF) &gt; New York Heart_x000D_                  Association (NYHA) Class II; active coronary artery disease, myocardial_x000D_                  infarction within 6 months prior to study entry; unevaluated new onset angina_x000D_                  within 3 months or unstable angina (angina symptoms at rest) or cardiac_x000D_                  arrhythmias requiring anti-arrhythmic therapy (beta blockers or digoxin are_x000D_                  permitted)._x000D__x000D_               -  Current uncontrolled hypertension (systolic blood pressure [BP] &gt; 150 mmHg or_x000D_                  diastolic pressure &gt; 90 mmHg despite optimal medical management) as well as_x000D_                  prior history of hypertensive crisis or hypertensive encephalopathy._x000D__x000D_               -  History of arterial thrombotic or embolic events (within 6 months prior to study_x000D_                  entry)_x000D__x000D_               -  Significant vascular disease (e.g., aortic aneurysm, aortic dissection,_x000D_                  symptomatic peripheral vascular disease)_x000D__x000D_               -  Evidence of bleeding diathesis or clinically significant coagulopathy_x000D__x000D_               -  Major surgical procedure (including open biopsy, significant traumatic injury,_x000D_                  etc.) within 28 days, or anticipation of the need for major surgical procedure_x000D_                  during the course of the study as well as minor surgical procedure (excluding_x000D_                  placement of a vascular access device or bone marrow biopsy) within 7 days prior_x000D_                  to study enrollment_x000D__x000D_               -  Proteinuria at screening as demonstrated by urinalysis with proteinuria â‰¥ 2+_x000D_                  (patients discovered to have â‰¥2+ proteinuria on dipstick urinalysis at baseline_x000D_                  should undergo a 24 hour urine collection and must demonstrate â‰¤ 1g of protein_x000D_                  in 24 hours to be eligible)._x000D__x000D_               -  History of abdominal fistula, gastrointestinal perforation, peptic ulcer, or_x000D_                  intra-abdominal abscess within 6 months_x000D__x000D_               -  Ongoing serious, non-healing wound, ulcer, or bone fracture_x000D__x000D_               -  Known hypersensitivity to any component of bevacizumab_x000D__x000D_               -  History of reversible posterior leukoencephalopathy syndrome (RPLS)_x000D__x000D_         16. Patients with a history of other malignancies except: adequately treated non-melanoma_x000D_             skin cancer, curatively treated in-situ cancer of the cervix, or other solid tumors_x000D_             curatively treated with no evidence of disease for &gt; 3 years._x000D__x000D_         17. Any active disease condition which would render the protocol treatment dangerous or_x000D_             impair the ability of the patient to receive protocol therapy._x000D__x000D_         18. Any condition (e.g. psychological, geographical, etc.) that does not permit_x000D_             compliance with the protocol._x000D_      </v>
      </c>
      <c r="P133" t="str">
        <f t="shared" ref="P133:P196" si="4">CHAR(10)&amp;CHAR(10)&amp;CHAR(10)&amp;"---------------------------------------"</f>
        <v xml:space="preserve">
---------------------------------------</v>
      </c>
      <c r="Q133" t="str">
        <f t="shared" ref="Q133:Q196" si="5">A133&amp;B133&amp;C133&amp;D133&amp;E133&amp;F133&amp;G133&amp;H133&amp;I133&amp;J133&amp;K133&amp;L133&amp;M133&amp;N133&amp;O133&amp;P133</f>
        <v>nct_id: NCT02753127
phase: Phase 3
sponsor_name: Boston Biomedical, Inc
sponsor_type: Industry
study_title: A Phase III Study of BBI-608 in Combination With 5-Fluorouracil, Leucovorin, Irinotecan (FOLFIRI) in Adult Patients With Previously Treated Metastatic Colorectal Cancer (CRC).
cohort: 1
age_min: 18
age_max: 150
type_colorectal_adeno: include
type_colorectal_nonadeno: includestage_i: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1. Written, signed consent for trial participation must be obtained from the patient_x000D_             appropriately in accordance with applicable ICH guidelines and local and regulatory_x000D_             requirements prior to the performance of any study specific procedure._x000D__x000D_          2. Must have histologically confirmed advanced CRC that is metastatic._x000D__x000D_          3. Must have failed treatment with one regimen containing a fluoropyrimidine,_x000D_             oxaliplatin and bevacizumab for metastatic disease. All patients must have received a_x000D_             minimum of 6 weeks of the first-line regimen that included bevacizumab, oxaliplatin_x000D_             and a fluoropyrimidine in the same cycle. Treatment failure is defined as radiologic_x000D_             progression during or &lt; 6 months after the last dose of first-line therapy._x000D__x000D_          4. FOLFIRI therapy is appropriate for the patient and is recommended by the_x000D_             Investigator._x000D__x000D_          5. Imaging investigations including CT/MRI of chest/abdomen/pelvis or other scans as_x000D_             necessary to document all sites of disease performed within 21 days prior to_x000D_             randomization. Patients with either measurable disease or non-measurable evaluable_x000D_             disease are eligible._x000D__x000D_          6. Must have an Eastern Cooperative Oncology Group (ECOG) Performance Status of 0 or 1._x000D__x000D_          7. Must be â‰¥ 18 years of age._x000D__x000D_          8. For male or female patient of child producing potential: Must agree to use_x000D_             contraception or take measures to avoid pregnancy during the study and for 180 days_x000D_             for female and male patients, of the final FOLFIRI dose. Patients who receive single_x000D_             agent napabucasin without FOLFIRI must agree to use contraception or take measures to_x000D_             avoid pregnancy during the study and for 30 days for female patients and 90 days for_x000D_             male patients, of the final napabucasin dose._x000D__x000D_          9. Women of child bearing potential (WOCBP) must have a negative serum or urine_x000D_             pregnancy test within 5 days prior to randomization. The minimum sensitivity of the_x000D_             pregnancy test must be 25 IU/L or equivalent units of HCG._x000D__x000D_         10. Must have alanine transaminase (ALT) â‰¤ 3 Ã— institutional upper limit of normal (ULN)_x000D_             [â‰¤ 5 Ã— ULN in presence of liver metastases] within 14 days prior to randomization._x000D__x000D_         11. Must have hemoglobin (Hgb) â‰¥ 9.0 g/dL within 14 days prior to randomization. Must not_x000D_             have required transfusion of red blood cells within 1 week of baseline Hgb_x000D_             assessment._x000D__x000D_         12. Must have total bilirubin â‰¤ 1.5 Ã— institutional ULN [â‰¤ 2.0 x ULN in presence of liver_x000D_             metastases] within 14 days prior to randomization._x000D__x000D_         13. Must have creatinine â‰¤ 1.5 Ã— institutional ULN or Creatinine Clearance &gt; 50 ml/min_x000D_             (as calculated by the Cockcroft-Gault equation) within 14 days prior to_x000D_             randomization._x000D__x000D_         14. Must have absolute neutrophil count â‰¥ 1.5 x 10^9/L within 14 days prior to_x000D_             randomization._x000D__x000D_         15. Must have platelet count â‰¥ 100 x 10^9/L within 14 days prior to randomization. Must_x000D_             not have required transfusion of platelets within 1 week of baseline platelet_x000D_             assessment._x000D__x000D_         16. Other baseline laboratory evaluations, listed in Section 6.0, must be done within 14_x000D_             days prior to randomization._x000D__x000D_         17. Patient must consent to provision of, and Investigator(s) must confirm access to and_x000D_             agree to submit a representative formalin fixed paraffin block of tumor tissue in_x000D_             order that the specific correlative marker assays may be conducted. Submission of the_x000D_             tissue does not have to occur prior to randomization. Where local center regulations_x000D_             prohibit submission of blocks of tumor tissue, two 2 mm cores of tumor from the block_x000D_             and 10-30 unstained slides of whole sections of representative tumor tissue are_x000D_             preferred. Where two 2 mm cores of tumor from the block are unavailable, 10-30_x000D_             unstained slides of whole sections of representative tumor tissue alone are_x000D_             acceptable. Where no previously resected or biopsied tumor tissue exists or is_x000D_             available, on the approval of the Sponsor/designated CRO, the patient may still be_x000D_             considered eligible for the study._x000D__x000D_         18. Patient must consent to provision of a sample of blood in order that the specific_x000D_             correlative marker assays may be conducted._x000D__x000D_         19. Patients must be accessible for treatment and follow-up. Patients registered on this_x000D_             trial must receive protocol treatment and be followed at the participating center._x000D_             This implies there must be reasonable geographical limits placed on patients being_x000D_             considered for this trial. Investigators must ensure that the patients randomized on_x000D_             this trial will be available for complete documentation of the treatment, response_x000D_             assessment, adverse events, and follow-up._x000D__x000D_         20. Protocol treatment is to begin within 2 calendar days of patient randomization._x000D__x000D_         21. The patient is not receiving therapy in a concurrent clinical study and the patient_x000D_             agrees not to participate in other interventional clinical studies during their_x000D_             participation in this trial while on study treatment. Patients participating in_x000D_             surveys or observational studies are eligible to participate in this study._x000D__x000D_        Exclusion Criteria:_x000D__x000D_          1. Anti-cancer chemotherapy or biologic therapy if administered prior to the first_x000D_             planned dose of study medication (napabucasin or FOLFIRI) within period of time_x000D_             equivalent to the usual cycle length of the regimen. An exception is made for oral_x000D_             fluoropyrimidines (e.g. capecitabine, S-1), where a minimum of 10 days since last_x000D_             dose must be observed prior to the first planned dose of study medication. Standard_x000D_             dose of bevacizumab (5 mg/kg) may be administered prior to FOLFIRI infusion, per_x000D_             Investigator decision, for as long as permanent decision to include or exclude_x000D_             bevacizumab is made prior to patient randomization. Radiotherapy, immunotherapy_x000D_             (including immunotherapy administered for non-malignant disease neoplastic treatment_x000D_             purposes), or investigational agents within four weeks of first planned dose of_x000D_             napabucasin, with the exception of a single dose of radiation up to 8 Gy (equal to_x000D_             800 RAD) with palliative intent for pain control up to 14 days before randomization._x000D__x000D_          2. More than one prior chemotherapy regimen administered in the metastatic setting._x000D__x000D_          3. Major surgery within 4 weeks prior to randomization._x000D__x000D_          4. Patients with any known brain or leptomeningeal metastases are excluded, even if_x000D_             treated._x000D__x000D_          5. Women who are pregnant or breastfeeding. Women should not breastfeed while taking_x000D_             study treatment and for 4 weeks after the last dose of napabucasin or while_x000D_             undergoing treatment with FOLFIRI and for 180 days after the last dose of FOLFIRI._x000D__x000D_          6. Gastrointestinal disorder(s) which, in the opinion of the Qualified/Principal_x000D_             Investigator, would significantly impede the absorption of an oral agent (e.g. active_x000D_             Crohn's disease, ulcerative colitis, extensive gastric and small intestine_x000D_             resection)._x000D__x000D_          7. Unable or unwilling to swallow napabucasin capsules daily._x000D__x000D_          8. Prior treatment with napabucasin._x000D__x000D_          9. Uncontrolled intercurrent illness including, but not limited to, ongoing or active_x000D_             infection, clinically significant non-healing or healing wounds, symptomatic_x000D_             congestive heart failure, unstable angina pectoris, clinically significant cardiac_x000D_             arrhythmia, significant pulmonary disease (shortness of breath at rest or mild_x000D_             exertion), uncontrolled infection or psychiatric illness/social situations that would_x000D_             limit compliance with study requirements._x000D__x000D_         10. Known hypersensitivity to 5-fluorouracil/leucovorin_x000D__x000D_         11. Known dihydropyrimidine dehydrogenase (DPD) deficiency_x000D__x000D_         12. Known hypersensitivity to irinotecan_x000D__x000D_         13. Abnormal glucuronidation of bilirubin, known Gilbert's syndrome_x000D__x000D_         14. Patients with QTc interval &gt; 470 milliseconds_x000D__x000D_         15. For patients to be treated with a regimen containing bevacizumab:_x000D__x000D_               -  History of cardiac disease: congestive heart failure (CHF) &gt; New York Heart_x000D_                  Association (NYHA) Class II; active coronary artery disease, myocardial_x000D_                  infarction within 6 months prior to study entry; unevaluated new onset angina_x000D_                  within 3 months or unstable angina (angina symptoms at rest) or cardiac_x000D_                  arrhythmias requiring anti-arrhythmic therapy (beta blockers or digoxin are_x000D_                  permitted)._x000D__x000D_               -  Current uncontrolled hypertension (systolic blood pressure [BP] &gt; 150 mmHg or_x000D_                  diastolic pressure &gt; 90 mmHg despite optimal medical management) as well as_x000D_                  prior history of hypertensive crisis or hypertensive encephalopathy._x000D__x000D_               -  History of arterial thrombotic or embolic events (within 6 months prior to study_x000D_                  entry)_x000D__x000D_               -  Significant vascular disease (e.g., aortic aneurysm, aortic dissection,_x000D_                  symptomatic peripheral vascular disease)_x000D__x000D_               -  Evidence of bleeding diathesis or clinically significant coagulopathy_x000D__x000D_               -  Major surgical procedure (including open biopsy, significant traumatic injury,_x000D_                  etc.) within 28 days, or anticipation of the need for major surgical procedure_x000D_                  during the course of the study as well as minor surgical procedure (excluding_x000D_                  placement of a vascular access device or bone marrow biopsy) within 7 days prior_x000D_                  to study enrollment_x000D__x000D_               -  Proteinuria at screening as demonstrated by urinalysis with proteinuria â‰¥ 2+_x000D_                  (patients discovered to have â‰¥2+ proteinuria on dipstick urinalysis at baseline_x000D_                  should undergo a 24 hour urine collection and must demonstrate â‰¤ 1g of protein_x000D_                  in 24 hours to be eligible)._x000D__x000D_               -  History of abdominal fistula, gastrointestinal perforation, peptic ulcer, or_x000D_                  intra-abdominal abscess within 6 months_x000D__x000D_               -  Ongoing serious, non-healing wound, ulcer, or bone fracture_x000D__x000D_               -  Known hypersensitivity to any component of bevacizumab_x000D__x000D_               -  History of reversible posterior leukoencephalopathy syndrome (RPLS)_x000D__x000D_         16. Patients with a history of other malignancies except: adequately treated non-melanoma_x000D_             skin cancer, curatively treated in-situ cancer of the cervix, or other solid tumors_x000D_             curatively treated with no evidence of disease for &gt; 3 years._x000D__x000D_         17. Any active disease condition which would render the protocol treatment dangerous or_x000D_             impair the ability of the patient to receive protocol therapy._x000D__x000D_         18. Any condition (e.g. psychological, geographical, etc.) that does not permit_x000D_             compliance with the protocol._x000D_      
---------------------------------------</v>
      </c>
      <c r="S133">
        <f>IF(OR(Database!K136="include",Database!L136="include"), 1, 0)</f>
        <v>1</v>
      </c>
      <c r="T133">
        <f>IF(OR(Database!M136="include",Database!N136="include",Database!O136="include",Database!P136="include"), 1, 0)</f>
        <v>0</v>
      </c>
      <c r="U133">
        <f>IF(OR(Database!M136="include",Database!N136="include",Database!O136="include"), 1, 0)</f>
        <v>0</v>
      </c>
      <c r="V133">
        <f>IF(Database!P136="include", 1, 0)</f>
        <v>0</v>
      </c>
      <c r="W133">
        <f>IF(OR(Database!Q136="include",Database!R136="include",Database!S136="include",Database!T136="include"), 1, 0)</f>
        <v>0</v>
      </c>
      <c r="X133">
        <f>IF(Database!Q136="include", 1, 0)</f>
        <v>0</v>
      </c>
      <c r="Y133">
        <f>IF(Database!T136="include", 1, 0)</f>
        <v>0</v>
      </c>
      <c r="Z133">
        <f>IF(OR(Database!AC136="include",Database!AE136="include",Database!AH136="include",Database!AI136="include",Database!AJ136="include",Database!AK136="include",Database!AM136="include",Database!AN136="include",Database!AO136="include",Database!AP136="include"), 1, 0)</f>
        <v>0</v>
      </c>
      <c r="AA133">
        <f>IF(OR(Database!AQ136&lt;&gt;"",Database!AR136&lt;&gt;"",Database!AS136&lt;&gt;"",Database!AT136&lt;&gt;""), 1, 0)</f>
        <v>1</v>
      </c>
      <c r="AB133">
        <f>IF(Database!AW136&lt;&gt;"", 1, 0)</f>
        <v>0</v>
      </c>
      <c r="AC133">
        <f>IF(OR(Database!AY136&lt;&gt;"",Database!AX136&lt;&gt;""), 1, 0)</f>
        <v>0</v>
      </c>
    </row>
    <row r="134" spans="1:29">
      <c r="A134" t="str">
        <f>Database!$B$6&amp;": "&amp;Database!B137&amp;CHAR(10)&amp;Database!$C$6&amp;": "&amp;Database!C137&amp;CHAR(10)&amp;Database!$E$6&amp;": "&amp;Database!E137&amp;CHAR(10)&amp;Database!$F$6&amp;": "&amp;Database!F137&amp;CHAR(10)&amp;Database!$G$6&amp;": "&amp;Database!G137&amp;CHAR(10)&amp;Database!$H$6&amp;": "&amp;Database!H137&amp;CHAR(10)&amp;Database!$I$6&amp;": "&amp;Database!I137&amp;CHAR(10)&amp;Database!$J$6&amp;": "&amp;Database!J137&amp;CHAR(10)</f>
        <v xml:space="preserve">nct_id: NCT02928224
phase: Phase 3
sponsor_name: Array BioPharma
sponsor_type: Industry
study_title: A Multicenter, Randomized, Open-label, 3-Arm Phase 3 Study of Encorafenib + Cetuximab Plus or Minus Binimetinib vs. Irinotecan/Cetuximab or Infusional 5- Fluorouracil (5-FU)/Folinic Acid (FA) /Irinotecan (FOLFIRI)/Cetuximab With a Safety Lead-in of Encorafenib + Binimetinib + Cetuximab in Patients With BRAF V600E-mutant Metastatic Colorectal Cancer
cohort: 1
age_min: 18
age_max: 150
</v>
      </c>
      <c r="B134" t="str">
        <f>IF(S134=1, Database!$K$6&amp;": "&amp;Database!K137&amp;CHAR(10)&amp;Database!$L$6&amp;": "&amp;Database!L137, "")</f>
        <v>type_colorectal_adeno: include
type_colorectal_nonadeno: include</v>
      </c>
      <c r="C134" t="str">
        <f>IF(T134=1, Database!$M$6&amp;": "&amp;Database!M137&amp;CHAR(10)&amp;Database!$N$6&amp;": "&amp;Database!N137&amp;CHAR(10)&amp;Database!$O$6&amp;": "&amp;Database!O137&amp;CHAR(10)&amp;Database!$P$6&amp;": "&amp;Database!P137&amp;CHAR(10), "")</f>
        <v/>
      </c>
      <c r="D134" t="str">
        <f>IF(W134=1, Database!$Q$6&amp;": "&amp;Database!Q137&amp;CHAR(10)&amp;Database!$R$6&amp;": "&amp;Database!R137&amp;CHAR(10)&amp;Database!$S$6&amp;": "&amp;Database!S137&amp;CHAR(10)&amp;Database!$T$6&amp;": "&amp;Database!T137&amp;CHAR(10)&amp;Database!$U$6&amp;": "&amp;Database!U137&amp;CHAR(10)&amp;Database!$V$6&amp;": "&amp;Database!V137&amp;CHAR(10)&amp;Database!$W$6&amp;": "&amp;Database!W137&amp;CHAR(10)&amp;Database!$X$6&amp;": "&amp;Database!X137&amp;CHAR(10)&amp;Database!$Y$6&amp;": "&amp;Database!Y137&amp;CHAR(10)&amp;Database!$Z$6&amp;": "&amp;Database!Z137&amp;CHAR(10)&amp;Database!$AA$6&amp;": "&amp;Database!AA137&amp;CHAR(10)&amp;Database!$AB$6&amp;": "&amp;Database!AB137&amp;CHAR(10), "")</f>
        <v/>
      </c>
      <c r="E134" t="str">
        <f>IF(Z134=1, Database!$AC$6&amp;": "&amp;Database!AC137&amp;CHAR(10)&amp;Database!$AD$6&amp;": "&amp;Database!AD137&amp;CHAR(10)&amp;Database!$AE$6&amp;": "&amp;Database!AE137&amp;CHAR(10)&amp;Database!$AF$6&amp;": "&amp;Database!AF137&amp;CHAR(10)&amp;Database!$AG$6&amp;": "&amp;Database!AG137&amp;CHAR(10)&amp;Database!$AH$6&amp;": "&amp;Database!AH137&amp;CHAR(10)&amp;Database!$AI$6&amp;": "&amp;Database!AI137&amp;CHAR(10)&amp;Database!$AJ$6&amp;": "&amp;Database!AJ137&amp;CHAR(10)&amp;Database!$AK$6&amp;": "&amp;Database!AK137&amp;CHAR(10)&amp;Database!$AL$6&amp;": "&amp;Database!AL137&amp;CHAR(10)&amp;Database!$AM$6&amp;": "&amp;Database!AM137&amp;CHAR(10)&amp;Database!$AN$6&amp;": "&amp;Database!AN137&amp;CHAR(10)&amp;Database!$AO$6&amp;": "&amp;Database!AO137&amp;CHAR(10)&amp;Database!$AP$6&amp;": "&amp;Database!AP137&amp;CHAR(10), "")</f>
        <v/>
      </c>
      <c r="F134" t="str">
        <f>IF(AA134=1, Database!$AQ$6&amp;": "&amp;Database!AQ137&amp;CHAR(10)&amp;Database!$AR$6&amp;": "&amp;Database!AR137&amp;CHAR(10)&amp;Database!$AS$6&amp;": "&amp;Database!AS137&amp;CHAR(10)&amp;Database!$AT$6&amp;": "&amp;Database!AT137&amp;CHAR(10), "")</f>
        <v xml:space="preserve">stage_i: 
stage_ii: 
stage_iii: include
stage_iv: include
</v>
      </c>
      <c r="G134" t="str">
        <f>IF(V134=1, Database!$AU$6&amp;": "&amp;Database!AU137&amp;CHAR(10)&amp;Database!$AV$6&amp;": "&amp;Database!AV137&amp;CHAR(10), "")</f>
        <v/>
      </c>
      <c r="H134" t="str">
        <f>IF(AB134=1, Database!$AW$6&amp;": "&amp;Database!AW137&amp;CHAR(10), "")</f>
        <v/>
      </c>
      <c r="I134" t="str">
        <f>IF(AC134=1, Database!$AX$6&amp;": "&amp;Database!AX137&amp;CHAR(10)&amp;Database!$AY$6&amp;": "&amp;Database!AY137&amp;CHAR(10), "")</f>
        <v/>
      </c>
      <c r="J134" t="str">
        <f>IF(Z134=1, Database!$AQ$6&amp;": "&amp;Database!AQ137&amp;CHAR(10)&amp;Database!$AR$6&amp;": "&amp;Database!AR137&amp;CHAR(10)&amp;Database!$AS$6&amp;": "&amp;Database!AS137&amp;CHAR(10)&amp;Database!$AT$6&amp;": "&amp;Database!AT137&amp;CHAR(10), "")</f>
        <v/>
      </c>
      <c r="K134" t="str">
        <f>Database!$AZ$6&amp;": "&amp;Database!AZ137&amp;CHAR(10)&amp;Database!$BA$6&amp;": "&amp;Database!BA137&amp;CHAR(10)&amp;Database!$BB$6&amp;": "&amp;Database!BB137&amp;CHAR(10)</f>
        <v xml:space="preserve">status_newly_diagnosed: 
status_relapse: 
status_refractory: 
</v>
      </c>
      <c r="L134" t="str">
        <f>Database!$BC$6&amp;": "&amp;Database!BC137&amp;CHAR(10)&amp;Database!$BD$6&amp;": "&amp;Database!BD137&amp;CHAR(10)&amp;Database!$BE$6&amp;": "&amp;Database!BE137&amp;CHAR(10)&amp;Database!$BF$6&amp;": "&amp;Database!BF137&amp;CHAR(10)&amp;Database!$BG$6&amp;": "&amp;Database!BG137&amp;CHAR(10)&amp;Database!$BH$6&amp;": "&amp;Database!BH137&amp;CHAR(10)</f>
        <v xml:space="preserve">marker_alk_oncogene: 
marker_egfr_mutation: 
marker_kras_mutation: 
marker_philadelphia_bcrabl_positive: 
marker_flt3_positive: 
marker_cd20pos: 
</v>
      </c>
      <c r="M134" t="str">
        <f>Database!$BI$6&amp;": "&amp;Database!BI137&amp;CHAR(10)&amp;Database!$BJ$6&amp;": "&amp;Database!BJ137&amp;CHAR(10)&amp;Database!$BK$6&amp;": "&amp;Database!BK137&amp;CHAR(10)&amp;Database!$BL$6&amp;": "&amp;Database!BL137&amp;CHAR(10)&amp;Database!$BM$6&amp;": "&amp;Database!BM137&amp;CHAR(10)&amp;Database!$BN$6&amp;": "&amp;Database!BN137&amp;CHAR(10)&amp;Database!$BO$6&amp;": "&amp;Database!BO137&amp;CHAR(10)&amp;Database!$BP$6&amp;": "&amp;Database!BP137&amp;CHAR(10)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34" t="str">
        <f>IF(OR(W134=1, Z134=1), Database!$BQ$6&amp;": "&amp;Database!BQ137&amp;CHAR(10)&amp;Database!$BR$6&amp;": "&amp;Database!BR137&amp;CHAR(10)&amp;Database!$BS$6&amp;": "&amp;Database!BS137&amp;CHAR(10)&amp;Database!$BT$6&amp;": "&amp;Database!BT137&amp;CHAR(10), "")</f>
        <v/>
      </c>
      <c r="O134" t="str">
        <f>"Criteria: "&amp;CHAR(10)&amp;CHAR(10)&amp;Database!BU137</f>
        <v xml:space="preserve">Criteria: 
_x000D_        Key Inclusion Criteria:_x000D__x000D_          -  Age â‰¥ 18 years at time of informed consent_x000D__x000D_          -  Histologically- or cytologically-confirmed CRC that is metastatic_x000D__x000D_          -  Presence of BRAFV600E in tumor tissue as previously determined by a local assay at_x000D_             any time prior to Screening or by the central laboratory_x000D__x000D_          -  Progression of disease after 1 or 2 prior regimens in the metastatic setting_x000D__x000D_          -  Evidence of measurable or evaluable non-measurable disease per RECIST, v1.1_x000D__x000D_          -  Adequate bone marrow, cardiac, kidney and liver function_x000D__x000D_          -  Able to take oral medications_x000D__x000D_          -  Female patients are either postmenopausal for at least 1 year, are surgically sterile_x000D_             for at least 6 weeks, or must agree to take appropriate precautions to avoid_x000D_             pregnancy from screening through follow-up if of childbearing potential_x000D__x000D_          -  Males must agree to take appropriate precautions to avoid fathering a child from_x000D_             screening through follow-up_x000D__x000D_        Key Exclusion Criteria:_x000D__x000D_          -  Prior treatment with any RAF inhibitor, MEK inhibitor, cetuximab, panitumumab or_x000D_             other EGFR inhibitors_x000D__x000D_          -  Prior irinotecan hypersensitivity or toxicity that would suggest an inability to_x000D_             tolerate irinotecan 180 mg/m2 every 2 weeks_x000D__x000D_          -  Symptomatic brain metastasis or leptomeningeal disease_x000D__x000D_          -  History or current evidence of retinal vein occlusion or current risk factors for_x000D_             retinal vein occlusion (e.g., uncontrolled glaucoma or ocular hypertension, history_x000D_             of hyperviscosity or hypercoagulability syndromes)_x000D__x000D_          -  Known history of acute or chronic pancreatitis_x000D__x000D_          -  History of chronic inflammatory bowel disease or Crohn's disease requiring medical_x000D_             intervention (immunomodulatory or immunosuppressive medications or surgery) â‰¤12_x000D_             months prior to randomization_x000D__x000D_          -  Uncontrolled blood pressure despite medical treatment_x000D__x000D_          -  Impaired GI function or disease that may significantly alter the absorption of_x000D_             encorafenib or binimetinib (e.g., ulcerative diseases, uncontrolled vomiting,_x000D_             malabsorption syndrome, small bowel resection with decreased intestinal absorption)_x000D__x000D_          -  Concurrent or previous other malignancy within 5 years of study entry, except cured_x000D_             basal or squamous cell skin cancer, superficial bladder cancer, prostate_x000D_             intraepithelial neoplasm, carcinoma in-situ of the cervix, or other noninvasive or_x000D_             indolent malignancy_x000D__x000D_          -  History of thromboembolic or cerebrovascular events â‰¤ 6 months prior to starting_x000D_             study treatment, including transient ischemic attacks, cerebrovascular accidents,_x000D_             deep vein thrombosis or pulmonary emboli_x000D__x000D_          -  Concurrent neuromuscular disorder that is associated with the potential of elevated_x000D_             CK (e.g., inflammatory myopathies, muscular dystrophy, amyotrophic lateral sclerosis,_x000D_             spinal muscular atrophy)_x000D__x000D_          -  Residual CTCAE â‰¥ Grade 2 toxicity from any prior anticancer therapy, with the_x000D_             exception of Grade 2 alopecia or Grade 2 neuropathy_x000D__x000D_          -  Known history of HIV infection_x000D__x000D_          -  Active hepatitis B or hepatitis C infection_x000D__x000D_          -  Known history of Gilbert's syndrome_x000D__x000D_          -  Known contraindication to receive cetuximab or irinotecan at the planned doses_x000D_      </v>
      </c>
      <c r="P134" t="str">
        <f t="shared" si="4"/>
        <v xml:space="preserve">
---------------------------------------</v>
      </c>
      <c r="Q134" t="str">
        <f t="shared" si="5"/>
        <v>nct_id: NCT02928224
phase: Phase 3
sponsor_name: Array BioPharma
sponsor_type: Industry
study_title: A Multicenter, Randomized, Open-label, 3-Arm Phase 3 Study of Encorafenib + Cetuximab Plus or Minus Binimetinib vs. Irinotecan/Cetuximab or Infusional 5- Fluorouracil (5-FU)/Folinic Acid (FA) /Irinotecan (FOLFIRI)/Cetuximab With a Safety Lead-in of Encorafenib + Binimetinib + Cetuximab in Patients With BRAF V600E-mutant Metastatic Colorectal Cancer
cohort: 1
age_min: 18
age_max: 150
type_colorectal_adeno: include
type_colorectal_nonadeno: includestage_i: 
stage_ii: 
stage_iii: include
stage_iv: include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Key Inclusion Criteria:_x000D__x000D_          -  Age â‰¥ 18 years at time of informed consent_x000D__x000D_          -  Histologically- or cytologically-confirmed CRC that is metastatic_x000D__x000D_          -  Presence of BRAFV600E in tumor tissue as previously determined by a local assay at_x000D_             any time prior to Screening or by the central laboratory_x000D__x000D_          -  Progression of disease after 1 or 2 prior regimens in the metastatic setting_x000D__x000D_          -  Evidence of measurable or evaluable non-measurable disease per RECIST, v1.1_x000D__x000D_          -  Adequate bone marrow, cardiac, kidney and liver function_x000D__x000D_          -  Able to take oral medications_x000D__x000D_          -  Female patients are either postmenopausal for at least 1 year, are surgically sterile_x000D_             for at least 6 weeks, or must agree to take appropriate precautions to avoid_x000D_             pregnancy from screening through follow-up if of childbearing potential_x000D__x000D_          -  Males must agree to take appropriate precautions to avoid fathering a child from_x000D_             screening through follow-up_x000D__x000D_        Key Exclusion Criteria:_x000D__x000D_          -  Prior treatment with any RAF inhibitor, MEK inhibitor, cetuximab, panitumumab or_x000D_             other EGFR inhibitors_x000D__x000D_          -  Prior irinotecan hypersensitivity or toxicity that would suggest an inability to_x000D_             tolerate irinotecan 180 mg/m2 every 2 weeks_x000D__x000D_          -  Symptomatic brain metastasis or leptomeningeal disease_x000D__x000D_          -  History or current evidence of retinal vein occlusion or current risk factors for_x000D_             retinal vein occlusion (e.g., uncontrolled glaucoma or ocular hypertension, history_x000D_             of hyperviscosity or hypercoagulability syndromes)_x000D__x000D_          -  Known history of acute or chronic pancreatitis_x000D__x000D_          -  History of chronic inflammatory bowel disease or Crohn's disease requiring medical_x000D_             intervention (immunomodulatory or immunosuppressive medications or surgery) â‰¤12_x000D_             months prior to randomization_x000D__x000D_          -  Uncontrolled blood pressure despite medical treatment_x000D__x000D_          -  Impaired GI function or disease that may significantly alter the absorption of_x000D_             encorafenib or binimetinib (e.g., ulcerative diseases, uncontrolled vomiting,_x000D_             malabsorption syndrome, small bowel resection with decreased intestinal absorption)_x000D__x000D_          -  Concurrent or previous other malignancy within 5 years of study entry, except cured_x000D_             basal or squamous cell skin cancer, superficial bladder cancer, prostate_x000D_             intraepithelial neoplasm, carcinoma in-situ of the cervix, or other noninvasive or_x000D_             indolent malignancy_x000D__x000D_          -  History of thromboembolic or cerebrovascular events â‰¤ 6 months prior to starting_x000D_             study treatment, including transient ischemic attacks, cerebrovascular accidents,_x000D_             deep vein thrombosis or pulmonary emboli_x000D__x000D_          -  Concurrent neuromuscular disorder that is associated with the potential of elevated_x000D_             CK (e.g., inflammatory myopathies, muscular dystrophy, amyotrophic lateral sclerosis,_x000D_             spinal muscular atrophy)_x000D__x000D_          -  Residual CTCAE â‰¥ Grade 2 toxicity from any prior anticancer therapy, with the_x000D_             exception of Grade 2 alopecia or Grade 2 neuropathy_x000D__x000D_          -  Known history of HIV infection_x000D__x000D_          -  Active hepatitis B or hepatitis C infection_x000D__x000D_          -  Known history of Gilbert's syndrome_x000D__x000D_          -  Known contraindication to receive cetuximab or irinotecan at the planned doses_x000D_      
---------------------------------------</v>
      </c>
      <c r="S134">
        <f>IF(OR(Database!K137="include",Database!L137="include"), 1, 0)</f>
        <v>1</v>
      </c>
      <c r="T134">
        <f>IF(OR(Database!M137="include",Database!N137="include",Database!O137="include",Database!P137="include"), 1, 0)</f>
        <v>0</v>
      </c>
      <c r="U134">
        <f>IF(OR(Database!M137="include",Database!N137="include",Database!O137="include"), 1, 0)</f>
        <v>0</v>
      </c>
      <c r="V134">
        <f>IF(Database!P137="include", 1, 0)</f>
        <v>0</v>
      </c>
      <c r="W134">
        <f>IF(OR(Database!Q137="include",Database!R137="include",Database!S137="include",Database!T137="include"), 1, 0)</f>
        <v>0</v>
      </c>
      <c r="X134">
        <f>IF(Database!Q137="include", 1, 0)</f>
        <v>0</v>
      </c>
      <c r="Y134">
        <f>IF(Database!T137="include", 1, 0)</f>
        <v>0</v>
      </c>
      <c r="Z134">
        <f>IF(OR(Database!AC137="include",Database!AE137="include",Database!AH137="include",Database!AI137="include",Database!AJ137="include",Database!AK137="include",Database!AM137="include",Database!AN137="include",Database!AO137="include",Database!AP137="include"), 1, 0)</f>
        <v>0</v>
      </c>
      <c r="AA134">
        <f>IF(OR(Database!AQ137&lt;&gt;"",Database!AR137&lt;&gt;"",Database!AS137&lt;&gt;"",Database!AT137&lt;&gt;""), 1, 0)</f>
        <v>1</v>
      </c>
      <c r="AB134">
        <f>IF(Database!AW137&lt;&gt;"", 1, 0)</f>
        <v>0</v>
      </c>
      <c r="AC134">
        <f>IF(OR(Database!AY137&lt;&gt;"",Database!AX137&lt;&gt;""), 1, 0)</f>
        <v>0</v>
      </c>
    </row>
    <row r="135" spans="1:29">
      <c r="A135" t="str">
        <f>Database!$B$6&amp;": "&amp;Database!B138&amp;CHAR(10)&amp;Database!$C$6&amp;": "&amp;Database!C138&amp;CHAR(10)&amp;Database!$E$6&amp;": "&amp;Database!E138&amp;CHAR(10)&amp;Database!$F$6&amp;": "&amp;Database!F138&amp;CHAR(10)&amp;Database!$G$6&amp;": "&amp;Database!G138&amp;CHAR(10)&amp;Database!$H$6&amp;": "&amp;Database!H138&amp;CHAR(10)&amp;Database!$I$6&amp;": "&amp;Database!I138&amp;CHAR(10)&amp;Database!$J$6&amp;": "&amp;Database!J138&amp;CHAR(10)</f>
        <v xml:space="preserve">nct_id: NCT02003222
phase: Phase 3
sponsor_name: National Cancer Institute (NCI)
sponsor_type: NIH
study_title: A Phase III Randomized Trial of Blinatumomab for Newly Diagnosed BCR-ABL-Negative B Lineage Acute Lymphoblastic Leukemia in Adults
cohort: 1
age_min: 30
age_max: 70
</v>
      </c>
      <c r="B135" t="str">
        <f>IF(S135=1, Database!$K$6&amp;": "&amp;Database!K138&amp;CHAR(10)&amp;Database!$L$6&amp;": "&amp;Database!L138, "")</f>
        <v/>
      </c>
      <c r="C135" t="str">
        <f>IF(T135=1, Database!$M$6&amp;": "&amp;Database!M138&amp;CHAR(10)&amp;Database!$N$6&amp;": "&amp;Database!N138&amp;CHAR(10)&amp;Database!$O$6&amp;": "&amp;Database!O138&amp;CHAR(10)&amp;Database!$P$6&amp;": "&amp;Database!P138&amp;CHAR(10), "")</f>
        <v/>
      </c>
      <c r="D135" t="str">
        <f>IF(W135=1, Database!$Q$6&amp;": "&amp;Database!Q138&amp;CHAR(10)&amp;Database!$R$6&amp;": "&amp;Database!R138&amp;CHAR(10)&amp;Database!$S$6&amp;": "&amp;Database!S138&amp;CHAR(10)&amp;Database!$T$6&amp;": "&amp;Database!T138&amp;CHAR(10)&amp;Database!$U$6&amp;": "&amp;Database!U138&amp;CHAR(10)&amp;Database!$V$6&amp;": "&amp;Database!V138&amp;CHAR(10)&amp;Database!$W$6&amp;": "&amp;Database!W138&amp;CHAR(10)&amp;Database!$X$6&amp;": "&amp;Database!X138&amp;CHAR(10)&amp;Database!$Y$6&amp;": "&amp;Database!Y138&amp;CHAR(10)&amp;Database!$Z$6&amp;": "&amp;Database!Z138&amp;CHAR(10)&amp;Database!$AA$6&amp;": "&amp;Database!AA138&amp;CHAR(10)&amp;Database!$AB$6&amp;": "&amp;Database!AB138&amp;CHAR(10), "")</f>
        <v xml:space="preserve">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v>
      </c>
      <c r="E135" t="str">
        <f>IF(Z135=1, Database!$AC$6&amp;": "&amp;Database!AC138&amp;CHAR(10)&amp;Database!$AD$6&amp;": "&amp;Database!AD138&amp;CHAR(10)&amp;Database!$AE$6&amp;": "&amp;Database!AE138&amp;CHAR(10)&amp;Database!$AF$6&amp;": "&amp;Database!AF138&amp;CHAR(10)&amp;Database!$AG$6&amp;": "&amp;Database!AG138&amp;CHAR(10)&amp;Database!$AH$6&amp;": "&amp;Database!AH138&amp;CHAR(10)&amp;Database!$AI$6&amp;": "&amp;Database!AI138&amp;CHAR(10)&amp;Database!$AJ$6&amp;": "&amp;Database!AJ138&amp;CHAR(10)&amp;Database!$AK$6&amp;": "&amp;Database!AK138&amp;CHAR(10)&amp;Database!$AL$6&amp;": "&amp;Database!AL138&amp;CHAR(10)&amp;Database!$AM$6&amp;": "&amp;Database!AM138&amp;CHAR(10)&amp;Database!$AN$6&amp;": "&amp;Database!AN138&amp;CHAR(10)&amp;Database!$AO$6&amp;": "&amp;Database!AO138&amp;CHAR(10)&amp;Database!$AP$6&amp;": "&amp;Database!AP138&amp;CHAR(10), "")</f>
        <v/>
      </c>
      <c r="F135" t="str">
        <f>IF(AA135=1, Database!$AQ$6&amp;": "&amp;Database!AQ138&amp;CHAR(10)&amp;Database!$AR$6&amp;": "&amp;Database!AR138&amp;CHAR(10)&amp;Database!$AS$6&amp;": "&amp;Database!AS138&amp;CHAR(10)&amp;Database!$AT$6&amp;": "&amp;Database!AT138&amp;CHAR(10), "")</f>
        <v/>
      </c>
      <c r="G135" t="str">
        <f>IF(V135=1, Database!$AU$6&amp;": "&amp;Database!AU138&amp;CHAR(10)&amp;Database!$AV$6&amp;": "&amp;Database!AV138&amp;CHAR(10), "")</f>
        <v/>
      </c>
      <c r="H135" t="str">
        <f>IF(AB135=1, Database!$AW$6&amp;": "&amp;Database!AW138&amp;CHAR(10), "")</f>
        <v xml:space="preserve">stage_all_burkitt: exclude
</v>
      </c>
      <c r="I135" t="str">
        <f>IF(AC135=1, Database!$AX$6&amp;": "&amp;Database!AX138&amp;CHAR(10)&amp;Database!$AY$6&amp;": "&amp;Database!AY138&amp;CHAR(10), "")</f>
        <v/>
      </c>
      <c r="J135" t="str">
        <f>IF(Z135=1, Database!$AQ$6&amp;": "&amp;Database!AQ138&amp;CHAR(10)&amp;Database!$AR$6&amp;": "&amp;Database!AR138&amp;CHAR(10)&amp;Database!$AS$6&amp;": "&amp;Database!AS138&amp;CHAR(10)&amp;Database!$AT$6&amp;": "&amp;Database!AT138&amp;CHAR(10), "")</f>
        <v/>
      </c>
      <c r="K135" t="str">
        <f>Database!$AZ$6&amp;": "&amp;Database!AZ138&amp;CHAR(10)&amp;Database!$BA$6&amp;": "&amp;Database!BA138&amp;CHAR(10)&amp;Database!$BB$6&amp;": "&amp;Database!BB138&amp;CHAR(10)</f>
        <v xml:space="preserve">status_newly_diagnosed: 
status_relapse: 
status_refractory: 
</v>
      </c>
      <c r="L135" t="str">
        <f>Database!$BC$6&amp;": "&amp;Database!BC138&amp;CHAR(10)&amp;Database!$BD$6&amp;": "&amp;Database!BD138&amp;CHAR(10)&amp;Database!$BE$6&amp;": "&amp;Database!BE138&amp;CHAR(10)&amp;Database!$BF$6&amp;": "&amp;Database!BF138&amp;CHAR(10)&amp;Database!$BG$6&amp;": "&amp;Database!BG138&amp;CHAR(10)&amp;Database!$BH$6&amp;": "&amp;Database!BH138&amp;CHAR(10)</f>
        <v xml:space="preserve">marker_alk_oncogene: 
marker_egfr_mutation: 
marker_kras_mutation: 
marker_philadelphia_bcrabl_positive: exclude
marker_flt3_positive: 
marker_cd20pos: 
</v>
      </c>
      <c r="M135" t="str">
        <f>Database!$BI$6&amp;": "&amp;Database!BI138&amp;CHAR(10)&amp;Database!$BJ$6&amp;": "&amp;Database!BJ138&amp;CHAR(10)&amp;Database!$BK$6&amp;": "&amp;Database!BK138&amp;CHAR(10)&amp;Database!$BL$6&amp;": "&amp;Database!BL138&amp;CHAR(10)&amp;Database!$BM$6&amp;": "&amp;Database!BM138&amp;CHAR(10)&amp;Database!$BN$6&amp;": "&amp;Database!BN138&amp;CHAR(10)&amp;Database!$BO$6&amp;": "&amp;Database!BO138&amp;CHAR(10)&amp;Database!$BP$6&amp;": "&amp;Database!BP138&amp;CHAR(10)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35" t="str">
        <f>IF(OR(W135=1, Z135=1), Database!$BQ$6&amp;": "&amp;Database!BQ138&amp;CHAR(10)&amp;Database!$BR$6&amp;": "&amp;Database!BR138&amp;CHAR(10)&amp;Database!$BS$6&amp;": "&amp;Database!BS138&amp;CHAR(10)&amp;Database!$BT$6&amp;": "&amp;Database!BT138&amp;CHAR(10), "")</f>
        <v xml:space="preserve">treatment_stemcell_allogeneic: 
treatment_stemcell_allogeneic_exclusion_period_mo: 
treatment_stemcell_autologous: 
treatment_stemcell_autologous_exclusion_period_mo: 
</v>
      </c>
      <c r="O135" t="str">
        <f>"Criteria: "&amp;CHAR(10)&amp;CHAR(10)&amp;Database!BU138</f>
        <v xml:space="preserve">Criteria: 
_x000D_        Inclusion Criteria:_x000D__x000D_          -  PRE-REGISTRATION_x000D__x000D_          -  Diagnostic bone marrow and peripheral blood specimens must be submitted for_x000D_             immunophenotyping and selected molecular testing, and the establishment of BCR/ABL_x000D_             status; testing will be performed by the Eastern Cooperative Oncology Group_x000D_             (ECOG)-American College of Radiation Imaging Network (ACRIN) Leukemia Translational_x000D_             Research Laboratory (LTRL) and reported to the institution_x000D__x000D_               -  NOTE: IT IS ESSENTIAL THAT A SAMPLE CONTAINING SUFFICIENT BLAST CELLS BE_x000D_                  SUBMITTED TO THE ECOG-ACRIN LTRL AT BASELINE SO THAT SUBSEQUENT BONE MARROW_x000D_                  ASSESSMENTS OF MRD CAN BE DONE; IN ADDITION TO ALLOWING THE LTRL TO CONFIRM_x000D_                  ELIGIBILITY BASED ON BLAST CELL IMMUNOPHENOTYPE AND BCR/ABL STATUS, IT IS ALSO_x000D_                  IMPERATIVE THAT AN ADEQUATE NUMBER OF BLASTS BE BANKED FOR ANALYSIS BY DRS_x000D_                  MULLIGHAN/WILLMAN. WITHOUT ADEQUATE BASELINE SAMPLES, PATIENTS WILL NOT BE ABLE_x000D_                  TO BE TREATED AND RANDOMIZED ON THIS PROTOCOL; IF A BONE MARROW ASPIRATE IS NOT_x000D_                  AVAILABLE FOR LTRL SUBMISSION AT BASELINE, IT IS IMPERATIVE THAT DR PAIETTA FROM_x000D_                  THE LTRL IS CALLED TO DISCUSS THE PERIPHERAL BLOOD WBC AND BLAST COUNT BEFORE_x000D_                  BLOOD ONLY IS SUBMITTED_x000D__x000D_          -  INDUCTION ELIGIBILITY CRITERIA-STEP 1_x000D__x000D_          -  New diagnosis of B lineage ALL must be made upon bone marrow or peripheral blood_x000D_             immunophenotyping; cases with myeloid antigen expression, but unequivocal lymphoid_x000D_             immunophenotype, are eligible_x000D__x000D_          -  Mature B ALL (Burkitt's-like leukemia) is excluded from enrollment in this trial_x000D__x000D_          -  Negativity for the Philadelphia chromosome must be established by conventional_x000D_             cytogenetics, fluorescence in situ hybridization (FISH) and/or polymerase chain_x000D_             reaction (PCR); patients who are negative for the Philadelphia chromosome by_x000D_             conventional cytogenetics must have FISH or PCR performed for BCR/ABL to exclude_x000D_             occult translocations_x000D__x000D_          -  Cytogenetic analysis must be performed from diagnostic bone marrow (preferred) or if_x000D_             adequate number of circulating blasts from peripheral blood; FISH testing for common_x000D_             B-lineage ALL abnormalities including t(9;22) (BCR/ABL1), t(12;21) (ETS-variant gene_x000D_             6 [ETV6]/runt-related transcription factor 1 [RUNX1]), t(1;19) (pre-B-cell leukemia_x000D_             homeobox 1 [PBX1]/transcription factor 3 [TCF3]), +4,+10,+17, (centromeric_x000D_             [Cen]4/Cen10/Cen17), t(11q23;var), (myeloid/lymphoid or mixed lineage leukemia_x000D_             [MLL]), deletion (del)(9p) (cyclin-dependent kinase inhibitor 2A [CDKN2A]/Cen9), and_x000D_             t(14;var) (immunoglobulin heavy chain [IGH] is encouraged); if there are few or no_x000D_             circulating blasts and an adequate marrow sample cannot be obtained for cytogenetic_x000D_             analysis, the patient may still enroll on the trial_x000D__x000D_          -  Patient must not have a concurrent active malignancy for which they are receiving_x000D_             treatment_x000D__x000D_          -  Serum direct bilirubin &lt; 2 mg/dl or serum total bilirubin =&lt; 3; NOTE: the above_x000D_             stipulation for normal hepatic function does not apply if liver dysfunction is due to_x000D_             leukemia infiltration_x000D__x000D_          -  Serum creatinine &lt; 2 mg/dl; NOTE: the above stipulation for normal hepatic function_x000D_             does not apply if liver dysfunction is due to leukemia infiltration_x000D__x000D_          -  Patient should be human leukocyte antigen (HLA) typed (A, B, C, DR and DQ) during_x000D_             induction therapy phase or a written explanation for not undergoing HLA typing on the_x000D_             flow sheet_x000D__x000D_          -  Patient must not have intercurrent organ damage or medical problems that will_x000D_             jeopardize the outcome of therapy (i.e., psychiatric disorder, drug abuse, pregnancy)_x000D__x000D_          -  Patients with known human immunodeficiency virus (HIV) infections are not eligible_x000D__x000D_          -  Patient must not have an antecedent hematologic disorder_x000D__x000D_          -  Patient must have no history of recent myocardial infarction (within three months),_x000D_             uncontrolled congestive heart failure, or uncontrolled cardiac arrhythmia_x000D__x000D_          -  Patient must not have a history or presence of clinically relevant central nervous_x000D_             system (CNS) pathology such as epilepsy, seizure, paresis, aphasia, stroke, severe_x000D_             brain injuries, dementia; Parkinson's disease, cerebellar disease, organic brain_x000D_             syndrome, psychosis, or other significant CNS abnormalities_x000D__x000D_          -  Patient must have a normal cardiac ejection fraction by pretreatment multigated_x000D_             acquisition scan (MUGA) or echocardiogram within 4 weeks prior to registration_x000D_             (resting ejection fraction &gt;= 40% or &gt;= 5% increase with exercise), shortening_x000D_             fraction by echocardiogram &gt;= 24%, or to within the normal range of values for the_x000D_             institution_x000D__x000D_          -  Patient must not have an active uncontrolled infection_x000D__x000D_          -  Women must not be pregnant or breast-feeding and must not become pregnant or_x000D_             breastfeed during protocol therapy and for at least 3 months after protocol therapy;_x000D_             woman of childbearing potential must abstain from sexual activity or be willing to_x000D_             use 2 highly effective forms of contraception throughout protocol therapy and for at_x000D_             least an additional 3 months after the last dose of protocol-specified therapy; all_x000D_             females of childbearing potential must have a blood test or urine study within 2_x000D_             weeks prior to registration to rule out pregnancy; a female of childbearing potential_x000D_             is any woman, regardless of sexual orientation or whether they have undergone tubal_x000D_             ligation, who meets the following criteria: has not undergone a hysterectomy or_x000D_             bilateral oophorectomy; or has not been naturally postmenopausal for at least 24_x000D_             consecutive months (i.e., has had menses at any time in the preceding 24 consecutive_x000D_             months)_x000D__x000D_          -  Men who have a female partner of childbearing potential must be willing to use 2_x000D_             highly effective forms of contraception throughout protocol therapy and for at least_x000D_             an additional 3 months after the last dose of protocol-specified therapy; men who_x000D_             have a pregnant partner must be willing to use a condom during sexual activity_x000D_             throughout protocol therapy and for 3 months after the last dose of_x000D_             protocol-specified therapy_x000D__x000D_          -  ECOG performance score 0-3_x000D__x000D_          -  Patient must have given written informed consent_x000D__x000D_          -  POST-INDUCTION THERAPY ELIGIBILITY CRITERIA (PRIOR TO INTENSIFICATION-STEP 2)_x000D__x000D_          -  ECOG performance status 0-2_x000D__x000D_          -  Patients must have achieved a CR or CRi_x000D__x000D_          -  Patients who have achieved a CR or CRi must have maintained peripheral blood evidence_x000D_             of a CR or CRi_x000D__x000D_          -  Patient must be CNS (cerebrospinal fluid [CSF]) negative for leukemia_x000D__x000D_          -  Patients must have resolved any serious infectious complications related to induction_x000D__x000D_          -  Any significant medical complications related to induction must have resolved_x000D__x000D_          -  Serum creatinine =&lt; 2.0 mg/dl_x000D__x000D_          -  Serum direct bilirubin &lt; 2 mg/dL or serum total bilirubin =&lt; 3_x000D__x000D_          -  Aspartate aminotransferase (AST) and alanine aminotransferase (ALT) &lt; 3 x upper limit_x000D_             of normal (ULN)_x000D__x000D_          -  RANDOMIZATION TO BLINATUMOMAB OR NO BLINATUMOMAB-STEP 3_x000D__x000D_          -  Patients must have an ECOG performance status of 0-2_x000D__x000D_          -  Patients must have maintained peripheral blood evidence of a remission and must have_x000D_             a CR or CRi, confirmed on restaging bone marrow (BM) aspirate and biopsy and_x000D_             cytogenetic analysis_x000D__x000D_          -  Patients must have resolved any serious infectious complications related to therapy_x000D__x000D_          -  Any significant medical complications related to therapy must have resolved_x000D__x000D_          -  Direct or total bilirubin &lt; 1.5 x ULN (unless related to Gilbert's or Meulengracht's_x000D_             syndrome); the values must be obtained within 48 hours prior to randomization_x000D__x000D_          -  Serum creatinine &lt; 1.5 x ULN; the values must be obtained within 48 hours prior to_x000D_             randomization_x000D__x000D_          -  Bone marrow aspirates must be submitted for centralized minimal residual disease_x000D_             (MRD) assessment performed by the ECOG-ACRIN Leukemia Translational Research_x000D_             Laboratory_x000D__x000D_          -  MRD results will be reported to the submitting institution_x000D__x000D_               -  NOTE: FOR MRD ASSESSMENTS, AN ASPIRATE FROM A SEPARATE BONE MARROW ASPIRATION_x000D_                  SITE MUST BE SUBMITTED (THE NEEDLE CAN BE RE-DIRECTED THROUGH THE SAME SKIN_x000D_                  PUNCTURE SITE); ONLY SUBMIT ASPIRATES FROM THE FIRST PULL OF AN ASPIRATION SITE_x000D_                  FOR MRD TESTING; DO NOT SUBMIT SAMPLES FROM THE SECOND OR THIRD PULL OF THE SAME_x000D_                  ASPIRATION SITE_x000D__x000D_               -  In B-lineage ALL, MRD levels in peripheral blood or from a dilute marrow_x000D_                  aspiration can be 300% lower, on average, than those in bone marrow at a given_x000D_                  time point; submitting a first pull from a separate aspiration site will ensure_x000D_                  that MRD determinations used in randomization and trial interpretation are_x000D_                  accurate_x000D__x000D_                    -  NOTE: failure to submit bone marrow aspirates will result in a major_x000D_                       violation at the time of an audit_x000D__x000D_          -  CRITERIA FOR ALLOGENEIC TRANSPLANTATION_x000D__x000D_          -  A suitable donor must be identified; there are no restrictions on donor type and can_x000D_             include a matched sibling, a matched or mismatched unrelated donor, a family_x000D_             haplotype matched donor or a cord blood donor (single or double)_x000D__x000D_          -  Patients should meet the eligibility criteria for RANDOMIZATION TO BLINATUMOMAB OR NO_x000D_             BLINATUMOMAB-STEP 3_x000D__x000D_          -  Patients must be considered reliable enough to comply with the medication regimen and_x000D_             follow-up, and have social support necessary to allow this compliance_x000D__x000D_          -  CRITERIA FOR MAINTENANCE THERAPY-STEP 4: Patients must have an ECOG performance_x000D_             status of 0-3_x000D__x000D_          -  CRITERIA FOR MAINTENANCE THERAPY-STEP 4: Patients must have maintained peripheral_x000D_             blood evidence of a remission and must have a CR or CRi, confirmed on restaging BM_x000D_             aspirate and biopsy and cytogenetic analysis_x000D__x000D_          -  CRITERIA FOR MAINTENANCE THERAPY-STEP 4: Patients must have resolved any serious_x000D_             infectious complications related to therapy_x000D__x000D_          -  CRITERIA FOR MAINTENANCE THERAPY-STEP 4: Any significant medical complications_x000D_             related to therapy must have resolved_x000D_      </v>
      </c>
      <c r="P135" t="str">
        <f t="shared" si="4"/>
        <v xml:space="preserve">
---------------------------------------</v>
      </c>
      <c r="Q135" t="str">
        <f t="shared" si="5"/>
        <v>nct_id: NCT02003222
phase: Phase 3
sponsor_name: National Cancer Institute (NCI)
sponsor_type: NIH
study_title: A Phase III Randomized Trial of Blinatumomab for Newly Diagnosed BCR-ABL-Negative B Lineage Acute Lymphoblastic Leukemia in Adults
cohort: 1
age_min: 30
age_max: 70
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stage_all_burkitt: exclude
status_newly_diagnosed: 
status_relapse: 
status_refractory: 
marker_alk_oncogene: 
marker_egfr_mutation: 
marker_kras_mutation: 
marker_philadelphia_bcrabl_positive: exclude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PRE-REGISTRATION_x000D__x000D_          -  Diagnostic bone marrow and peripheral blood specimens must be submitted for_x000D_             immunophenotyping and selected molecular testing, and the establishment of BCR/ABL_x000D_             status; testing will be performed by the Eastern Cooperative Oncology Group_x000D_             (ECOG)-American College of Radiation Imaging Network (ACRIN) Leukemia Translational_x000D_             Research Laboratory (LTRL) and reported to the institution_x000D__x000D_               -  NOTE: IT IS ESSENTIAL THAT A SAMPLE CONTAINING SUFFICIENT BLAST CELLS BE_x000D_                  SUBMITTED TO THE ECOG-ACRIN LTRL AT BASELINE SO THAT SUBSEQUENT BONE MARROW_x000D_                  ASSESSMENTS OF MRD CAN BE DONE; IN ADDITION TO ALLOWING THE LTRL TO CONFIRM_x000D_                  ELIGIBILITY BASED ON BLAST CELL IMMUNOPHENOTYPE AND BCR/ABL STATUS, IT IS ALSO_x000D_                  IMPERATIVE THAT AN ADEQUATE NUMBER OF BLASTS BE BANKED FOR ANALYSIS BY DRS_x000D_                  MULLIGHAN/WILLMAN. WITHOUT ADEQUATE BASELINE SAMPLES, PATIENTS WILL NOT BE ABLE_x000D_                  TO BE TREATED AND RANDOMIZED ON THIS PROTOCOL; IF A BONE MARROW ASPIRATE IS NOT_x000D_                  AVAILABLE FOR LTRL SUBMISSION AT BASELINE, IT IS IMPERATIVE THAT DR PAIETTA FROM_x000D_                  THE LTRL IS CALLED TO DISCUSS THE PERIPHERAL BLOOD WBC AND BLAST COUNT BEFORE_x000D_                  BLOOD ONLY IS SUBMITTED_x000D__x000D_          -  INDUCTION ELIGIBILITY CRITERIA-STEP 1_x000D__x000D_          -  New diagnosis of B lineage ALL must be made upon bone marrow or peripheral blood_x000D_             immunophenotyping; cases with myeloid antigen expression, but unequivocal lymphoid_x000D_             immunophenotype, are eligible_x000D__x000D_          -  Mature B ALL (Burkitt's-like leukemia) is excluded from enrollment in this trial_x000D__x000D_          -  Negativity for the Philadelphia chromosome must be established by conventional_x000D_             cytogenetics, fluorescence in situ hybridization (FISH) and/or polymerase chain_x000D_             reaction (PCR); patients who are negative for the Philadelphia chromosome by_x000D_             conventional cytogenetics must have FISH or PCR performed for BCR/ABL to exclude_x000D_             occult translocations_x000D__x000D_          -  Cytogenetic analysis must be performed from diagnostic bone marrow (preferred) or if_x000D_             adequate number of circulating blasts from peripheral blood; FISH testing for common_x000D_             B-lineage ALL abnormalities including t(9;22) (BCR/ABL1), t(12;21) (ETS-variant gene_x000D_             6 [ETV6]/runt-related transcription factor 1 [RUNX1]), t(1;19) (pre-B-cell leukemia_x000D_             homeobox 1 [PBX1]/transcription factor 3 [TCF3]), +4,+10,+17, (centromeric_x000D_             [Cen]4/Cen10/Cen17), t(11q23;var), (myeloid/lymphoid or mixed lineage leukemia_x000D_             [MLL]), deletion (del)(9p) (cyclin-dependent kinase inhibitor 2A [CDKN2A]/Cen9), and_x000D_             t(14;var) (immunoglobulin heavy chain [IGH] is encouraged); if there are few or no_x000D_             circulating blasts and an adequate marrow sample cannot be obtained for cytogenetic_x000D_             analysis, the patient may still enroll on the trial_x000D__x000D_          -  Patient must not have a concurrent active malignancy for which they are receiving_x000D_             treatment_x000D__x000D_          -  Serum direct bilirubin &lt; 2 mg/dl or serum total bilirubin =&lt; 3; NOTE: the above_x000D_             stipulation for normal hepatic function does not apply if liver dysfunction is due to_x000D_             leukemia infiltration_x000D__x000D_          -  Serum creatinine &lt; 2 mg/dl; NOTE: the above stipulation for normal hepatic function_x000D_             does not apply if liver dysfunction is due to leukemia infiltration_x000D__x000D_          -  Patient should be human leukocyte antigen (HLA) typed (A, B, C, DR and DQ) during_x000D_             induction therapy phase or a written explanation for not undergoing HLA typing on the_x000D_             flow sheet_x000D__x000D_          -  Patient must not have intercurrent organ damage or medical problems that will_x000D_             jeopardize the outcome of therapy (i.e., psychiatric disorder, drug abuse, pregnancy)_x000D__x000D_          -  Patients with known human immunodeficiency virus (HIV) infections are not eligible_x000D__x000D_          -  Patient must not have an antecedent hematologic disorder_x000D__x000D_          -  Patient must have no history of recent myocardial infarction (within three months),_x000D_             uncontrolled congestive heart failure, or uncontrolled cardiac arrhythmia_x000D__x000D_          -  Patient must not have a history or presence of clinically relevant central nervous_x000D_             system (CNS) pathology such as epilepsy, seizure, paresis, aphasia, stroke, severe_x000D_             brain injuries, dementia; Parkinson's disease, cerebellar disease, organic brain_x000D_             syndrome, psychosis, or other significant CNS abnormalities_x000D__x000D_          -  Patient must have a normal cardiac ejection fraction by pretreatment multigated_x000D_             acquisition scan (MUGA) or echocardiogram within 4 weeks prior to registration_x000D_             (resting ejection fraction &gt;= 40% or &gt;= 5% increase with exercise), shortening_x000D_             fraction by echocardiogram &gt;= 24%, or to within the normal range of values for the_x000D_             institution_x000D__x000D_          -  Patient must not have an active uncontrolled infection_x000D__x000D_          -  Women must not be pregnant or breast-feeding and must not become pregnant or_x000D_             breastfeed during protocol therapy and for at least 3 months after protocol therapy;_x000D_             woman of childbearing potential must abstain from sexual activity or be willing to_x000D_             use 2 highly effective forms of contraception throughout protocol therapy and for at_x000D_             least an additional 3 months after the last dose of protocol-specified therapy; all_x000D_             females of childbearing potential must have a blood test or urine study within 2_x000D_             weeks prior to registration to rule out pregnancy; a female of childbearing potential_x000D_             is any woman, regardless of sexual orientation or whether they have undergone tubal_x000D_             ligation, who meets the following criteria: has not undergone a hysterectomy or_x000D_             bilateral oophorectomy; or has not been naturally postmenopausal for at least 24_x000D_             consecutive months (i.e., has had menses at any time in the preceding 24 consecutive_x000D_             months)_x000D__x000D_          -  Men who have a female partner of childbearing potential must be willing to use 2_x000D_             highly effective forms of contraception throughout protocol therapy and for at least_x000D_             an additional 3 months after the last dose of protocol-specified therapy; men who_x000D_             have a pregnant partner must be willing to use a condom during sexual activity_x000D_             throughout protocol therapy and for 3 months after the last dose of_x000D_             protocol-specified therapy_x000D__x000D_          -  ECOG performance score 0-3_x000D__x000D_          -  Patient must have given written informed consent_x000D__x000D_          -  POST-INDUCTION THERAPY ELIGIBILITY CRITERIA (PRIOR TO INTENSIFICATION-STEP 2)_x000D__x000D_          -  ECOG performance status 0-2_x000D__x000D_          -  Patients must have achieved a CR or CRi_x000D__x000D_          -  Patients who have achieved a CR or CRi must have maintained peripheral blood evidence_x000D_             of a CR or CRi_x000D__x000D_          -  Patient must be CNS (cerebrospinal fluid [CSF]) negative for leukemia_x000D__x000D_          -  Patients must have resolved any serious infectious complications related to induction_x000D__x000D_          -  Any significant medical complications related to induction must have resolved_x000D__x000D_          -  Serum creatinine =&lt; 2.0 mg/dl_x000D__x000D_          -  Serum direct bilirubin &lt; 2 mg/dL or serum total bilirubin =&lt; 3_x000D__x000D_          -  Aspartate aminotransferase (AST) and alanine aminotransferase (ALT) &lt; 3 x upper limit_x000D_             of normal (ULN)_x000D__x000D_          -  RANDOMIZATION TO BLINATUMOMAB OR NO BLINATUMOMAB-STEP 3_x000D__x000D_          -  Patients must have an ECOG performance status of 0-2_x000D__x000D_          -  Patients must have maintained peripheral blood evidence of a remission and must have_x000D_             a CR or CRi, confirmed on restaging bone marrow (BM) aspirate and biopsy and_x000D_             cytogenetic analysis_x000D__x000D_          -  Patients must have resolved any serious infectious complications related to therapy_x000D__x000D_          -  Any significant medical complications related to therapy must have resolved_x000D__x000D_          -  Direct or total bilirubin &lt; 1.5 x ULN (unless related to Gilbert's or Meulengracht's_x000D_             syndrome); the values must be obtained within 48 hours prior to randomization_x000D__x000D_          -  Serum creatinine &lt; 1.5 x ULN; the values must be obtained within 48 hours prior to_x000D_             randomization_x000D__x000D_          -  Bone marrow aspirates must be submitted for centralized minimal residual disease_x000D_             (MRD) assessment performed by the ECOG-ACRIN Leukemia Translational Research_x000D_             Laboratory_x000D__x000D_          -  MRD results will be reported to the submitting institution_x000D__x000D_               -  NOTE: FOR MRD ASSESSMENTS, AN ASPIRATE FROM A SEPARATE BONE MARROW ASPIRATION_x000D_                  SITE MUST BE SUBMITTED (THE NEEDLE CAN BE RE-DIRECTED THROUGH THE SAME SKIN_x000D_                  PUNCTURE SITE); ONLY SUBMIT ASPIRATES FROM THE FIRST PULL OF AN ASPIRATION SITE_x000D_                  FOR MRD TESTING; DO NOT SUBMIT SAMPLES FROM THE SECOND OR THIRD PULL OF THE SAME_x000D_                  ASPIRATION SITE_x000D__x000D_               -  In B-lineage ALL, MRD levels in peripheral blood or from a dilute marrow_x000D_                  aspiration can be 300% lower, on average, than those in bone marrow at a given_x000D_                  time point; submitting a first pull from a separate aspiration site will ensure_x000D_                  that MRD determinations used in randomization and trial interpretation are_x000D_                  accurate_x000D__x000D_                    -  NOTE: failure to submit bone marrow aspirates will result in a major_x000D_                       violation at the time of an audit_x000D__x000D_          -  CRITERIA FOR ALLOGENEIC TRANSPLANTATION_x000D__x000D_          -  A suitable donor must be identified; there are no restrictions on donor type and can_x000D_             include a matched sibling, a matched or mismatched unrelated donor, a family_x000D_             haplotype matched donor or a cord blood donor (single or double)_x000D__x000D_          -  Patients should meet the eligibility criteria for RANDOMIZATION TO BLINATUMOMAB OR NO_x000D_             BLINATUMOMAB-STEP 3_x000D__x000D_          -  Patients must be considered reliable enough to comply with the medication regimen and_x000D_             follow-up, and have social support necessary to allow this compliance_x000D__x000D_          -  CRITERIA FOR MAINTENANCE THERAPY-STEP 4: Patients must have an ECOG performance_x000D_             status of 0-3_x000D__x000D_          -  CRITERIA FOR MAINTENANCE THERAPY-STEP 4: Patients must have maintained peripheral_x000D_             blood evidence of a remission and must have a CR or CRi, confirmed on restaging BM_x000D_             aspirate and biopsy and cytogenetic analysis_x000D__x000D_          -  CRITERIA FOR MAINTENANCE THERAPY-STEP 4: Patients must have resolved any serious_x000D_             infectious complications related to therapy_x000D__x000D_          -  CRITERIA FOR MAINTENANCE THERAPY-STEP 4: Any significant medical complications_x000D_             related to therapy must have resolved_x000D_      
---------------------------------------</v>
      </c>
      <c r="S135">
        <f>IF(OR(Database!K138="include",Database!L138="include"), 1, 0)</f>
        <v>0</v>
      </c>
      <c r="T135">
        <f>IF(OR(Database!M138="include",Database!N138="include",Database!O138="include",Database!P138="include"), 1, 0)</f>
        <v>0</v>
      </c>
      <c r="U135">
        <f>IF(OR(Database!M138="include",Database!N138="include",Database!O138="include"), 1, 0)</f>
        <v>0</v>
      </c>
      <c r="V135">
        <f>IF(Database!P138="include", 1, 0)</f>
        <v>0</v>
      </c>
      <c r="W135">
        <f>IF(OR(Database!Q138="include",Database!R138="include",Database!S138="include",Database!T138="include"), 1, 0)</f>
        <v>1</v>
      </c>
      <c r="X135">
        <f>IF(Database!Q138="include", 1, 0)</f>
        <v>1</v>
      </c>
      <c r="Y135">
        <f>IF(Database!T138="include", 1, 0)</f>
        <v>0</v>
      </c>
      <c r="Z135">
        <f>IF(OR(Database!AC138="include",Database!AE138="include",Database!AH138="include",Database!AI138="include",Database!AJ138="include",Database!AK138="include",Database!AM138="include",Database!AN138="include",Database!AO138="include",Database!AP138="include"), 1, 0)</f>
        <v>0</v>
      </c>
      <c r="AA135">
        <f>IF(OR(Database!AQ138&lt;&gt;"",Database!AR138&lt;&gt;"",Database!AS138&lt;&gt;"",Database!AT138&lt;&gt;""), 1, 0)</f>
        <v>0</v>
      </c>
      <c r="AB135">
        <f>IF(Database!AW138&lt;&gt;"", 1, 0)</f>
        <v>1</v>
      </c>
      <c r="AC135">
        <f>IF(OR(Database!AY138&lt;&gt;"",Database!AX138&lt;&gt;""), 1, 0)</f>
        <v>0</v>
      </c>
    </row>
    <row r="136" spans="1:29">
      <c r="A136" t="str">
        <f>Database!$B$6&amp;": "&amp;Database!B139&amp;CHAR(10)&amp;Database!$C$6&amp;": "&amp;Database!C139&amp;CHAR(10)&amp;Database!$E$6&amp;": "&amp;Database!E139&amp;CHAR(10)&amp;Database!$F$6&amp;": "&amp;Database!F139&amp;CHAR(10)&amp;Database!$G$6&amp;": "&amp;Database!G139&amp;CHAR(10)&amp;Database!$H$6&amp;": "&amp;Database!H139&amp;CHAR(10)&amp;Database!$I$6&amp;": "&amp;Database!I139&amp;CHAR(10)&amp;Database!$J$6&amp;": "&amp;Database!J139&amp;CHAR(10)</f>
        <v xml:space="preserve">nct_id: NCT01371981
phase: Phase 3
sponsor_name: National Cancer Institute (NCI)
sponsor_type: NIH
study_title: A Phase III Randomized Trial for Patients With De Novo AML Using Bortezomib and Sorafenib (NSC# 681239, NSC# 724772) for Patients With High Allelic Ratio FLT3/ITD
cohort: 1
age_min: 0
age_max: 29
</v>
      </c>
      <c r="B136" t="str">
        <f>IF(S136=1, Database!$K$6&amp;": "&amp;Database!K139&amp;CHAR(10)&amp;Database!$L$6&amp;": "&amp;Database!L139, "")</f>
        <v/>
      </c>
      <c r="C136" t="str">
        <f>IF(T136=1, Database!$M$6&amp;": "&amp;Database!M139&amp;CHAR(10)&amp;Database!$N$6&amp;": "&amp;Database!N139&amp;CHAR(10)&amp;Database!$O$6&amp;": "&amp;Database!O139&amp;CHAR(10)&amp;Database!$P$6&amp;": "&amp;Database!P139&amp;CHAR(10), "")</f>
        <v/>
      </c>
      <c r="D136" t="str">
        <f>IF(W136=1, Database!$Q$6&amp;": "&amp;Database!Q139&amp;CHAR(10)&amp;Database!$R$6&amp;": "&amp;Database!R139&amp;CHAR(10)&amp;Database!$S$6&amp;": "&amp;Database!S139&amp;CHAR(10)&amp;Database!$T$6&amp;": "&amp;Database!T139&amp;CHAR(10)&amp;Database!$U$6&amp;": "&amp;Database!U139&amp;CHAR(10)&amp;Database!$V$6&amp;": "&amp;Database!V139&amp;CHAR(10)&amp;Database!$W$6&amp;": "&amp;Database!W139&amp;CHAR(10)&amp;Database!$X$6&amp;": "&amp;Database!X139&amp;CHAR(10)&amp;Database!$Y$6&amp;": "&amp;Database!Y139&amp;CHAR(10)&amp;Database!$Z$6&amp;": "&amp;Database!Z139&amp;CHAR(10)&amp;Database!$AA$6&amp;": "&amp;Database!AA139&amp;CHAR(10)&amp;Database!$AB$6&amp;": "&amp;Database!AB139&amp;CHAR(10), "")</f>
        <v xml:space="preserve">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exclude
</v>
      </c>
      <c r="E136" t="str">
        <f>IF(Z136=1, Database!$AC$6&amp;": "&amp;Database!AC139&amp;CHAR(10)&amp;Database!$AD$6&amp;": "&amp;Database!AD139&amp;CHAR(10)&amp;Database!$AE$6&amp;": "&amp;Database!AE139&amp;CHAR(10)&amp;Database!$AF$6&amp;": "&amp;Database!AF139&amp;CHAR(10)&amp;Database!$AG$6&amp;": "&amp;Database!AG139&amp;CHAR(10)&amp;Database!$AH$6&amp;": "&amp;Database!AH139&amp;CHAR(10)&amp;Database!$AI$6&amp;": "&amp;Database!AI139&amp;CHAR(10)&amp;Database!$AJ$6&amp;": "&amp;Database!AJ139&amp;CHAR(10)&amp;Database!$AK$6&amp;": "&amp;Database!AK139&amp;CHAR(10)&amp;Database!$AL$6&amp;": "&amp;Database!AL139&amp;CHAR(10)&amp;Database!$AM$6&amp;": "&amp;Database!AM139&amp;CHAR(10)&amp;Database!$AN$6&amp;": "&amp;Database!AN139&amp;CHAR(10)&amp;Database!$AO$6&amp;": "&amp;Database!AO139&amp;CHAR(10)&amp;Database!$AP$6&amp;": "&amp;Database!AP139&amp;CHAR(10), "")</f>
        <v/>
      </c>
      <c r="F136" t="str">
        <f>IF(AA136=1, Database!$AQ$6&amp;": "&amp;Database!AQ139&amp;CHAR(10)&amp;Database!$AR$6&amp;": "&amp;Database!AR139&amp;CHAR(10)&amp;Database!$AS$6&amp;": "&amp;Database!AS139&amp;CHAR(10)&amp;Database!$AT$6&amp;": "&amp;Database!AT139&amp;CHAR(10), "")</f>
        <v/>
      </c>
      <c r="G136" t="str">
        <f>IF(V136=1, Database!$AU$6&amp;": "&amp;Database!AU139&amp;CHAR(10)&amp;Database!$AV$6&amp;": "&amp;Database!AV139&amp;CHAR(10), "")</f>
        <v/>
      </c>
      <c r="H136" t="str">
        <f>IF(AB136=1, Database!$AW$6&amp;": "&amp;Database!AW139&amp;CHAR(10), "")</f>
        <v/>
      </c>
      <c r="I136" t="str">
        <f>IF(AC136=1, Database!$AX$6&amp;": "&amp;Database!AX139&amp;CHAR(10)&amp;Database!$AY$6&amp;": "&amp;Database!AY139&amp;CHAR(10), "")</f>
        <v/>
      </c>
      <c r="J136" t="str">
        <f>IF(Z136=1, Database!$AQ$6&amp;": "&amp;Database!AQ139&amp;CHAR(10)&amp;Database!$AR$6&amp;": "&amp;Database!AR139&amp;CHAR(10)&amp;Database!$AS$6&amp;": "&amp;Database!AS139&amp;CHAR(10)&amp;Database!$AT$6&amp;": "&amp;Database!AT139&amp;CHAR(10), "")</f>
        <v/>
      </c>
      <c r="K136" t="str">
        <f>Database!$AZ$6&amp;": "&amp;Database!AZ139&amp;CHAR(10)&amp;Database!$BA$6&amp;": "&amp;Database!BA139&amp;CHAR(10)&amp;Database!$BB$6&amp;": "&amp;Database!BB139&amp;CHAR(10)</f>
        <v xml:space="preserve">status_newly_diagnosed: require
status_relapse: 
status_refractory: 
</v>
      </c>
      <c r="L136" t="str">
        <f>Database!$BC$6&amp;": "&amp;Database!BC139&amp;CHAR(10)&amp;Database!$BD$6&amp;": "&amp;Database!BD139&amp;CHAR(10)&amp;Database!$BE$6&amp;": "&amp;Database!BE139&amp;CHAR(10)&amp;Database!$BF$6&amp;": "&amp;Database!BF139&amp;CHAR(10)&amp;Database!$BG$6&amp;": "&amp;Database!BG139&amp;CHAR(10)&amp;Database!$BH$6&amp;": "&amp;Database!BH139&amp;CHAR(10)</f>
        <v xml:space="preserve">marker_alk_oncogene: 
marker_egfr_mutation: 
marker_kras_mutation: 
marker_philadelphia_bcrabl_positive: exclude
marker_flt3_positive: 
marker_cd20pos: 
</v>
      </c>
      <c r="M136" t="str">
        <f>Database!$BI$6&amp;": "&amp;Database!BI139&amp;CHAR(10)&amp;Database!$BJ$6&amp;": "&amp;Database!BJ139&amp;CHAR(10)&amp;Database!$BK$6&amp;": "&amp;Database!BK139&amp;CHAR(10)&amp;Database!$BL$6&amp;": "&amp;Database!BL139&amp;CHAR(10)&amp;Database!$BM$6&amp;": "&amp;Database!BM139&amp;CHAR(10)&amp;Database!$BN$6&amp;": "&amp;Database!BN139&amp;CHAR(10)&amp;Database!$BO$6&amp;": "&amp;Database!BO139&amp;CHAR(10)&amp;Database!$BP$6&amp;": "&amp;Database!BP139&amp;CHAR(10)</f>
        <v xml:space="preserve">treatment_radiation: exclude
treatment_radiation_exclusion_period_mo: 1800
treatment_chemo_systemic: exclude
treatment_chemo_systemic_exclusion_period_mo: 1800
treatment_chemo_adjuvant: 
treatment_chemo_adjuvant_exclusion_period_mo: 
treatment_tki: exclude
treatment_tki_exclusion_period_mo: 1800
</v>
      </c>
      <c r="N136" t="str">
        <f>IF(OR(W136=1, Z136=1), Database!$BQ$6&amp;": "&amp;Database!BQ139&amp;CHAR(10)&amp;Database!$BR$6&amp;": "&amp;Database!BR139&amp;CHAR(10)&amp;Database!$BS$6&amp;": "&amp;Database!BS139&amp;CHAR(10)&amp;Database!$BT$6&amp;": "&amp;Database!BT139&amp;CHAR(10), "")</f>
        <v xml:space="preserve">treatment_stemcell_allogeneic: exclude
treatment_stemcell_allogeneic_exclusion_period_mo: 1800
treatment_stemcell_autologous: exclude
treatment_stemcell_autologous_exclusion_period_mo: 1800
</v>
      </c>
      <c r="O136" t="str">
        <f>"Criteria: "&amp;CHAR(10)&amp;CHAR(10)&amp;Database!BU139</f>
        <v xml:space="preserve">Criteria: 
_x000D_        Inclusion Criteria:_x000D__x000D_          -  Patients must be newly diagnosed with de novo acute myelogenous leukemia_x000D__x000D_          -  Patients with previously untreated primary AML who meet the customary criteria for_x000D_             AML with &gt;= 20% bone marrow blasts as set out in the 2008 World Health Organization_x000D_             (WHO) Myeloid Neoplasm Classification are eligible_x000D__x000D_               -  Attempts to obtain bone marrow either by aspirate or biopsy must be made unless_x000D_                  clinically prohibitive; in cases where it is clinically prohibitive, peripheral_x000D_                  blood with an excess of 20% blasts and in which adequate flow cytometric and_x000D_                  cytogenetics/fluorescent in situ hybridization (FISH) testing is feasible can be_x000D_                  substituted for the marrow exam at diagnosis_x000D__x000D_          -  Patients with &lt; 20% bone marrow blasts are eligible if they have:_x000D__x000D_               -  A karyotypic abnormality characteristic of de novo AML (t(8;21)(q22;q22),_x000D_                  inv(16)(p13q22) or t(16;16)(p13;q22) or 11q23 abnormalities_x000D__x000D_               -  The unequivocal presence of megakaryoblasts, or_x000D__x000D_               -  Biopsy proven isolated myeloid sarcoma (myeloblastoma; chloroma, including_x000D_                  leukemia cutis)_x000D__x000D_          -  Patients with any performance status are eligible for enrollment_x000D__x000D_          -  Prior therapy with hydroxyurea, all-trans retinoic acid (ATRA), corticosteroids (any_x000D_             route), and IT cytarabine given at diagnosis is allowed; hydroxyurea and ATRA must be_x000D_             discontinued prior to initiation of protocol therapy; patients who have previously_x000D_             received any other chemotherapy, radiation therapy or any other antileukemic therapy_x000D_             are not eligible for this protocol_x000D__x000D_        Exclusion Criteria:_x000D__x000D_          -  Patients with any of the following constitutional conditions are not eligible:_x000D__x000D_               -  Fanconi anemia_x000D__x000D_               -  Shwachman syndrome_x000D__x000D_               -  Any other known bone marrow failure syndrome_x000D__x000D_               -  Patients with constitutional trisomy 21 or with constitutional mosaicism of_x000D_                  trisomy 21 Note: enrollment may occur pending results of clinically indicated_x000D_                  studies to exclude these conditions_x000D__x000D_          -  Patients with any of the following oncologic diagnoses are not eligible:_x000D__x000D_               -  Any concurrent malignancy_x000D__x000D_               -  Juvenile myelomonocytic leukemia (JMML)_x000D__x000D_               -  Philadelphia chromosome positive AML_x000D__x000D_               -  Biphenotypic or bilineal acute leukemia_x000D__x000D_               -  Acute promyelocytic leukemia_x000D__x000D_               -  Acute myeloid leukemia arising from myelodysplasia_x000D__x000D_               -  Therapy-related myeloid neoplasms Note: enrollment may occur pending results of_x000D_                  clinically indicated studies to exclude these conditions_x000D__x000D_          -  Pregnancy and breast feeding_x000D__x000D_          -  Female patients who are pregnant are ineligible_x000D__x000D_          -  Lactating females are not eligible unless they have agreed not to breastfeed their_x000D_             infants_x000D__x000D_          -  Female patients of childbearing potential are not eligible unless a negative_x000D_             pregnancy test result has been obtained_x000D__x000D_          -  Sexually active patients of reproductive potential are not eligible unless they have_x000D_             agreed to use an effective contraceptive method for the duration of their study_x000D_             participation_x000D_      </v>
      </c>
      <c r="P136" t="str">
        <f t="shared" si="4"/>
        <v xml:space="preserve">
---------------------------------------</v>
      </c>
      <c r="Q136" t="str">
        <f t="shared" si="5"/>
        <v>nct_id: NCT01371981
phase: Phase 3
sponsor_name: National Cancer Institute (NCI)
sponsor_type: NIH
study_title: A Phase III Randomized Trial for Patients With De Novo AML Using Bortezomib and Sorafenib (NSC# 681239, NSC# 724772) for Patients With High Allelic Ratio FLT3/ITD
cohort: 1
age_min: 0
age_max: 29
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exclude
status_newly_diagnosed: require
status_relapse: 
status_refractory: 
marker_alk_oncogene: 
marker_egfr_mutation: 
marker_kras_mutation: 
marker_philadelphia_bcrabl_positive: exclude
marker_flt3_positive: 
marker_cd20pos: 
treatment_radiation: exclude
treatment_radiation_exclusion_period_mo: 1800
treatment_chemo_systemic: exclude
treatment_chemo_systemic_exclusion_period_mo: 1800
treatment_chemo_adjuvant: 
treatment_chemo_adjuvant_exclusion_period_mo: 
treatment_tki: exclude
treatment_tki_exclusion_period_mo: 1800
treatment_stemcell_allogeneic: exclude
treatment_stemcell_allogeneic_exclusion_period_mo: 1800
treatment_stemcell_autologous: exclude
treatment_stemcell_autologous_exclusion_period_mo: 1800
Criteria: 
_x000D_        Inclusion Criteria:_x000D__x000D_          -  Patients must be newly diagnosed with de novo acute myelogenous leukemia_x000D__x000D_          -  Patients with previously untreated primary AML who meet the customary criteria for_x000D_             AML with &gt;= 20% bone marrow blasts as set out in the 2008 World Health Organization_x000D_             (WHO) Myeloid Neoplasm Classification are eligible_x000D__x000D_               -  Attempts to obtain bone marrow either by aspirate or biopsy must be made unless_x000D_                  clinically prohibitive; in cases where it is clinically prohibitive, peripheral_x000D_                  blood with an excess of 20% blasts and in which adequate flow cytometric and_x000D_                  cytogenetics/fluorescent in situ hybridization (FISH) testing is feasible can be_x000D_                  substituted for the marrow exam at diagnosis_x000D__x000D_          -  Patients with &lt; 20% bone marrow blasts are eligible if they have:_x000D__x000D_               -  A karyotypic abnormality characteristic of de novo AML (t(8;21)(q22;q22),_x000D_                  inv(16)(p13q22) or t(16;16)(p13;q22) or 11q23 abnormalities_x000D__x000D_               -  The unequivocal presence of megakaryoblasts, or_x000D__x000D_               -  Biopsy proven isolated myeloid sarcoma (myeloblastoma; chloroma, including_x000D_                  leukemia cutis)_x000D__x000D_          -  Patients with any performance status are eligible for enrollment_x000D__x000D_          -  Prior therapy with hydroxyurea, all-trans retinoic acid (ATRA), corticosteroids (any_x000D_             route), and IT cytarabine given at diagnosis is allowed; hydroxyurea and ATRA must be_x000D_             discontinued prior to initiation of protocol therapy; patients who have previously_x000D_             received any other chemotherapy, radiation therapy or any other antileukemic therapy_x000D_             are not eligible for this protocol_x000D__x000D_        Exclusion Criteria:_x000D__x000D_          -  Patients with any of the following constitutional conditions are not eligible:_x000D__x000D_               -  Fanconi anemia_x000D__x000D_               -  Shwachman syndrome_x000D__x000D_               -  Any other known bone marrow failure syndrome_x000D__x000D_               -  Patients with constitutional trisomy 21 or with constitutional mosaicism of_x000D_                  trisomy 21 Note: enrollment may occur pending results of clinically indicated_x000D_                  studies to exclude these conditions_x000D__x000D_          -  Patients with any of the following oncologic diagnoses are not eligible:_x000D__x000D_               -  Any concurrent malignancy_x000D__x000D_               -  Juvenile myelomonocytic leukemia (JMML)_x000D__x000D_               -  Philadelphia chromosome positive AML_x000D__x000D_               -  Biphenotypic or bilineal acute leukemia_x000D__x000D_               -  Acute promyelocytic leukemia_x000D__x000D_               -  Acute myeloid leukemia arising from myelodysplasia_x000D__x000D_               -  Therapy-related myeloid neoplasms Note: enrollment may occur pending results of_x000D_                  clinically indicated studies to exclude these conditions_x000D__x000D_          -  Pregnancy and breast feeding_x000D__x000D_          -  Female patients who are pregnant are ineligible_x000D__x000D_          -  Lactating females are not eligible unless they have agreed not to breastfeed their_x000D_             infants_x000D__x000D_          -  Female patients of childbearing potential are not eligible unless a negative_x000D_             pregnancy test result has been obtained_x000D__x000D_          -  Sexually active patients of reproductive potential are not eligible unless they have_x000D_             agreed to use an effective contraceptive method for the duration of their study_x000D_             participation_x000D_      
---------------------------------------</v>
      </c>
      <c r="S136">
        <f>IF(OR(Database!K139="include",Database!L139="include"), 1, 0)</f>
        <v>0</v>
      </c>
      <c r="T136">
        <f>IF(OR(Database!M139="include",Database!N139="include",Database!O139="include",Database!P139="include"), 1, 0)</f>
        <v>0</v>
      </c>
      <c r="U136">
        <f>IF(OR(Database!M139="include",Database!N139="include",Database!O139="include"), 1, 0)</f>
        <v>0</v>
      </c>
      <c r="V136">
        <f>IF(Database!P139="include", 1, 0)</f>
        <v>0</v>
      </c>
      <c r="W136">
        <f>IF(OR(Database!Q139="include",Database!R139="include",Database!S139="include",Database!T139="include"), 1, 0)</f>
        <v>1</v>
      </c>
      <c r="X136">
        <f>IF(Database!Q139="include", 1, 0)</f>
        <v>0</v>
      </c>
      <c r="Y136">
        <f>IF(Database!T139="include", 1, 0)</f>
        <v>0</v>
      </c>
      <c r="Z136">
        <f>IF(OR(Database!AC139="include",Database!AE139="include",Database!AH139="include",Database!AI139="include",Database!AJ139="include",Database!AK139="include",Database!AM139="include",Database!AN139="include",Database!AO139="include",Database!AP139="include"), 1, 0)</f>
        <v>0</v>
      </c>
      <c r="AA136">
        <f>IF(OR(Database!AQ139&lt;&gt;"",Database!AR139&lt;&gt;"",Database!AS139&lt;&gt;"",Database!AT139&lt;&gt;""), 1, 0)</f>
        <v>0</v>
      </c>
      <c r="AB136">
        <f>IF(Database!AW139&lt;&gt;"", 1, 0)</f>
        <v>0</v>
      </c>
      <c r="AC136">
        <f>IF(OR(Database!AY139&lt;&gt;"",Database!AX139&lt;&gt;""), 1, 0)</f>
        <v>0</v>
      </c>
    </row>
    <row r="137" spans="1:29">
      <c r="A137" t="str">
        <f>Database!$B$6&amp;": "&amp;Database!B140&amp;CHAR(10)&amp;Database!$C$6&amp;": "&amp;Database!C140&amp;CHAR(10)&amp;Database!$E$6&amp;": "&amp;Database!E140&amp;CHAR(10)&amp;Database!$F$6&amp;": "&amp;Database!F140&amp;CHAR(10)&amp;Database!$G$6&amp;": "&amp;Database!G140&amp;CHAR(10)&amp;Database!$H$6&amp;": "&amp;Database!H140&amp;CHAR(10)&amp;Database!$I$6&amp;": "&amp;Database!I140&amp;CHAR(10)&amp;Database!$J$6&amp;": "&amp;Database!J140&amp;CHAR(10)</f>
        <v xml:space="preserve">nct_id: NCT02301156
phase: Phase 3
sponsor_name: TG Therapeutics, Inc.
sponsor_type: Industry
study_title: A Phase 3, Randomized, Study to Assess the Efficacy and Safety of Ublituximab in Combination With Ibrutinib Compared to Ibrutinib Alone, in Patients With Previously Treated High-Risk Chronic Lymphocytic Leukemia (CLL)
cohort: 1
age_min: 18
age_max: 150
</v>
      </c>
      <c r="B137" t="str">
        <f>IF(S137=1, Database!$K$6&amp;": "&amp;Database!K140&amp;CHAR(10)&amp;Database!$L$6&amp;": "&amp;Database!L140, "")</f>
        <v/>
      </c>
      <c r="C137" t="str">
        <f>IF(T137=1, Database!$M$6&amp;": "&amp;Database!M140&amp;CHAR(10)&amp;Database!$N$6&amp;": "&amp;Database!N140&amp;CHAR(10)&amp;Database!$O$6&amp;": "&amp;Database!O140&amp;CHAR(10)&amp;Database!$P$6&amp;": "&amp;Database!P140&amp;CHAR(10), "")</f>
        <v/>
      </c>
      <c r="D137" t="str">
        <f>IF(W137=1, Database!$Q$6&amp;": "&amp;Database!Q140&amp;CHAR(10)&amp;Database!$R$6&amp;": "&amp;Database!R140&amp;CHAR(10)&amp;Database!$S$6&amp;": "&amp;Database!S140&amp;CHAR(10)&amp;Database!$T$6&amp;": "&amp;Database!T140&amp;CHAR(10)&amp;Database!$U$6&amp;": "&amp;Database!U140&amp;CHAR(10)&amp;Database!$V$6&amp;": "&amp;Database!V140&amp;CHAR(10)&amp;Database!$W$6&amp;": "&amp;Database!W140&amp;CHAR(10)&amp;Database!$X$6&amp;": "&amp;Database!X140&amp;CHAR(10)&amp;Database!$Y$6&amp;": "&amp;Database!Y140&amp;CHAR(10)&amp;Database!$Z$6&amp;": "&amp;Database!Z140&amp;CHAR(10)&amp;Database!$AA$6&amp;": "&amp;Database!AA140&amp;CHAR(10)&amp;Database!$AB$6&amp;": "&amp;Database!AB140&amp;CHAR(10), "")</f>
        <v xml:space="preserve">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v>
      </c>
      <c r="E137" t="str">
        <f>IF(Z137=1, Database!$AC$6&amp;": "&amp;Database!AC140&amp;CHAR(10)&amp;Database!$AD$6&amp;": "&amp;Database!AD140&amp;CHAR(10)&amp;Database!$AE$6&amp;": "&amp;Database!AE140&amp;CHAR(10)&amp;Database!$AF$6&amp;": "&amp;Database!AF140&amp;CHAR(10)&amp;Database!$AG$6&amp;": "&amp;Database!AG140&amp;CHAR(10)&amp;Database!$AH$6&amp;": "&amp;Database!AH140&amp;CHAR(10)&amp;Database!$AI$6&amp;": "&amp;Database!AI140&amp;CHAR(10)&amp;Database!$AJ$6&amp;": "&amp;Database!AJ140&amp;CHAR(10)&amp;Database!$AK$6&amp;": "&amp;Database!AK140&amp;CHAR(10)&amp;Database!$AL$6&amp;": "&amp;Database!AL140&amp;CHAR(10)&amp;Database!$AM$6&amp;": "&amp;Database!AM140&amp;CHAR(10)&amp;Database!$AN$6&amp;": "&amp;Database!AN140&amp;CHAR(10)&amp;Database!$AO$6&amp;": "&amp;Database!AO140&amp;CHAR(10)&amp;Database!$AP$6&amp;": "&amp;Database!AP140&amp;CHAR(10), "")</f>
        <v/>
      </c>
      <c r="F137" t="str">
        <f>IF(AA137=1, Database!$AQ$6&amp;": "&amp;Database!AQ140&amp;CHAR(10)&amp;Database!$AR$6&amp;": "&amp;Database!AR140&amp;CHAR(10)&amp;Database!$AS$6&amp;": "&amp;Database!AS140&amp;CHAR(10)&amp;Database!$AT$6&amp;": "&amp;Database!AT140&amp;CHAR(10), "")</f>
        <v/>
      </c>
      <c r="G137" t="str">
        <f>IF(V137=1, Database!$AU$6&amp;": "&amp;Database!AU140&amp;CHAR(10)&amp;Database!$AV$6&amp;": "&amp;Database!AV140&amp;CHAR(10), "")</f>
        <v/>
      </c>
      <c r="H137" t="str">
        <f>IF(AB137=1, Database!$AW$6&amp;": "&amp;Database!AW140&amp;CHAR(10), "")</f>
        <v/>
      </c>
      <c r="I137" t="str">
        <f>IF(AC137=1, Database!$AX$6&amp;": "&amp;Database!AX140&amp;CHAR(10)&amp;Database!$AY$6&amp;": "&amp;Database!AY140&amp;CHAR(10), "")</f>
        <v/>
      </c>
      <c r="J137" t="str">
        <f>IF(Z137=1, Database!$AQ$6&amp;": "&amp;Database!AQ140&amp;CHAR(10)&amp;Database!$AR$6&amp;": "&amp;Database!AR140&amp;CHAR(10)&amp;Database!$AS$6&amp;": "&amp;Database!AS140&amp;CHAR(10)&amp;Database!$AT$6&amp;": "&amp;Database!AT140&amp;CHAR(10), "")</f>
        <v/>
      </c>
      <c r="K137" t="str">
        <f>Database!$AZ$6&amp;": "&amp;Database!AZ140&amp;CHAR(10)&amp;Database!$BA$6&amp;": "&amp;Database!BA140&amp;CHAR(10)&amp;Database!$BB$6&amp;": "&amp;Database!BB140&amp;CHAR(10)</f>
        <v xml:space="preserve">status_newly_diagnosed: 
status_relapse: require_relapse_or_refractory
status_refractory: require_relapse_or_refractory
</v>
      </c>
      <c r="L137" t="str">
        <f>Database!$BC$6&amp;": "&amp;Database!BC140&amp;CHAR(10)&amp;Database!$BD$6&amp;": "&amp;Database!BD140&amp;CHAR(10)&amp;Database!$BE$6&amp;": "&amp;Database!BE140&amp;CHAR(10)&amp;Database!$BF$6&amp;": "&amp;Database!BF140&amp;CHAR(10)&amp;Database!$BG$6&amp;": "&amp;Database!BG140&amp;CHAR(10)&amp;Database!$BH$6&amp;": "&amp;Database!BH140&amp;CHAR(10)</f>
        <v xml:space="preserve">marker_alk_oncogene: 
marker_egfr_mutation: 
marker_kras_mutation: 
marker_philadelphia_bcrabl_positive: 
marker_flt3_positive: 
marker_cd20pos: 
</v>
      </c>
      <c r="M137" t="str">
        <f>Database!$BI$6&amp;": "&amp;Database!BI140&amp;CHAR(10)&amp;Database!$BJ$6&amp;": "&amp;Database!BJ140&amp;CHAR(10)&amp;Database!$BK$6&amp;": "&amp;Database!BK140&amp;CHAR(10)&amp;Database!$BL$6&amp;": "&amp;Database!BL140&amp;CHAR(10)&amp;Database!$BM$6&amp;": "&amp;Database!BM140&amp;CHAR(10)&amp;Database!$BN$6&amp;": "&amp;Database!BN140&amp;CHAR(10)&amp;Database!$BO$6&amp;": "&amp;Database!BO140&amp;CHAR(10)&amp;Database!$BP$6&amp;": "&amp;Database!BP140&amp;CHAR(10)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37" t="str">
        <f>IF(OR(W137=1, Z137=1), Database!$BQ$6&amp;": "&amp;Database!BQ140&amp;CHAR(10)&amp;Database!$BR$6&amp;": "&amp;Database!BR140&amp;CHAR(10)&amp;Database!$BS$6&amp;": "&amp;Database!BS140&amp;CHAR(10)&amp;Database!$BT$6&amp;": "&amp;Database!BT140&amp;CHAR(10), "")</f>
        <v xml:space="preserve">treatment_stemcell_allogeneic: 
treatment_stemcell_allogeneic_exclusion_period_mo: 
treatment_stemcell_autologous: 
treatment_stemcell_autologous_exclusion_period_mo: 
</v>
      </c>
      <c r="O137" t="str">
        <f>"Criteria: "&amp;CHAR(10)&amp;CHAR(10)&amp;Database!BU140</f>
        <v xml:space="preserve">Criteria: 
_x000D_        Inclusion Criteria:_x000D__x000D_          -  Previously treated Chronic Lymphocytic Leukemia (CLL) requiring treatment_x000D__x000D_          -  At least one high-risk cytogenetic feature defined by the presence of 17p deletion,_x000D_             11q deletion and/or p53 mutation_x000D__x000D_          -  Eastern Cooperative Oncology Group (ECOG) score of 0 to 2_x000D__x000D_        Exclusion Criteria:_x000D__x000D_          -  Any major surgery, chemotherapy or immunotherapy within the last 21 days_x000D__x000D_          -  Evidence of hepatitis B virus, hepatitis C virus or known HIV infection_x000D__x000D_          -  Autologous hematologic stem cell transplant within 3 months of study entry. Prior_x000D_             Allogeneic hematologic stem cell transplant is excluded_x000D__x000D_          -  Transformation of CLL to aggressive Non-Hodgkin's Lymphoma (NHL) (Richter's_x000D_             transformation)_x000D__x000D_          -  Previous therapy with ibrutinib, or any drug that specifically inhibits Bruton's_x000D_             tyrosine kinase (BTK)_x000D_      </v>
      </c>
      <c r="P137" t="str">
        <f t="shared" si="4"/>
        <v xml:space="preserve">
---------------------------------------</v>
      </c>
      <c r="Q137" t="str">
        <f t="shared" si="5"/>
        <v>nct_id: NCT02301156
phase: Phase 3
sponsor_name: TG Therapeutics, Inc.
sponsor_type: Industry
study_title: A Phase 3, Randomized, Study to Assess the Efficacy and Safety of Ublituximab in Combination With Ibrutinib Compared to Ibrutinib Alone, in Patients With Previously Treated High-Risk Chronic Lymphocytic Leukemia (CLL)
cohort: 1
age_min: 18
age_max: 150
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Previously treated Chronic Lymphocytic Leukemia (CLL) requiring treatment_x000D__x000D_          -  At least one high-risk cytogenetic feature defined by the presence of 17p deletion,_x000D_             11q deletion and/or p53 mutation_x000D__x000D_          -  Eastern Cooperative Oncology Group (ECOG) score of 0 to 2_x000D__x000D_        Exclusion Criteria:_x000D__x000D_          -  Any major surgery, chemotherapy or immunotherapy within the last 21 days_x000D__x000D_          -  Evidence of hepatitis B virus, hepatitis C virus or known HIV infection_x000D__x000D_          -  Autologous hematologic stem cell transplant within 3 months of study entry. Prior_x000D_             Allogeneic hematologic stem cell transplant is excluded_x000D__x000D_          -  Transformation of CLL to aggressive Non-Hodgkin's Lymphoma (NHL) (Richter's_x000D_             transformation)_x000D__x000D_          -  Previous therapy with ibrutinib, or any drug that specifically inhibits Bruton's_x000D_             tyrosine kinase (BTK)_x000D_      
---------------------------------------</v>
      </c>
      <c r="S137">
        <f>IF(OR(Database!K140="include",Database!L140="include"), 1, 0)</f>
        <v>0</v>
      </c>
      <c r="T137">
        <f>IF(OR(Database!M140="include",Database!N140="include",Database!O140="include",Database!P140="include"), 1, 0)</f>
        <v>0</v>
      </c>
      <c r="U137">
        <f>IF(OR(Database!M140="include",Database!N140="include",Database!O140="include"), 1, 0)</f>
        <v>0</v>
      </c>
      <c r="V137">
        <f>IF(Database!P140="include", 1, 0)</f>
        <v>0</v>
      </c>
      <c r="W137">
        <f>IF(OR(Database!Q140="include",Database!R140="include",Database!S140="include",Database!T140="include"), 1, 0)</f>
        <v>1</v>
      </c>
      <c r="X137">
        <f>IF(Database!Q140="include", 1, 0)</f>
        <v>0</v>
      </c>
      <c r="Y137">
        <f>IF(Database!T140="include", 1, 0)</f>
        <v>0</v>
      </c>
      <c r="Z137">
        <f>IF(OR(Database!AC140="include",Database!AE140="include",Database!AH140="include",Database!AI140="include",Database!AJ140="include",Database!AK140="include",Database!AM140="include",Database!AN140="include",Database!AO140="include",Database!AP140="include"), 1, 0)</f>
        <v>0</v>
      </c>
      <c r="AA137">
        <f>IF(OR(Database!AQ140&lt;&gt;"",Database!AR140&lt;&gt;"",Database!AS140&lt;&gt;"",Database!AT140&lt;&gt;""), 1, 0)</f>
        <v>0</v>
      </c>
      <c r="AB137">
        <f>IF(Database!AW140&lt;&gt;"", 1, 0)</f>
        <v>0</v>
      </c>
      <c r="AC137">
        <f>IF(OR(Database!AY140&lt;&gt;"",Database!AX140&lt;&gt;""), 1, 0)</f>
        <v>0</v>
      </c>
    </row>
    <row r="138" spans="1:29">
      <c r="A138" t="str">
        <f>Database!$B$6&amp;": "&amp;Database!B141&amp;CHAR(10)&amp;Database!$C$6&amp;": "&amp;Database!C141&amp;CHAR(10)&amp;Database!$E$6&amp;": "&amp;Database!E141&amp;CHAR(10)&amp;Database!$F$6&amp;": "&amp;Database!F141&amp;CHAR(10)&amp;Database!$G$6&amp;": "&amp;Database!G141&amp;CHAR(10)&amp;Database!$H$6&amp;": "&amp;Database!H141&amp;CHAR(10)&amp;Database!$I$6&amp;": "&amp;Database!I141&amp;CHAR(10)&amp;Database!$J$6&amp;": "&amp;Database!J141&amp;CHAR(10)</f>
        <v xml:space="preserve">nct_id: NCT01307579
phase: Phase 3
sponsor_name: Children's Oncology Group
sponsor_type: Other
study_title: A Randomized Open-Label Trial of Caspofungin Versus Fluconazole to Prevent Invasive Fungal Infections in Children Undergoing Chemotherapy for Acute Myeloid Leukemia (AML)
cohort: 1
age_min: 0
age_max: 30
</v>
      </c>
      <c r="B138" t="str">
        <f>IF(S138=1, Database!$K$6&amp;": "&amp;Database!K141&amp;CHAR(10)&amp;Database!$L$6&amp;": "&amp;Database!L141, "")</f>
        <v/>
      </c>
      <c r="C138" t="str">
        <f>IF(T138=1, Database!$M$6&amp;": "&amp;Database!M141&amp;CHAR(10)&amp;Database!$N$6&amp;": "&amp;Database!N141&amp;CHAR(10)&amp;Database!$O$6&amp;": "&amp;Database!O141&amp;CHAR(10)&amp;Database!$P$6&amp;": "&amp;Database!P141&amp;CHAR(10), "")</f>
        <v/>
      </c>
      <c r="D138" t="str">
        <f>IF(W138=1, Database!$Q$6&amp;": "&amp;Database!Q141&amp;CHAR(10)&amp;Database!$R$6&amp;": "&amp;Database!R141&amp;CHAR(10)&amp;Database!$S$6&amp;": "&amp;Database!S141&amp;CHAR(10)&amp;Database!$T$6&amp;": "&amp;Database!T141&amp;CHAR(10)&amp;Database!$U$6&amp;": "&amp;Database!U141&amp;CHAR(10)&amp;Database!$V$6&amp;": "&amp;Database!V141&amp;CHAR(10)&amp;Database!$W$6&amp;": "&amp;Database!W141&amp;CHAR(10)&amp;Database!$X$6&amp;": "&amp;Database!X141&amp;CHAR(10)&amp;Database!$Y$6&amp;": "&amp;Database!Y141&amp;CHAR(10)&amp;Database!$Z$6&amp;": "&amp;Database!Z141&amp;CHAR(10)&amp;Database!$AA$6&amp;": "&amp;Database!AA141&amp;CHAR(10)&amp;Database!$AB$6&amp;": "&amp;Database!AB141&amp;CHAR(10),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exclude
</v>
      </c>
      <c r="E138" t="str">
        <f>IF(Z138=1, Database!$AC$6&amp;": "&amp;Database!AC141&amp;CHAR(10)&amp;Database!$AD$6&amp;": "&amp;Database!AD141&amp;CHAR(10)&amp;Database!$AE$6&amp;": "&amp;Database!AE141&amp;CHAR(10)&amp;Database!$AF$6&amp;": "&amp;Database!AF141&amp;CHAR(10)&amp;Database!$AG$6&amp;": "&amp;Database!AG141&amp;CHAR(10)&amp;Database!$AH$6&amp;": "&amp;Database!AH141&amp;CHAR(10)&amp;Database!$AI$6&amp;": "&amp;Database!AI141&amp;CHAR(10)&amp;Database!$AJ$6&amp;": "&amp;Database!AJ141&amp;CHAR(10)&amp;Database!$AK$6&amp;": "&amp;Database!AK141&amp;CHAR(10)&amp;Database!$AL$6&amp;": "&amp;Database!AL141&amp;CHAR(10)&amp;Database!$AM$6&amp;": "&amp;Database!AM141&amp;CHAR(10)&amp;Database!$AN$6&amp;": "&amp;Database!AN141&amp;CHAR(10)&amp;Database!$AO$6&amp;": "&amp;Database!AO141&amp;CHAR(10)&amp;Database!$AP$6&amp;": "&amp;Database!AP141&amp;CHAR(10), "")</f>
        <v/>
      </c>
      <c r="F138" t="str">
        <f>IF(AA138=1, Database!$AQ$6&amp;": "&amp;Database!AQ141&amp;CHAR(10)&amp;Database!$AR$6&amp;": "&amp;Database!AR141&amp;CHAR(10)&amp;Database!$AS$6&amp;": "&amp;Database!AS141&amp;CHAR(10)&amp;Database!$AT$6&amp;": "&amp;Database!AT141&amp;CHAR(10), "")</f>
        <v/>
      </c>
      <c r="G138" t="str">
        <f>IF(V138=1, Database!$AU$6&amp;": "&amp;Database!AU141&amp;CHAR(10)&amp;Database!$AV$6&amp;": "&amp;Database!AV141&amp;CHAR(10), "")</f>
        <v/>
      </c>
      <c r="H138" t="str">
        <f>IF(AB138=1, Database!$AW$6&amp;": "&amp;Database!AW141&amp;CHAR(10), "")</f>
        <v/>
      </c>
      <c r="I138" t="str">
        <f>IF(AC138=1, Database!$AX$6&amp;": "&amp;Database!AX141&amp;CHAR(10)&amp;Database!$AY$6&amp;": "&amp;Database!AY141&amp;CHAR(10), "")</f>
        <v/>
      </c>
      <c r="J138" t="str">
        <f>IF(Z138=1, Database!$AQ$6&amp;": "&amp;Database!AQ141&amp;CHAR(10)&amp;Database!$AR$6&amp;": "&amp;Database!AR141&amp;CHAR(10)&amp;Database!$AS$6&amp;": "&amp;Database!AS141&amp;CHAR(10)&amp;Database!$AT$6&amp;": "&amp;Database!AT141&amp;CHAR(10), "")</f>
        <v/>
      </c>
      <c r="K138" t="str">
        <f>Database!$AZ$6&amp;": "&amp;Database!AZ141&amp;CHAR(10)&amp;Database!$BA$6&amp;": "&amp;Database!BA141&amp;CHAR(10)&amp;Database!$BB$6&amp;": "&amp;Database!BB141&amp;CHAR(10)</f>
        <v xml:space="preserve">status_newly_diagnosed: 
status_relapse: 
status_refractory: 
</v>
      </c>
      <c r="L138" t="str">
        <f>Database!$BC$6&amp;": "&amp;Database!BC141&amp;CHAR(10)&amp;Database!$BD$6&amp;": "&amp;Database!BD141&amp;CHAR(10)&amp;Database!$BE$6&amp;": "&amp;Database!BE141&amp;CHAR(10)&amp;Database!$BF$6&amp;": "&amp;Database!BF141&amp;CHAR(10)&amp;Database!$BG$6&amp;": "&amp;Database!BG141&amp;CHAR(10)&amp;Database!$BH$6&amp;": "&amp;Database!BH141&amp;CHAR(10)</f>
        <v xml:space="preserve">marker_alk_oncogene: 
marker_egfr_mutation: 
marker_kras_mutation: 
marker_philadelphia_bcrabl_positive: 
marker_flt3_positive: 
marker_cd20pos: 
</v>
      </c>
      <c r="M138" t="str">
        <f>Database!$BI$6&amp;": "&amp;Database!BI141&amp;CHAR(10)&amp;Database!$BJ$6&amp;": "&amp;Database!BJ141&amp;CHAR(10)&amp;Database!$BK$6&amp;": "&amp;Database!BK141&amp;CHAR(10)&amp;Database!$BL$6&amp;": "&amp;Database!BL141&amp;CHAR(10)&amp;Database!$BM$6&amp;": "&amp;Database!BM141&amp;CHAR(10)&amp;Database!$BN$6&amp;": "&amp;Database!BN141&amp;CHAR(10)&amp;Database!$BO$6&amp;": "&amp;Database!BO141&amp;CHAR(10)&amp;Database!$BP$6&amp;": "&amp;Database!BP141&amp;CHAR(10)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38" t="str">
        <f>IF(OR(W138=1, Z138=1), Database!$BQ$6&amp;": "&amp;Database!BQ141&amp;CHAR(10)&amp;Database!$BR$6&amp;": "&amp;Database!BR141&amp;CHAR(10)&amp;Database!$BS$6&amp;": "&amp;Database!BS141&amp;CHAR(10)&amp;Database!$BT$6&amp;": "&amp;Database!BT141&amp;CHAR(10), "")</f>
        <v xml:space="preserve">treatment_stemcell_allogeneic: 
treatment_stemcell_allogeneic_exclusion_period_mo: 
treatment_stemcell_autologous: 
treatment_stemcell_autologous_exclusion_period_mo: 
</v>
      </c>
      <c r="O138" t="str">
        <f>"Criteria: "&amp;CHAR(10)&amp;CHAR(10)&amp;Database!BU141</f>
        <v xml:space="preserve">Criteria: 
_x000D_        Inclusion Criteria:_x000D__x000D_          -  Patients must have one of the following diagnoses and/or treatment plans:_x000D__x000D_               -  Newly diagnosed de novo AML_x000D__x000D_               -  First or subsequent relapse of AML_x000D__x000D_               -  Secondary AML_x000D__x000D_               -  Treatment with institutional standard AML therapy in those without AML (for_x000D_                  example, myelodysplastic syndrome, bone marrow blasts &gt; 5% or biphenotypia)_x000D__x000D_               -  Note: Patients with a history of prolonged antifungal therapy (example, relapsed_x000D_                  AML) are eligible_x000D__x000D_          -  Creatinine clearance or radioisotope glomerular filtration rate (GFR) &gt;= 70_x000D_             mL/min/1.73 m^2 OR a serum creatinine based on age/gender as follows:_x000D__x000D_               -  =&lt; 0.4 mg/dL (age 1 month to &lt; 6 months)_x000D__x000D_               -  =&lt; 0.5 mg/dL (age 6 months to &lt; 1 year)_x000D__x000D_               -  =&lt; 0.6 mg/dL (age 1 to &lt; 2 years)_x000D__x000D_               -  =&lt; 0.8 mg/dL (age 2 to &lt; 6 years)_x000D__x000D_               -  =&lt; 1 mg/dL (age 6 to &lt; 10 years)_x000D__x000D_               -  =&lt; 1.2 mg/dL (age 10 to &lt; 13 years)_x000D__x000D_               -  =&lt; 1.4 mg/dL (females age &gt;= 13 years)_x000D__x000D_               -  =&lt; 1.5 mg/dL (males age 13 to &lt; 16 years)_x000D__x000D_               -  =&lt; 1.7 mg/dL (males age &gt;= 16 years)_x000D__x000D_          -  Total bilirubin =&lt; 1.5 x upper limit of normal (ULN) for age_x000D__x000D_          -  Serum glutamic oxaloacetic transaminase (SGOT) (aspartate aminotransferase [AST]) or_x000D_             serum glutamate pyruvate transaminase (SGPT) (alanine aminotransferase [ALT]) &lt; 2.5 x_x000D_             ULN for age_x000D__x000D_          -  All patients and/or their parents or legal guardians must sign a written informed_x000D_             consent_x000D__x000D_        Exclusion Criteria:_x000D__x000D_          -  Patients with the following diagnoses are not eligible:_x000D__x000D_               -  Acute promyelocytic leukemia (APL)_x000D__x000D_               -  Down syndrome_x000D__x000D_               -  Juvenile myelomonocytic leukemia (JMML)_x000D__x000D_          -  Patients with a documented history of invasive fungal infection (IFI) within the_x000D_             previous 30 days are not eligible_x000D__x000D_          -  Patients with a history of echinocandin or fluconazole hypersensitivity are not_x000D_             eligible_x000D__x000D_          -  Patients receiving treatment for an IFI are not eligible_x000D__x000D_          -  Female patients of childbearing age must have a negative pregnancy test_x000D__x000D_          -  Patients must agree to use an effective birth control method_x000D__x000D_          -  Lactating patients must agree not to nurse a child while on this trial_x000D_      </v>
      </c>
      <c r="P138" t="str">
        <f t="shared" si="4"/>
        <v xml:space="preserve">
---------------------------------------</v>
      </c>
      <c r="Q138" t="str">
        <f t="shared" si="5"/>
        <v>nct_id: NCT01307579
phase: Phase 3
sponsor_name: Children's Oncology Group
sponsor_type: Other
study_title: A Randomized Open-Label Trial of Caspofungin Versus Fluconazole to Prevent Invasive Fungal Infections in Children Undergoing Chemotherapy for Acute Myeloid Leukemia (AML)
cohort: 1
age_min: 0
age_max: 30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exclude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Patients must have one of the following diagnoses and/or treatment plans:_x000D__x000D_               -  Newly diagnosed de novo AML_x000D__x000D_               -  First or subsequent relapse of AML_x000D__x000D_               -  Secondary AML_x000D__x000D_               -  Treatment with institutional standard AML therapy in those without AML (for_x000D_                  example, myelodysplastic syndrome, bone marrow blasts &gt; 5% or biphenotypia)_x000D__x000D_               -  Note: Patients with a history of prolonged antifungal therapy (example, relapsed_x000D_                  AML) are eligible_x000D__x000D_          -  Creatinine clearance or radioisotope glomerular filtration rate (GFR) &gt;= 70_x000D_             mL/min/1.73 m^2 OR a serum creatinine based on age/gender as follows:_x000D__x000D_               -  =&lt; 0.4 mg/dL (age 1 month to &lt; 6 months)_x000D__x000D_               -  =&lt; 0.5 mg/dL (age 6 months to &lt; 1 year)_x000D__x000D_               -  =&lt; 0.6 mg/dL (age 1 to &lt; 2 years)_x000D__x000D_               -  =&lt; 0.8 mg/dL (age 2 to &lt; 6 years)_x000D__x000D_               -  =&lt; 1 mg/dL (age 6 to &lt; 10 years)_x000D__x000D_               -  =&lt; 1.2 mg/dL (age 10 to &lt; 13 years)_x000D__x000D_               -  =&lt; 1.4 mg/dL (females age &gt;= 13 years)_x000D__x000D_               -  =&lt; 1.5 mg/dL (males age 13 to &lt; 16 years)_x000D__x000D_               -  =&lt; 1.7 mg/dL (males age &gt;= 16 years)_x000D__x000D_          -  Total bilirubin =&lt; 1.5 x upper limit of normal (ULN) for age_x000D__x000D_          -  Serum glutamic oxaloacetic transaminase (SGOT) (aspartate aminotransferase [AST]) or_x000D_             serum glutamate pyruvate transaminase (SGPT) (alanine aminotransferase [ALT]) &lt; 2.5 x_x000D_             ULN for age_x000D__x000D_          -  All patients and/or their parents or legal guardians must sign a written informed_x000D_             consent_x000D__x000D_        Exclusion Criteria:_x000D__x000D_          -  Patients with the following diagnoses are not eligible:_x000D__x000D_               -  Acute promyelocytic leukemia (APL)_x000D__x000D_               -  Down syndrome_x000D__x000D_               -  Juvenile myelomonocytic leukemia (JMML)_x000D__x000D_          -  Patients with a documented history of invasive fungal infection (IFI) within the_x000D_             previous 30 days are not eligible_x000D__x000D_          -  Patients with a history of echinocandin or fluconazole hypersensitivity are not_x000D_             eligible_x000D__x000D_          -  Patients receiving treatment for an IFI are not eligible_x000D__x000D_          -  Female patients of childbearing age must have a negative pregnancy test_x000D__x000D_          -  Patients must agree to use an effective birth control method_x000D__x000D_          -  Lactating patients must agree not to nurse a child while on this trial_x000D_      
---------------------------------------</v>
      </c>
      <c r="S138">
        <f>IF(OR(Database!K141="include",Database!L141="include"), 1, 0)</f>
        <v>0</v>
      </c>
      <c r="T138">
        <f>IF(OR(Database!M141="include",Database!N141="include",Database!O141="include",Database!P141="include"), 1, 0)</f>
        <v>0</v>
      </c>
      <c r="U138">
        <f>IF(OR(Database!M141="include",Database!N141="include",Database!O141="include"), 1, 0)</f>
        <v>0</v>
      </c>
      <c r="V138">
        <f>IF(Database!P141="include", 1, 0)</f>
        <v>0</v>
      </c>
      <c r="W138">
        <f>IF(OR(Database!Q141="include",Database!R141="include",Database!S141="include",Database!T141="include"), 1, 0)</f>
        <v>1</v>
      </c>
      <c r="X138">
        <f>IF(Database!Q141="include", 1, 0)</f>
        <v>0</v>
      </c>
      <c r="Y138">
        <f>IF(Database!T141="include", 1, 0)</f>
        <v>0</v>
      </c>
      <c r="Z138">
        <f>IF(OR(Database!AC141="include",Database!AE141="include",Database!AH141="include",Database!AI141="include",Database!AJ141="include",Database!AK141="include",Database!AM141="include",Database!AN141="include",Database!AO141="include",Database!AP141="include"), 1, 0)</f>
        <v>0</v>
      </c>
      <c r="AA138">
        <f>IF(OR(Database!AQ141&lt;&gt;"",Database!AR141&lt;&gt;"",Database!AS141&lt;&gt;"",Database!AT141&lt;&gt;""), 1, 0)</f>
        <v>0</v>
      </c>
      <c r="AB138">
        <f>IF(Database!AW141&lt;&gt;"", 1, 0)</f>
        <v>0</v>
      </c>
      <c r="AC138">
        <f>IF(OR(Database!AY141&lt;&gt;"",Database!AX141&lt;&gt;""), 1, 0)</f>
        <v>0</v>
      </c>
    </row>
    <row r="139" spans="1:29">
      <c r="A139" t="str">
        <f>Database!$B$6&amp;": "&amp;Database!B142&amp;CHAR(10)&amp;Database!$C$6&amp;": "&amp;Database!C142&amp;CHAR(10)&amp;Database!$E$6&amp;": "&amp;Database!E142&amp;CHAR(10)&amp;Database!$F$6&amp;": "&amp;Database!F142&amp;CHAR(10)&amp;Database!$G$6&amp;": "&amp;Database!G142&amp;CHAR(10)&amp;Database!$H$6&amp;": "&amp;Database!H142&amp;CHAR(10)&amp;Database!$I$6&amp;": "&amp;Database!I142&amp;CHAR(10)&amp;Database!$J$6&amp;": "&amp;Database!J142&amp;CHAR(10)</f>
        <v xml:space="preserve">nct_id: NCT02101853
phase: Phase 3
sponsor_name: National Cancer Institute (NCI)
sponsor_type: NIH
study_title: Risk-Stratified Randomized Phase III Testing of Blinatumomab (NSC#765986) in First Relapse of Childhood B-Lymphoblastic Leukemia (B-ALL)
cohort: 1
age_min: 0
age_max: 30
</v>
      </c>
      <c r="B139" t="str">
        <f>IF(S139=1, Database!$K$6&amp;": "&amp;Database!K142&amp;CHAR(10)&amp;Database!$L$6&amp;": "&amp;Database!L142, "")</f>
        <v/>
      </c>
      <c r="C139" t="str">
        <f>IF(T139=1, Database!$M$6&amp;": "&amp;Database!M142&amp;CHAR(10)&amp;Database!$N$6&amp;": "&amp;Database!N142&amp;CHAR(10)&amp;Database!$O$6&amp;": "&amp;Database!O142&amp;CHAR(10)&amp;Database!$P$6&amp;": "&amp;Database!P142&amp;CHAR(10), "")</f>
        <v/>
      </c>
      <c r="D139" t="str">
        <f>IF(W139=1, Database!$Q$6&amp;": "&amp;Database!Q142&amp;CHAR(10)&amp;Database!$R$6&amp;": "&amp;Database!R142&amp;CHAR(10)&amp;Database!$S$6&amp;": "&amp;Database!S142&amp;CHAR(10)&amp;Database!$T$6&amp;": "&amp;Database!T142&amp;CHAR(10)&amp;Database!$U$6&amp;": "&amp;Database!U142&amp;CHAR(10)&amp;Database!$V$6&amp;": "&amp;Database!V142&amp;CHAR(10)&amp;Database!$W$6&amp;": "&amp;Database!W142&amp;CHAR(10)&amp;Database!$X$6&amp;": "&amp;Database!X142&amp;CHAR(10)&amp;Database!$Y$6&amp;": "&amp;Database!Y142&amp;CHAR(10)&amp;Database!$Z$6&amp;": "&amp;Database!Z142&amp;CHAR(10)&amp;Database!$AA$6&amp;": "&amp;Database!AA142&amp;CHAR(10)&amp;Database!$AB$6&amp;": "&amp;Database!AB142&amp;CHAR(10), "")</f>
        <v xml:space="preserve">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v>
      </c>
      <c r="E139" t="str">
        <f>IF(Z139=1, Database!$AC$6&amp;": "&amp;Database!AC142&amp;CHAR(10)&amp;Database!$AD$6&amp;": "&amp;Database!AD142&amp;CHAR(10)&amp;Database!$AE$6&amp;": "&amp;Database!AE142&amp;CHAR(10)&amp;Database!$AF$6&amp;": "&amp;Database!AF142&amp;CHAR(10)&amp;Database!$AG$6&amp;": "&amp;Database!AG142&amp;CHAR(10)&amp;Database!$AH$6&amp;": "&amp;Database!AH142&amp;CHAR(10)&amp;Database!$AI$6&amp;": "&amp;Database!AI142&amp;CHAR(10)&amp;Database!$AJ$6&amp;": "&amp;Database!AJ142&amp;CHAR(10)&amp;Database!$AK$6&amp;": "&amp;Database!AK142&amp;CHAR(10)&amp;Database!$AL$6&amp;": "&amp;Database!AL142&amp;CHAR(10)&amp;Database!$AM$6&amp;": "&amp;Database!AM142&amp;CHAR(10)&amp;Database!$AN$6&amp;": "&amp;Database!AN142&amp;CHAR(10)&amp;Database!$AO$6&amp;": "&amp;Database!AO142&amp;CHAR(10)&amp;Database!$AP$6&amp;": "&amp;Database!AP142&amp;CHAR(10), "")</f>
        <v/>
      </c>
      <c r="F139" t="str">
        <f>IF(AA139=1, Database!$AQ$6&amp;": "&amp;Database!AQ142&amp;CHAR(10)&amp;Database!$AR$6&amp;": "&amp;Database!AR142&amp;CHAR(10)&amp;Database!$AS$6&amp;": "&amp;Database!AS142&amp;CHAR(10)&amp;Database!$AT$6&amp;": "&amp;Database!AT142&amp;CHAR(10), "")</f>
        <v/>
      </c>
      <c r="G139" t="str">
        <f>IF(V139=1, Database!$AU$6&amp;": "&amp;Database!AU142&amp;CHAR(10)&amp;Database!$AV$6&amp;": "&amp;Database!AV142&amp;CHAR(10), "")</f>
        <v/>
      </c>
      <c r="H139" t="str">
        <f>IF(AB139=1, Database!$AW$6&amp;": "&amp;Database!AW142&amp;CHAR(10), "")</f>
        <v xml:space="preserve">stage_all_burkitt: exclude
</v>
      </c>
      <c r="I139" t="str">
        <f>IF(AC139=1, Database!$AX$6&amp;": "&amp;Database!AX142&amp;CHAR(10)&amp;Database!$AY$6&amp;": "&amp;Database!AY142&amp;CHAR(10), "")</f>
        <v/>
      </c>
      <c r="J139" t="str">
        <f>IF(Z139=1, Database!$AQ$6&amp;": "&amp;Database!AQ142&amp;CHAR(10)&amp;Database!$AR$6&amp;": "&amp;Database!AR142&amp;CHAR(10)&amp;Database!$AS$6&amp;": "&amp;Database!AS142&amp;CHAR(10)&amp;Database!$AT$6&amp;": "&amp;Database!AT142&amp;CHAR(10), "")</f>
        <v/>
      </c>
      <c r="K139" t="str">
        <f>Database!$AZ$6&amp;": "&amp;Database!AZ142&amp;CHAR(10)&amp;Database!$BA$6&amp;": "&amp;Database!BA142&amp;CHAR(10)&amp;Database!$BB$6&amp;": "&amp;Database!BB142&amp;CHAR(10)</f>
        <v xml:space="preserve">status_newly_diagnosed: 
status_relapse: require
status_refractory: 
</v>
      </c>
      <c r="L139" t="str">
        <f>Database!$BC$6&amp;": "&amp;Database!BC142&amp;CHAR(10)&amp;Database!$BD$6&amp;": "&amp;Database!BD142&amp;CHAR(10)&amp;Database!$BE$6&amp;": "&amp;Database!BE142&amp;CHAR(10)&amp;Database!$BF$6&amp;": "&amp;Database!BF142&amp;CHAR(10)&amp;Database!$BG$6&amp;": "&amp;Database!BG142&amp;CHAR(10)&amp;Database!$BH$6&amp;": "&amp;Database!BH142&amp;CHAR(10)</f>
        <v xml:space="preserve">marker_alk_oncogene: 
marker_egfr_mutation: 
marker_kras_mutation: 
marker_philadelphia_bcrabl_positive: exclude
marker_flt3_positive: 
marker_cd20pos: 
</v>
      </c>
      <c r="M139" t="str">
        <f>Database!$BI$6&amp;": "&amp;Database!BI142&amp;CHAR(10)&amp;Database!$BJ$6&amp;": "&amp;Database!BJ142&amp;CHAR(10)&amp;Database!$BK$6&amp;": "&amp;Database!BK142&amp;CHAR(10)&amp;Database!$BL$6&amp;": "&amp;Database!BL142&amp;CHAR(10)&amp;Database!$BM$6&amp;": "&amp;Database!BM142&amp;CHAR(10)&amp;Database!$BN$6&amp;": "&amp;Database!BN142&amp;CHAR(10)&amp;Database!$BO$6&amp;": "&amp;Database!BO142&amp;CHAR(10)&amp;Database!$BP$6&amp;": "&amp;Database!BP142&amp;CHAR(10)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39" t="str">
        <f>IF(OR(W139=1, Z139=1), Database!$BQ$6&amp;": "&amp;Database!BQ142&amp;CHAR(10)&amp;Database!$BR$6&amp;": "&amp;Database!BR142&amp;CHAR(10)&amp;Database!$BS$6&amp;": "&amp;Database!BS142&amp;CHAR(10)&amp;Database!$BT$6&amp;": "&amp;Database!BT142&amp;CHAR(10), "")</f>
        <v xml:space="preserve">treatment_stemcell_allogeneic: exclude
treatment_stemcell_allogeneic_exclusion_period_mo: 1800
treatment_stemcell_autologous: exclude
treatment_stemcell_autologous_exclusion_period_mo: 1800
</v>
      </c>
      <c r="O139" t="str">
        <f>"Criteria: "&amp;CHAR(10)&amp;CHAR(10)&amp;Database!BU142</f>
        <v xml:space="preserve">Criteria: 
_x000D_        Inclusion Criteria:_x000D__x000D_          -  First relapse of B-ALL, allowable sites of disease include isolated bone marrow,_x000D_             combined bone marrow and CNS and/or testicular, and isolated CNS and/or testicular;_x000D_             extramedullary sites are limited to the CNS and testicles_x000D__x000D_          -  No waiting period for patients who relapse while receiving standard maintenance_x000D_             therapy_x000D__x000D_          -  Patients who relapse on frontline therapy in phases other than maintenance must have_x000D_             fully recovered from the acute toxic effects of all prior chemotherapy,_x000D_             immunotherapy, or radiotherapy prior to entering this study_x000D__x000D_          -  Cytotoxic therapy: at least 14 days since the completion of cytotoxic therapy with_x000D_             the exception of hydroxyurea, which is permitted up to 24 hours prior to the start of_x000D_             protocol therapy, or maintenance chemotherapy, or intrathecal chemotherapy_x000D_             (methotrexate strongly preferred) administered at the time of the required diagnostic_x000D_             lumbar puncture to establish baseline CNS status_x000D__x000D_          -  Biologic (anti-neoplastic) agent: at least 7 days since the completion of therapy_x000D_             with a biologic agent; for agents that have known adverse events occurring beyond 7_x000D_             days after administration, this period must be extended beyond the time during which_x000D_             adverse events are known to occur_x000D__x000D_          -  Stem cell transplant or rescue: patient has not had a prior stem cell transplant or_x000D_             rescue_x000D__x000D_          -  Patient has not had prior treatment with blinatumomab_x000D__x000D_          -  With the exception of intrathecal chemotherapy (methotrexate strongly preferred)_x000D_             administered at the time of the required diagnostic lumbar puncture to establish_x000D_             baseline CNS status, patient has not received prior relapse-directed therapy (i.e.,_x000D_             this protocol is intended as the INITIAL treatment of first relapse)_x000D__x000D_          -  Patients must have a performance status corresponding to Eastern Cooperative Oncology_x000D_             Group (ECOG) scores of 0, 1, or 2; use Karnofsky for patients &gt; 16 years of age and_x000D_             Lansky for patients =&lt; 16 years of age_x000D__x000D_          -  Creatinine clearance or radioisotope glomerular filtration rate (GFR) &gt;= 70_x000D_             mL/min/1.73 m^2 or a serum creatinine based on age/gender as follows:_x000D__x000D_               -  1 to &lt; 2 years: =&lt; 0.6 mg/dL_x000D__x000D_               -  2 to &lt; 6 years: =&lt; 0.8 mg/dL_x000D__x000D_               -  6 to &lt; 10 years: =&lt; 1 mg/dL_x000D__x000D_               -  10 to &lt; 13 years: =&lt; 1.2 mg/dL_x000D__x000D_               -  13 to &lt; 16 years: =&lt; 1.5 mg/dL (males) and =&lt; 1.4 mg/dL (females)_x000D__x000D_               -  &gt;= 16 years: =&lt; 1.7 mg/dL (males) and =&lt; 1.4 mg/dL (females)_x000D__x000D_          -  Direct bilirubin &lt; 3.0 mg/dL_x000D__x000D_          -  Shortening fraction of &gt;= 27% by echocardiogram, or_x000D__x000D_          -  Ejection fraction of &gt;= 50% by radionuclide angiogram_x000D__x000D_          -  All patients and/or their parent or legal guardian must sign a written informed_x000D_             consent_x000D__x000D_          -  All institutional, Food and Drug Administration (FDA), and National Cancer Institute_x000D_             (NCI) requirements for human studies must be met_x000D__x000D_        Exclusion Criteria:_x000D__x000D_          -  Patients with Philadelphia chromosome positive/breakpoint cluster region protein_x000D_             (BCR)-Abelson murine leukemia viral oncogene homolog 1 (ABL1)+ ALL are not eligible_x000D__x000D_          -  Patients with Burkitt leukemia/lymphoma or mature B-cell leukemia are not eligible_x000D__x000D_          -  Patients with T-lymphoblastic leukemia (T-ALL)/lymphoblastic lymphoma (T-LL) are not_x000D_             eligible_x000D__x000D_          -  Patients with B-lymphoblastic lymphoma (B-LL) are not eligible_x000D__x000D_          -  Patients with known optic nerve and/or retinal involvement are not eligible; patients_x000D_             who are presenting with visual disturbances should have an ophthalmologic exam and,_x000D_             if indicated, a magnetic resonance imaging (MRI) to determine optic nerve or retinal_x000D_             involvement_x000D__x000D_          -  Patients known to have one of the following concomitant genetic syndromes: Down_x000D_             syndrome, Bloom syndrome, ataxia-telangiectasia, Fanconi anemia, Kostmann syndrome,_x000D_             Shwachman syndrome or any other known bone marrow failure syndrome_x000D__x000D_          -  Patients with known human immunodeficiency virus (HIV) infection_x000D__x000D_          -  Patients with known allergy to mitoxantrone, cytarabine, or both etoposide and_x000D_             etoposide phosphate (Etopophos)_x000D__x000D_          -  Lactating females who plan to breastfeed_x000D__x000D_          -  Patients who are pregnant; pregnancy test is required for female patients of_x000D_             childbearing potential_x000D__x000D_          -  Sexually active patients of reproductive potential who have not agreed to use an_x000D_             effective contraceptive method for the duration of their study participation_x000D__x000D_          -  Patients with pre-existing significant central nervous system pathology that would_x000D_             preclude treatment with blinatumomab, including: history of severe brain injury,_x000D_             dementia, cerebellar disease, organic brain syndrome, psychosis,_x000D_             coordination/movement disorder, or autoimmune disease with CNS involvement are not_x000D_             eligible; patients with a history of cerebrovascular ischemia/hemorrhage with_x000D_             residual deficits are not eligible; (patients with a history of cerebrovascular_x000D_             ischemia/hemorrhage remain eligible provided all neurologic deficits have resolved)_x000D__x000D_          -  Patients with uncontrolled seizure disorder are not eligible; (patients with seizure_x000D_             disorders that do not require antiepileptic drugs, or are well controlled with stable_x000D_             doses of antiepileptic drugs remain eligible)_x000D_      </v>
      </c>
      <c r="P139" t="str">
        <f t="shared" si="4"/>
        <v xml:space="preserve">
---------------------------------------</v>
      </c>
      <c r="Q139" t="str">
        <f t="shared" si="5"/>
        <v>nct_id: NCT02101853
phase: Phase 3
sponsor_name: National Cancer Institute (NCI)
sponsor_type: NIH
study_title: Risk-Stratified Randomized Phase III Testing of Blinatumomab (NSC#765986) in First Relapse of Childhood B-Lymphoblastic Leukemia (B-ALL)
cohort: 1
age_min: 0
age_max: 30
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stage_all_burkitt: exclude
status_newly_diagnosed: 
status_relapse: require
status_refractory: 
marker_alk_oncogene: 
marker_egfr_mutation: 
marker_kras_mutation: 
marker_philadelphia_bcrabl_positive: exclude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1800
Criteria: 
_x000D_        Inclusion Criteria:_x000D__x000D_          -  First relapse of B-ALL, allowable sites of disease include isolated bone marrow,_x000D_             combined bone marrow and CNS and/or testicular, and isolated CNS and/or testicular;_x000D_             extramedullary sites are limited to the CNS and testicles_x000D__x000D_          -  No waiting period for patients who relapse while receiving standard maintenance_x000D_             therapy_x000D__x000D_          -  Patients who relapse on frontline therapy in phases other than maintenance must have_x000D_             fully recovered from the acute toxic effects of all prior chemotherapy,_x000D_             immunotherapy, or radiotherapy prior to entering this study_x000D__x000D_          -  Cytotoxic therapy: at least 14 days since the completion of cytotoxic therapy with_x000D_             the exception of hydroxyurea, which is permitted up to 24 hours prior to the start of_x000D_             protocol therapy, or maintenance chemotherapy, or intrathecal chemotherapy_x000D_             (methotrexate strongly preferred) administered at the time of the required diagnostic_x000D_             lumbar puncture to establish baseline CNS status_x000D__x000D_          -  Biologic (anti-neoplastic) agent: at least 7 days since the completion of therapy_x000D_             with a biologic agent; for agents that have known adverse events occurring beyond 7_x000D_             days after administration, this period must be extended beyond the time during which_x000D_             adverse events are known to occur_x000D__x000D_          -  Stem cell transplant or rescue: patient has not had a prior stem cell transplant or_x000D_             rescue_x000D__x000D_          -  Patient has not had prior treatment with blinatumomab_x000D__x000D_          -  With the exception of intrathecal chemotherapy (methotrexate strongly preferred)_x000D_             administered at the time of the required diagnostic lumbar puncture to establish_x000D_             baseline CNS status, patient has not received prior relapse-directed therapy (i.e.,_x000D_             this protocol is intended as the INITIAL treatment of first relapse)_x000D__x000D_          -  Patients must have a performance status corresponding to Eastern Cooperative Oncology_x000D_             Group (ECOG) scores of 0, 1, or 2; use Karnofsky for patients &gt; 16 years of age and_x000D_             Lansky for patients =&lt; 16 years of age_x000D__x000D_          -  Creatinine clearance or radioisotope glomerular filtration rate (GFR) &gt;= 70_x000D_             mL/min/1.73 m^2 or a serum creatinine based on age/gender as follows:_x000D__x000D_               -  1 to &lt; 2 years: =&lt; 0.6 mg/dL_x000D__x000D_               -  2 to &lt; 6 years: =&lt; 0.8 mg/dL_x000D__x000D_               -  6 to &lt; 10 years: =&lt; 1 mg/dL_x000D__x000D_               -  10 to &lt; 13 years: =&lt; 1.2 mg/dL_x000D__x000D_               -  13 to &lt; 16 years: =&lt; 1.5 mg/dL (males) and =&lt; 1.4 mg/dL (females)_x000D__x000D_               -  &gt;= 16 years: =&lt; 1.7 mg/dL (males) and =&lt; 1.4 mg/dL (females)_x000D__x000D_          -  Direct bilirubin &lt; 3.0 mg/dL_x000D__x000D_          -  Shortening fraction of &gt;= 27% by echocardiogram, or_x000D__x000D_          -  Ejection fraction of &gt;= 50% by radionuclide angiogram_x000D__x000D_          -  All patients and/or their parent or legal guardian must sign a written informed_x000D_             consent_x000D__x000D_          -  All institutional, Food and Drug Administration (FDA), and National Cancer Institute_x000D_             (NCI) requirements for human studies must be met_x000D__x000D_        Exclusion Criteria:_x000D__x000D_          -  Patients with Philadelphia chromosome positive/breakpoint cluster region protein_x000D_             (BCR)-Abelson murine leukemia viral oncogene homolog 1 (ABL1)+ ALL are not eligible_x000D__x000D_          -  Patients with Burkitt leukemia/lymphoma or mature B-cell leukemia are not eligible_x000D__x000D_          -  Patients with T-lymphoblastic leukemia (T-ALL)/lymphoblastic lymphoma (T-LL) are not_x000D_             eligible_x000D__x000D_          -  Patients with B-lymphoblastic lymphoma (B-LL) are not eligible_x000D__x000D_          -  Patients with known optic nerve and/or retinal involvement are not eligible; patients_x000D_             who are presenting with visual disturbances should have an ophthalmologic exam and,_x000D_             if indicated, a magnetic resonance imaging (MRI) to determine optic nerve or retinal_x000D_             involvement_x000D__x000D_          -  Patients known to have one of the following concomitant genetic syndromes: Down_x000D_             syndrome, Bloom syndrome, ataxia-telangiectasia, Fanconi anemia, Kostmann syndrome,_x000D_             Shwachman syndrome or any other known bone marrow failure syndrome_x000D__x000D_          -  Patients with known human immunodeficiency virus (HIV) infection_x000D__x000D_          -  Patients with known allergy to mitoxantrone, cytarabine, or both etoposide and_x000D_             etoposide phosphate (Etopophos)_x000D__x000D_          -  Lactating females who plan to breastfeed_x000D__x000D_          -  Patients who are pregnant; pregnancy test is required for female patients of_x000D_             childbearing potential_x000D__x000D_          -  Sexually active patients of reproductive potential who have not agreed to use an_x000D_             effective contraceptive method for the duration of their study participation_x000D__x000D_          -  Patients with pre-existing significant central nervous system pathology that would_x000D_             preclude treatment with blinatumomab, including: history of severe brain injury,_x000D_             dementia, cerebellar disease, organic brain syndrome, psychosis,_x000D_             coordination/movement disorder, or autoimmune disease with CNS involvement are not_x000D_             eligible; patients with a history of cerebrovascular ischemia/hemorrhage with_x000D_             residual deficits are not eligible; (patients with a history of cerebrovascular_x000D_             ischemia/hemorrhage remain eligible provided all neurologic deficits have resolved)_x000D__x000D_          -  Patients with uncontrolled seizure disorder are not eligible; (patients with seizure_x000D_             disorders that do not require antiepileptic drugs, or are well controlled with stable_x000D_             doses of antiepileptic drugs remain eligible)_x000D_      
---------------------------------------</v>
      </c>
      <c r="S139">
        <f>IF(OR(Database!K142="include",Database!L142="include"), 1, 0)</f>
        <v>0</v>
      </c>
      <c r="T139">
        <f>IF(OR(Database!M142="include",Database!N142="include",Database!O142="include",Database!P142="include"), 1, 0)</f>
        <v>0</v>
      </c>
      <c r="U139">
        <f>IF(OR(Database!M142="include",Database!N142="include",Database!O142="include"), 1, 0)</f>
        <v>0</v>
      </c>
      <c r="V139">
        <f>IF(Database!P142="include", 1, 0)</f>
        <v>0</v>
      </c>
      <c r="W139">
        <f>IF(OR(Database!Q142="include",Database!R142="include",Database!S142="include",Database!T142="include"), 1, 0)</f>
        <v>1</v>
      </c>
      <c r="X139">
        <f>IF(Database!Q142="include", 1, 0)</f>
        <v>1</v>
      </c>
      <c r="Y139">
        <f>IF(Database!T142="include", 1, 0)</f>
        <v>0</v>
      </c>
      <c r="Z139">
        <f>IF(OR(Database!AC142="include",Database!AE142="include",Database!AH142="include",Database!AI142="include",Database!AJ142="include",Database!AK142="include",Database!AM142="include",Database!AN142="include",Database!AO142="include",Database!AP142="include"), 1, 0)</f>
        <v>0</v>
      </c>
      <c r="AA139">
        <f>IF(OR(Database!AQ142&lt;&gt;"",Database!AR142&lt;&gt;"",Database!AS142&lt;&gt;"",Database!AT142&lt;&gt;""), 1, 0)</f>
        <v>0</v>
      </c>
      <c r="AB139">
        <f>IF(Database!AW142&lt;&gt;"", 1, 0)</f>
        <v>1</v>
      </c>
      <c r="AC139">
        <f>IF(OR(Database!AY142&lt;&gt;"",Database!AX142&lt;&gt;""), 1, 0)</f>
        <v>0</v>
      </c>
    </row>
    <row r="140" spans="1:29">
      <c r="A140" t="str">
        <f>Database!$B$6&amp;": "&amp;Database!B143&amp;CHAR(10)&amp;Database!$C$6&amp;": "&amp;Database!C143&amp;CHAR(10)&amp;Database!$E$6&amp;": "&amp;Database!E143&amp;CHAR(10)&amp;Database!$F$6&amp;": "&amp;Database!F143&amp;CHAR(10)&amp;Database!$G$6&amp;": "&amp;Database!G143&amp;CHAR(10)&amp;Database!$H$6&amp;": "&amp;Database!H143&amp;CHAR(10)&amp;Database!$I$6&amp;": "&amp;Database!I143&amp;CHAR(10)&amp;Database!$J$6&amp;": "&amp;Database!J143&amp;CHAR(10)</f>
        <v xml:space="preserve">nct_id: NCT00074282
phase: Phase 2
sponsor_name: Eastern Cooperative Oncology Group
sponsor_type: Other
study_title: Phase II Trial of Pentostatin, Cyclophosphamide and Rituximab (PCR) Followed by Lenalidomide for Previously Treated Relapsed or Refractory Patients With Chronic Lymphocytic Leukemia
cohort: 1
age_min: 18
age_max: 150
</v>
      </c>
      <c r="B140" t="str">
        <f>IF(S140=1, Database!$K$6&amp;": "&amp;Database!K143&amp;CHAR(10)&amp;Database!$L$6&amp;": "&amp;Database!L143, "")</f>
        <v/>
      </c>
      <c r="C140" t="str">
        <f>IF(T140=1, Database!$M$6&amp;": "&amp;Database!M143&amp;CHAR(10)&amp;Database!$N$6&amp;": "&amp;Database!N143&amp;CHAR(10)&amp;Database!$O$6&amp;": "&amp;Database!O143&amp;CHAR(10)&amp;Database!$P$6&amp;": "&amp;Database!P143&amp;CHAR(10), "")</f>
        <v/>
      </c>
      <c r="D140" t="str">
        <f>IF(W140=1, Database!$Q$6&amp;": "&amp;Database!Q143&amp;CHAR(10)&amp;Database!$R$6&amp;": "&amp;Database!R143&amp;CHAR(10)&amp;Database!$S$6&amp;": "&amp;Database!S143&amp;CHAR(10)&amp;Database!$T$6&amp;": "&amp;Database!T143&amp;CHAR(10)&amp;Database!$U$6&amp;": "&amp;Database!U143&amp;CHAR(10)&amp;Database!$V$6&amp;": "&amp;Database!V143&amp;CHAR(10)&amp;Database!$W$6&amp;": "&amp;Database!W143&amp;CHAR(10)&amp;Database!$X$6&amp;": "&amp;Database!X143&amp;CHAR(10)&amp;Database!$Y$6&amp;": "&amp;Database!Y143&amp;CHAR(10)&amp;Database!$Z$6&amp;": "&amp;Database!Z143&amp;CHAR(10)&amp;Database!$AA$6&amp;": "&amp;Database!AA143&amp;CHAR(10)&amp;Database!$AB$6&amp;": "&amp;Database!AB143&amp;CHAR(10), "")</f>
        <v xml:space="preserve">type_leukemia_all: 
type_leukemia_aml: 
type_leukemia_cll: include
type_leukemia_cml: 
type_leukemia_cmml: 
type_leukemia_all_bcell: 
type_leukemia_all_tcell: exclude
type_leukemia_aml_denovo: 
type_leukemia_aml_secondary_mds: 
type_leukemia_aml_secondary_cml: 
type_leukemia_aml_apl: 
type_leukemia_aml_jmml: 
</v>
      </c>
      <c r="E140" t="str">
        <f>IF(Z140=1, Database!$AC$6&amp;": "&amp;Database!AC143&amp;CHAR(10)&amp;Database!$AD$6&amp;": "&amp;Database!AD143&amp;CHAR(10)&amp;Database!$AE$6&amp;": "&amp;Database!AE143&amp;CHAR(10)&amp;Database!$AF$6&amp;": "&amp;Database!AF143&amp;CHAR(10)&amp;Database!$AG$6&amp;": "&amp;Database!AG143&amp;CHAR(10)&amp;Database!$AH$6&amp;": "&amp;Database!AH143&amp;CHAR(10)&amp;Database!$AI$6&amp;": "&amp;Database!AI143&amp;CHAR(10)&amp;Database!$AJ$6&amp;": "&amp;Database!AJ143&amp;CHAR(10)&amp;Database!$AK$6&amp;": "&amp;Database!AK143&amp;CHAR(10)&amp;Database!$AL$6&amp;": "&amp;Database!AL143&amp;CHAR(10)&amp;Database!$AM$6&amp;": "&amp;Database!AM143&amp;CHAR(10)&amp;Database!$AN$6&amp;": "&amp;Database!AN143&amp;CHAR(10)&amp;Database!$AO$6&amp;": "&amp;Database!AO143&amp;CHAR(10)&amp;Database!$AP$6&amp;": "&amp;Database!AP143&amp;CHAR(10), "")</f>
        <v/>
      </c>
      <c r="F140" t="str">
        <f>IF(AA140=1, Database!$AQ$6&amp;": "&amp;Database!AQ143&amp;CHAR(10)&amp;Database!$AR$6&amp;": "&amp;Database!AR143&amp;CHAR(10)&amp;Database!$AS$6&amp;": "&amp;Database!AS143&amp;CHAR(10)&amp;Database!$AT$6&amp;": "&amp;Database!AT143&amp;CHAR(10), "")</f>
        <v/>
      </c>
      <c r="G140" t="str">
        <f>IF(V140=1, Database!$AU$6&amp;": "&amp;Database!AU143&amp;CHAR(10)&amp;Database!$AV$6&amp;": "&amp;Database!AV143&amp;CHAR(10), "")</f>
        <v/>
      </c>
      <c r="H140" t="str">
        <f>IF(AB140=1, Database!$AW$6&amp;": "&amp;Database!AW143&amp;CHAR(10), "")</f>
        <v/>
      </c>
      <c r="I140" t="str">
        <f>IF(AC140=1, Database!$AX$6&amp;": "&amp;Database!AX143&amp;CHAR(10)&amp;Database!$AY$6&amp;": "&amp;Database!AY143&amp;CHAR(10), "")</f>
        <v/>
      </c>
      <c r="J140" t="str">
        <f>IF(Z140=1, Database!$AQ$6&amp;": "&amp;Database!AQ143&amp;CHAR(10)&amp;Database!$AR$6&amp;": "&amp;Database!AR143&amp;CHAR(10)&amp;Database!$AS$6&amp;": "&amp;Database!AS143&amp;CHAR(10)&amp;Database!$AT$6&amp;": "&amp;Database!AT143&amp;CHAR(10), "")</f>
        <v/>
      </c>
      <c r="K140" t="str">
        <f>Database!$AZ$6&amp;": "&amp;Database!AZ143&amp;CHAR(10)&amp;Database!$BA$6&amp;": "&amp;Database!BA143&amp;CHAR(10)&amp;Database!$BB$6&amp;": "&amp;Database!BB143&amp;CHAR(10)</f>
        <v xml:space="preserve">status_newly_diagnosed: 
status_relapse: 
status_refractory: 
</v>
      </c>
      <c r="L140" t="str">
        <f>Database!$BC$6&amp;": "&amp;Database!BC143&amp;CHAR(10)&amp;Database!$BD$6&amp;": "&amp;Database!BD143&amp;CHAR(10)&amp;Database!$BE$6&amp;": "&amp;Database!BE143&amp;CHAR(10)&amp;Database!$BF$6&amp;": "&amp;Database!BF143&amp;CHAR(10)&amp;Database!$BG$6&amp;": "&amp;Database!BG143&amp;CHAR(10)&amp;Database!$BH$6&amp;": "&amp;Database!BH143&amp;CHAR(10)</f>
        <v xml:space="preserve">marker_alk_oncogene: 
marker_egfr_mutation: 
marker_kras_mutation: 
marker_philadelphia_bcrabl_positive: 
marker_flt3_positive: 
marker_cd20pos: 
</v>
      </c>
      <c r="M140" t="str">
        <f>Database!$BI$6&amp;": "&amp;Database!BI143&amp;CHAR(10)&amp;Database!$BJ$6&amp;": "&amp;Database!BJ143&amp;CHAR(10)&amp;Database!$BK$6&amp;": "&amp;Database!BK143&amp;CHAR(10)&amp;Database!$BL$6&amp;": "&amp;Database!BL143&amp;CHAR(10)&amp;Database!$BM$6&amp;": "&amp;Database!BM143&amp;CHAR(10)&amp;Database!$BN$6&amp;": "&amp;Database!BN143&amp;CHAR(10)&amp;Database!$BO$6&amp;": "&amp;Database!BO143&amp;CHAR(10)&amp;Database!$BP$6&amp;": "&amp;Database!BP143&amp;CHAR(10)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40" t="str">
        <f>IF(OR(W140=1, Z140=1), Database!$BQ$6&amp;": "&amp;Database!BQ143&amp;CHAR(10)&amp;Database!$BR$6&amp;": "&amp;Database!BR143&amp;CHAR(10)&amp;Database!$BS$6&amp;": "&amp;Database!BS143&amp;CHAR(10)&amp;Database!$BT$6&amp;": "&amp;Database!BT143&amp;CHAR(10), "")</f>
        <v xml:space="preserve">treatment_stemcell_allogeneic: 
treatment_stemcell_allogeneic_exclusion_period_mo: 
treatment_stemcell_autologous: 
treatment_stemcell_autologous_exclusion_period_mo: 
</v>
      </c>
      <c r="O140" t="str">
        <f>"Criteria: "&amp;CHAR(10)&amp;CHAR(10)&amp;Database!BU143</f>
        <v xml:space="preserve">Criteria: 
_x000D_        DISEASE CHARACTERISTICS:_x000D__x000D_          -  Diagnosis of B-cell chronic lymphocytic leukemia (CLL) meeting the following_x000D_             criteria:_x000D__x000D_               -  Peripheral blood absolute lymphocyte count greater than 5,000/mm^3_x000D__x000D_               -  Lymphocytosis must comprise small to moderate size lymphocytes with no greater_x000D_                  than 55% prolymphocytes, atypical lymphocytes, or lymphoblasts morphologically_x000D__x000D_               -  Phenotypically characterized CLL defined by the following:_x000D__x000D_                    -  Predominant population of cells share B-cell antigens with CD5 in the_x000D_                       absence of other pan-T-cell markers (CD3 or CD2)_x000D__x000D_                    -  B cell expresses either kappa or lambda light chains_x000D__x000D_                    -  Surface immunoglobulin with low cell surface density expression_x000D__x000D_          -  Requires chemotherapy, as indicated by any of the following:_x000D__x000D_               -  Disease-related symptoms_x000D__x000D_                    -  Weight loss of 10% or more within the past 6 months_x000D__x000D_                    -  Extreme fatigue_x000D__x000D_                    -  Fevers greater than 100.5Â°F for 2 weeks without evidence of infection_x000D__x000D_                    -  Night sweats without evidence of infection_x000D__x000D_               -  Evidence of progressive marrow failure manifested by the development of or_x000D_                  worsening anemia (hemoglobin no greater than 10 g/dL) and/or thrombocytopenia_x000D_                  (platelet count no greater than 100,000/mm^3)_x000D__x000D_               -  Massive (i.e., greater than 6 cm below left costal margin) or progressive_x000D_                  splenomegaly_x000D__x000D_               -  Massive nodes or clusters (i.e., greater than 10 cm in longest diameter) or_x000D_                  progressive adenopathy_x000D__x000D_               -  Progressive lymphocytosis with an increase of greater than 50% over a 2-month_x000D_                  period OR an anticipated doubling time of less than 6 months_x000D__x000D_          -  Demonstrated progression after at least 1 course of either an alkylating agent-based_x000D_             or purine nucleoside-based (e.g., fludarabine) regimen OR failed to achieve a_x000D_             meaningful response OR relapsed after prior therapy_x000D__x000D_               -  Patients who have relapsed after a pentostatin-based regimen are eligible_x000D_                  provided the response was greater than 12 months prior to study entry_x000D__x000D_          -  No bone marrow dysplasia related to prior therapy_x000D__x000D_        PATIENT CHARACTERISTICS:_x000D__x000D_        Age_x000D__x000D_          -  18 and over_x000D__x000D_        Performance status_x000D__x000D_          -  ECOG 0-2_x000D__x000D_        Life expectancy_x000D__x000D_          -  Not specified_x000D__x000D_        Hematopoietic_x000D__x000D_          -  See Disease Characteristics_x000D__x000D_        Hepatic_x000D__x000D_          -  Bilirubin no greater than 2 mg/dL (unless secondary to tumor, hemolysis, or Gilbert_x000D_             syndrome)_x000D__x000D_        Renal_x000D__x000D_          -  Creatinine no greater than 2.0 mg/dL OR_x000D__x000D_          -  Creatinine clearance â‰¥ 30 mL/min_x000D__x000D_        Cardiovascular_x000D__x000D_          -  No New York Heart Association class III or IV heart failure_x000D__x000D_        Other_x000D__x000D_          -  Not pregnant or nursing_x000D__x000D_          -  Negative pregnancy test_x000D__x000D_          -  Fertile patients must use 2 methods of effective contraception (including 1 barrier_x000D_             method) for at least 28 days before starting lenalidomide, while participating in the_x000D_             study, and for at least 28 days after discontinuation/stopping lenalidomide_x000D__x000D_          -  No other malignancy within the past 2 years except squamous cell or basal cell skin_x000D_             cancer or carcinoma in situ of the cervix_x000D__x000D_        PRIOR CONCURRENT THERAPY:_x000D__x000D_        Biologic therapy_x000D__x000D_          -  See Chemotherapy_x000D__x000D_          -  At least 8 weeks since prior rituximab_x000D__x000D_        Chemotherapy_x000D__x000D_          -  See Disease Characteristics_x000D__x000D_          -  At least 6 weeks since prior chemotherapy_x000D__x000D_          -  At least 1 year since prior pentostatin, cyclophosphamide, and rituximab (PCR)_x000D_             therapy_x000D__x000D_               -  PCR therapy at least 1 year prior to study entry allowed_x000D__x000D_          -  No prior lenalidomide_x000D__x000D_        Endocrine therapy_x000D__x000D_          -  Not specified_x000D__x000D_        Radiotherapy_x000D__x000D_          -  Not specified_x000D__x000D_        Surgery_x000D__x000D_          -  Not specified_x000D__x000D_        Other_x000D__x000D_          -  No concurrent oral or IV antibiotics for active infection_x000D_      </v>
      </c>
      <c r="P140" t="str">
        <f t="shared" si="4"/>
        <v xml:space="preserve">
---------------------------------------</v>
      </c>
      <c r="Q140" t="str">
        <f t="shared" si="5"/>
        <v>nct_id: NCT00074282
phase: Phase 2
sponsor_name: Eastern Cooperative Oncology Group
sponsor_type: Other
study_title: Phase II Trial of Pentostatin, Cyclophosphamide and Rituximab (PCR) Followed by Lenalidomide for Previously Treated Relapsed or Refractory Patients With Chronic Lymphocytic Leukemia
cohort: 1
age_min: 18
age_max: 150
type_leukemia_all: 
type_leukemia_aml: 
type_leukemia_cll: include
type_leukemia_cml: 
type_leukemia_cmml: 
type_leukemia_all_bcell: 
type_leukemia_all_tcell: exclude
type_leukemia_aml_denovo: 
type_leukemia_aml_secondary_mds: 
type_leukemia_aml_secondary_cml: 
type_leukemia_aml_apl: 
type_leukemia_aml_jmml: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DISEASE CHARACTERISTICS:_x000D__x000D_          -  Diagnosis of B-cell chronic lymphocytic leukemia (CLL) meeting the following_x000D_             criteria:_x000D__x000D_               -  Peripheral blood absolute lymphocyte count greater than 5,000/mm^3_x000D__x000D_               -  Lymphocytosis must comprise small to moderate size lymphocytes with no greater_x000D_                  than 55% prolymphocytes, atypical lymphocytes, or lymphoblasts morphologically_x000D__x000D_               -  Phenotypically characterized CLL defined by the following:_x000D__x000D_                    -  Predominant population of cells share B-cell antigens with CD5 in the_x000D_                       absence of other pan-T-cell markers (CD3 or CD2)_x000D__x000D_                    -  B cell expresses either kappa or lambda light chains_x000D__x000D_                    -  Surface immunoglobulin with low cell surface density expression_x000D__x000D_          -  Requires chemotherapy, as indicated by any of the following:_x000D__x000D_               -  Disease-related symptoms_x000D__x000D_                    -  Weight loss of 10% or more within the past 6 months_x000D__x000D_                    -  Extreme fatigue_x000D__x000D_                    -  Fevers greater than 100.5Â°F for 2 weeks without evidence of infection_x000D__x000D_                    -  Night sweats without evidence of infection_x000D__x000D_               -  Evidence of progressive marrow failure manifested by the development of or_x000D_                  worsening anemia (hemoglobin no greater than 10 g/dL) and/or thrombocytopenia_x000D_                  (platelet count no greater than 100,000/mm^3)_x000D__x000D_               -  Massive (i.e., greater than 6 cm below left costal margin) or progressive_x000D_                  splenomegaly_x000D__x000D_               -  Massive nodes or clusters (i.e., greater than 10 cm in longest diameter) or_x000D_                  progressive adenopathy_x000D__x000D_               -  Progressive lymphocytosis with an increase of greater than 50% over a 2-month_x000D_                  period OR an anticipated doubling time of less than 6 months_x000D__x000D_          -  Demonstrated progression after at least 1 course of either an alkylating agent-based_x000D_             or purine nucleoside-based (e.g., fludarabine) regimen OR failed to achieve a_x000D_             meaningful response OR relapsed after prior therapy_x000D__x000D_               -  Patients who have relapsed after a pentostatin-based regimen are eligible_x000D_                  provided the response was greater than 12 months prior to study entry_x000D__x000D_          -  No bone marrow dysplasia related to prior therapy_x000D__x000D_        PATIENT CHARACTERISTICS:_x000D__x000D_        Age_x000D__x000D_          -  18 and over_x000D__x000D_        Performance status_x000D__x000D_          -  ECOG 0-2_x000D__x000D_        Life expectancy_x000D__x000D_          -  Not specified_x000D__x000D_        Hematopoietic_x000D__x000D_          -  See Disease Characteristics_x000D__x000D_        Hepatic_x000D__x000D_          -  Bilirubin no greater than 2 mg/dL (unless secondary to tumor, hemolysis, or Gilbert_x000D_             syndrome)_x000D__x000D_        Renal_x000D__x000D_          -  Creatinine no greater than 2.0 mg/dL OR_x000D__x000D_          -  Creatinine clearance â‰¥ 30 mL/min_x000D__x000D_        Cardiovascular_x000D__x000D_          -  No New York Heart Association class III or IV heart failure_x000D__x000D_        Other_x000D__x000D_          -  Not pregnant or nursing_x000D__x000D_          -  Negative pregnancy test_x000D__x000D_          -  Fertile patients must use 2 methods of effective contraception (including 1 barrier_x000D_             method) for at least 28 days before starting lenalidomide, while participating in the_x000D_             study, and for at least 28 days after discontinuation/stopping lenalidomide_x000D__x000D_          -  No other malignancy within the past 2 years except squamous cell or basal cell skin_x000D_             cancer or carcinoma in situ of the cervix_x000D__x000D_        PRIOR CONCURRENT THERAPY:_x000D__x000D_        Biologic therapy_x000D__x000D_          -  See Chemotherapy_x000D__x000D_          -  At least 8 weeks since prior rituximab_x000D__x000D_        Chemotherapy_x000D__x000D_          -  See Disease Characteristics_x000D__x000D_          -  At least 6 weeks since prior chemotherapy_x000D__x000D_          -  At least 1 year since prior pentostatin, cyclophosphamide, and rituximab (PCR)_x000D_             therapy_x000D__x000D_               -  PCR therapy at least 1 year prior to study entry allowed_x000D__x000D_          -  No prior lenalidomide_x000D__x000D_        Endocrine therapy_x000D__x000D_          -  Not specified_x000D__x000D_        Radiotherapy_x000D__x000D_          -  Not specified_x000D__x000D_        Surgery_x000D__x000D_          -  Not specified_x000D__x000D_        Other_x000D__x000D_          -  No concurrent oral or IV antibiotics for active infection_x000D_      
---------------------------------------</v>
      </c>
      <c r="S140">
        <f>IF(OR(Database!K143="include",Database!L143="include"), 1, 0)</f>
        <v>0</v>
      </c>
      <c r="T140">
        <f>IF(OR(Database!M143="include",Database!N143="include",Database!O143="include",Database!P143="include"), 1, 0)</f>
        <v>0</v>
      </c>
      <c r="U140">
        <f>IF(OR(Database!M143="include",Database!N143="include",Database!O143="include"), 1, 0)</f>
        <v>0</v>
      </c>
      <c r="V140">
        <f>IF(Database!P143="include", 1, 0)</f>
        <v>0</v>
      </c>
      <c r="W140">
        <f>IF(OR(Database!Q143="include",Database!R143="include",Database!S143="include",Database!T143="include"), 1, 0)</f>
        <v>1</v>
      </c>
      <c r="X140">
        <f>IF(Database!Q143="include", 1, 0)</f>
        <v>0</v>
      </c>
      <c r="Y140">
        <f>IF(Database!T143="include", 1, 0)</f>
        <v>0</v>
      </c>
      <c r="Z140">
        <f>IF(OR(Database!AC143="include",Database!AE143="include",Database!AH143="include",Database!AI143="include",Database!AJ143="include",Database!AK143="include",Database!AM143="include",Database!AN143="include",Database!AO143="include",Database!AP143="include"), 1, 0)</f>
        <v>0</v>
      </c>
      <c r="AA140">
        <f>IF(OR(Database!AQ143&lt;&gt;"",Database!AR143&lt;&gt;"",Database!AS143&lt;&gt;"",Database!AT143&lt;&gt;""), 1, 0)</f>
        <v>0</v>
      </c>
      <c r="AB140">
        <f>IF(Database!AW143&lt;&gt;"", 1, 0)</f>
        <v>0</v>
      </c>
      <c r="AC140">
        <f>IF(OR(Database!AY143&lt;&gt;"",Database!AX143&lt;&gt;""), 1, 0)</f>
        <v>0</v>
      </c>
    </row>
    <row r="141" spans="1:29">
      <c r="A141" t="str">
        <f>Database!$B$6&amp;": "&amp;Database!B144&amp;CHAR(10)&amp;Database!$C$6&amp;": "&amp;Database!C144&amp;CHAR(10)&amp;Database!$E$6&amp;": "&amp;Database!E144&amp;CHAR(10)&amp;Database!$F$6&amp;": "&amp;Database!F144&amp;CHAR(10)&amp;Database!$G$6&amp;": "&amp;Database!G144&amp;CHAR(10)&amp;Database!$H$6&amp;": "&amp;Database!H144&amp;CHAR(10)&amp;Database!$I$6&amp;": "&amp;Database!I144&amp;CHAR(10)&amp;Database!$J$6&amp;": "&amp;Database!J144&amp;CHAR(10)</f>
        <v xml:space="preserve">nct_id: NCT02039726
phase: Phase 3
sponsor_name: Daiichi Sankyo Inc.
sponsor_type: Industry
study_title: A Phase 3 Open-label Randomized Study of Quizartinib (AC220) Monotherapy Versus Salvage Chemotherapy in Subjects With Tyrosine Kinase 3 - Internal Tandem Duplication (FLT3-ITD) Positive Acute Myeloid Leukemia (AML) Refractory to or Relapsed After First-line Treatment With or Without Hematopoietic Stem Cell Transplantation (HSCT) Consolidation
cohort: 1
age_min: 18
age_max: 150
</v>
      </c>
      <c r="B141" t="str">
        <f>IF(S141=1, Database!$K$6&amp;": "&amp;Database!K144&amp;CHAR(10)&amp;Database!$L$6&amp;": "&amp;Database!L144, "")</f>
        <v/>
      </c>
      <c r="C141" t="str">
        <f>IF(T141=1, Database!$M$6&amp;": "&amp;Database!M144&amp;CHAR(10)&amp;Database!$N$6&amp;": "&amp;Database!N144&amp;CHAR(10)&amp;Database!$O$6&amp;": "&amp;Database!O144&amp;CHAR(10)&amp;Database!$P$6&amp;": "&amp;Database!P144&amp;CHAR(10), "")</f>
        <v/>
      </c>
      <c r="D141" t="str">
        <f>IF(W141=1, Database!$Q$6&amp;": "&amp;Database!Q144&amp;CHAR(10)&amp;Database!$R$6&amp;": "&amp;Database!R144&amp;CHAR(10)&amp;Database!$S$6&amp;": "&amp;Database!S144&amp;CHAR(10)&amp;Database!$T$6&amp;": "&amp;Database!T144&amp;CHAR(10)&amp;Database!$U$6&amp;": "&amp;Database!U144&amp;CHAR(10)&amp;Database!$V$6&amp;": "&amp;Database!V144&amp;CHAR(10)&amp;Database!$W$6&amp;": "&amp;Database!W144&amp;CHAR(10)&amp;Database!$X$6&amp;": "&amp;Database!X144&amp;CHAR(10)&amp;Database!$Y$6&amp;": "&amp;Database!Y144&amp;CHAR(10)&amp;Database!$Z$6&amp;": "&amp;Database!Z144&amp;CHAR(10)&amp;Database!$AA$6&amp;": "&amp;Database!AA144&amp;CHAR(10)&amp;Database!$AB$6&amp;": "&amp;Database!AB144&amp;CHAR(10), "")</f>
        <v xml:space="preserve">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v>
      </c>
      <c r="E141" t="str">
        <f>IF(Z141=1, Database!$AC$6&amp;": "&amp;Database!AC144&amp;CHAR(10)&amp;Database!$AD$6&amp;": "&amp;Database!AD144&amp;CHAR(10)&amp;Database!$AE$6&amp;": "&amp;Database!AE144&amp;CHAR(10)&amp;Database!$AF$6&amp;": "&amp;Database!AF144&amp;CHAR(10)&amp;Database!$AG$6&amp;": "&amp;Database!AG144&amp;CHAR(10)&amp;Database!$AH$6&amp;": "&amp;Database!AH144&amp;CHAR(10)&amp;Database!$AI$6&amp;": "&amp;Database!AI144&amp;CHAR(10)&amp;Database!$AJ$6&amp;": "&amp;Database!AJ144&amp;CHAR(10)&amp;Database!$AK$6&amp;": "&amp;Database!AK144&amp;CHAR(10)&amp;Database!$AL$6&amp;": "&amp;Database!AL144&amp;CHAR(10)&amp;Database!$AM$6&amp;": "&amp;Database!AM144&amp;CHAR(10)&amp;Database!$AN$6&amp;": "&amp;Database!AN144&amp;CHAR(10)&amp;Database!$AO$6&amp;": "&amp;Database!AO144&amp;CHAR(10)&amp;Database!$AP$6&amp;": "&amp;Database!AP144&amp;CHAR(10), "")</f>
        <v/>
      </c>
      <c r="F141" t="str">
        <f>IF(AA141=1, Database!$AQ$6&amp;": "&amp;Database!AQ144&amp;CHAR(10)&amp;Database!$AR$6&amp;": "&amp;Database!AR144&amp;CHAR(10)&amp;Database!$AS$6&amp;": "&amp;Database!AS144&amp;CHAR(10)&amp;Database!$AT$6&amp;": "&amp;Database!AT144&amp;CHAR(10), "")</f>
        <v/>
      </c>
      <c r="G141" t="str">
        <f>IF(V141=1, Database!$AU$6&amp;": "&amp;Database!AU144&amp;CHAR(10)&amp;Database!$AV$6&amp;": "&amp;Database!AV144&amp;CHAR(10), "")</f>
        <v/>
      </c>
      <c r="H141" t="str">
        <f>IF(AB141=1, Database!$AW$6&amp;": "&amp;Database!AW144&amp;CHAR(10), "")</f>
        <v/>
      </c>
      <c r="I141" t="str">
        <f>IF(AC141=1, Database!$AX$6&amp;": "&amp;Database!AX144&amp;CHAR(10)&amp;Database!$AY$6&amp;": "&amp;Database!AY144&amp;CHAR(10), "")</f>
        <v/>
      </c>
      <c r="J141" t="str">
        <f>IF(Z141=1, Database!$AQ$6&amp;": "&amp;Database!AQ144&amp;CHAR(10)&amp;Database!$AR$6&amp;": "&amp;Database!AR144&amp;CHAR(10)&amp;Database!$AS$6&amp;": "&amp;Database!AS144&amp;CHAR(10)&amp;Database!$AT$6&amp;": "&amp;Database!AT144&amp;CHAR(10), "")</f>
        <v/>
      </c>
      <c r="K141" t="str">
        <f>Database!$AZ$6&amp;": "&amp;Database!AZ144&amp;CHAR(10)&amp;Database!$BA$6&amp;": "&amp;Database!BA144&amp;CHAR(10)&amp;Database!$BB$6&amp;": "&amp;Database!BB144&amp;CHAR(10)</f>
        <v xml:space="preserve">status_newly_diagnosed: 
status_relapse: require_relapse_or_refractory
status_refractory: require_relapse_or_refractory
</v>
      </c>
      <c r="L141" t="str">
        <f>Database!$BC$6&amp;": "&amp;Database!BC144&amp;CHAR(10)&amp;Database!$BD$6&amp;": "&amp;Database!BD144&amp;CHAR(10)&amp;Database!$BE$6&amp;": "&amp;Database!BE144&amp;CHAR(10)&amp;Database!$BF$6&amp;": "&amp;Database!BF144&amp;CHAR(10)&amp;Database!$BG$6&amp;": "&amp;Database!BG144&amp;CHAR(10)&amp;Database!$BH$6&amp;": "&amp;Database!BH144&amp;CHAR(10)</f>
        <v xml:space="preserve">marker_alk_oncogene: 
marker_egfr_mutation: 
marker_kras_mutation: 
marker_philadelphia_bcrabl_positive: 
marker_flt3_positive: require
marker_cd20pos: 
</v>
      </c>
      <c r="M141" t="str">
        <f>Database!$BI$6&amp;": "&amp;Database!BI144&amp;CHAR(10)&amp;Database!$BJ$6&amp;": "&amp;Database!BJ144&amp;CHAR(10)&amp;Database!$BK$6&amp;": "&amp;Database!BK144&amp;CHAR(10)&amp;Database!$BL$6&amp;": "&amp;Database!BL144&amp;CHAR(10)&amp;Database!$BM$6&amp;": "&amp;Database!BM144&amp;CHAR(10)&amp;Database!$BN$6&amp;": "&amp;Database!BN144&amp;CHAR(10)&amp;Database!$BO$6&amp;": "&amp;Database!BO144&amp;CHAR(10)&amp;Database!$BP$6&amp;": "&amp;Database!BP144&amp;CHAR(10)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41" t="str">
        <f>IF(OR(W141=1, Z141=1), Database!$BQ$6&amp;": "&amp;Database!BQ144&amp;CHAR(10)&amp;Database!$BR$6&amp;": "&amp;Database!BR144&amp;CHAR(10)&amp;Database!$BS$6&amp;": "&amp;Database!BS144&amp;CHAR(10)&amp;Database!$BT$6&amp;": "&amp;Database!BT144&amp;CHAR(10), "")</f>
        <v xml:space="preserve">treatment_stemcell_allogeneic: 
treatment_stemcell_allogeneic_exclusion_period_mo: 
treatment_stemcell_autologous: 
treatment_stemcell_autologous_exclusion_period_mo: 
</v>
      </c>
      <c r="O141" t="str">
        <f>"Criteria: "&amp;CHAR(10)&amp;CHAR(10)&amp;Database!BU144</f>
        <v xml:space="preserve">Criteria: 
_x000D_        Inclusion Criteria:_x000D__x000D_          1. Provision of written informed consent approved by the Institutional Review Board_x000D_             (IRB) or Independent Ethics Committee (IEC) with privacy language in accordance with_x000D_             national regulations (e.g., Health Insurance Portability and Accountability Act_x000D_             [HIPAA] authorization for United States [US] sites) prior to any study related_x000D_             procedures, including withdrawal of prohibited medications if applicable._x000D__x000D_          2. Age â‰¥ 18 years or the minimum legal adult age (whichever is greater) at the time of_x000D_             Informed consent._x000D__x000D_          3. Morphologically documented primary Acute Myeloid Leukemia (AML) or AML secondary to_x000D_             Myelodysplastic Syndrome (MDS), as defined by World Health Organization (WHO)_x000D_             criteria, as determined by pathology review at the study site._x000D__x000D_          4. In first relapse (with duration of remission of 6 months or less) or refractory after_x000D_             prior therapy, with or without HSCT. Induction therapy must have included at least 1_x000D_             cycle of an anthracycline/mitoxantrone-containing induction block at a standard dose._x000D__x000D_          5. Presence of the FLT3-ITD activating mutation in bone marrow or peripheral blood_x000D_             (allelic ratio as determined by a central laboratory with a cutoff of &gt;3%_x000D_             FLT3-ITD/total FLT3). If a specimen has been sent for FLT3-ITD testing at the central_x000D_             laboratory but the subject requires treatment for AML before the central FLT3_ITD_x000D_             test result is available, a local test result may be acceptable for randomization_x000D_             after consultation with the Medical Monitor._x000D__x000D_          6. Eligibility for pre-selected salvage chemotherapy, according to the Investigator's_x000D_             assessment._x000D__x000D_          7. Eastern Cooperative Oncology Group (ECOG) performance score 0-2._x000D__x000D_          8. Discontinuation of prior AML treatment before the start of study treatment (except_x000D_             hydroxyurea or other treatment to control leukocytosis) for at least 2 weeks for_x000D_             cytotoxic agents, or for at least 5 half-lives for non cytotoxic agents._x000D__x000D_          9. Serum creatinine â‰¤1.5Ã—upper limit of normal (ULN), or glomerular filtration rate &gt;25_x000D_             mL/min, as calculated with the Cockcroft-Gault formula._x000D__x000D_         10. Serum potassium, magnesium, and calcium (serum calcium corrected for hypoalbuminemia)_x000D_             within institutional normal limits. Subjects with electrolytes outside the normal_x000D_             range will be eligible if these values are corrected upon retesting following any_x000D_             necessary supplementation._x000D__x000D_         11. Total serum bilirubin â‰¤1.5Ã—ULN._x000D__x000D_         12. Serum aspartate transaminase (AST) and/or alanine transaminase (ALT) â‰¤2.5Ã—ULN._x000D__x000D_        Exclusion Criteria:_x000D__x000D_          1. Acute Promyelocytic Leukemia (AML subtype M3)._x000D__x000D_          2. AML secondary to prior chemotherapy for other neoplasms, except AML secondary to_x000D_             prior Myelodysplastic Syndrome (MDS)._x000D__x000D_          3. History of another malignancy, unless the candidate has been disease-free for at_x000D_             least 5 years._x000D__x000D_          4. Persistent, clinically significant &gt; Grade 1 non-hematologic toxicity from prior AML_x000D_             therapy._x000D__x000D_          5. Clinically significant graft versus host disease (GVHD) or GVHD requiring initiation_x000D_             of treatment or treatment escalation within 21 days, and/or &gt; Grade 1 persistent or_x000D_             clinically significant non hematologic toxicity related to HSCT._x000D__x000D_          6. History of or current, central nervous system involvement with AML._x000D__x000D_          7. Clinically significant coagulation abnormality, such as disseminated intravascular_x000D_             coagulation._x000D__x000D_          8. Prior treatment with quizartinib or participated in a prior quizartinib study._x000D__x000D_          9. Prior treatment with a FLT3 targeted therapy including sorafenib or investigational_x000D_             FLT3 inhibitors (not including the multi-kinase inhibitor, midostaurin)._x000D__x000D_         10. Major surgery within 4 weeks prior to screening._x000D__x000D_         11. Radiation therapy within 4 weeks prior to screening._x000D__x000D_         12. Uncontrolled or significant cardiovascular disease_x000D__x000D_         13. Active infection not well controlled by antibacterial or antiviral therapy._x000D__x000D_         14. Known infection with human immunodeficiency virus, or active hepatitis B or C, or_x000D_             other active clinically relevant liver disease._x000D__x000D_         15. Unwillingness to receive infusion of blood products according to the protocol._x000D__x000D_         16. In a man whose sexual partner is a woman of childbearing potential, unwillingness or_x000D_             inability of the man or woman to use a highly effective contraceptive method for the_x000D_             entire study treatment period for at least 3 months after study completion. Male_x000D_             subjects must not freeze or donate sperm starting at Screening and throughout the_x000D_             study period, and 105 days after the final study drug administration._x000D__x000D_         17. In a heterosexually active woman of childbearing potential, unwillingness or_x000D_             inability to use a highly effective contraceptive method for the entire study_x000D_             treatment period and for at least 3 months after study treatment completion._x000D_             Additionally, for women randomized to chemotherapy, unwillingness to adhere to the_x000D_             restrictions in the respective locally established guidelines and local approved_x000D_             label (prescribing information, Summary of Product Characteristics, or US product_x000D_             insert) from the manufacturer and the Patient Information Leaflet (package insert) as_x000D_             instructed by the Investigator._x000D__x000D_         18. Pregnancy._x000D__x000D_         19. Female Subjects must agree to not breastfeed from the time of Screening and_x000D_             throughout the study period, and for 25 days after the final study drug_x000D_             administration._x000D__x000D_         20. Medical condition, serious intercurrent illness, or other circumstance that, in the_x000D_             Investigator's judgment, could jeopardize the candidate's safety as a study subject,_x000D_             or that could interfere with study objectives._x000D__x000D_         21. For subjects in the UK only: Refusal of permission to allow the subject's General_x000D_             Practitioner to be notified of their participation in the study._x000D_      </v>
      </c>
      <c r="P141" t="str">
        <f t="shared" si="4"/>
        <v xml:space="preserve">
---------------------------------------</v>
      </c>
      <c r="Q141" t="str">
        <f t="shared" si="5"/>
        <v>nct_id: NCT02039726
phase: Phase 3
sponsor_name: Daiichi Sankyo Inc.
sponsor_type: Industry
study_title: A Phase 3 Open-label Randomized Study of Quizartinib (AC220) Monotherapy Versus Salvage Chemotherapy in Subjects With Tyrosine Kinase 3 - Internal Tandem Duplication (FLT3-ITD) Positive Acute Myeloid Leukemia (AML) Refractory to or Relapsed After First-line Treatment With or Without Hematopoietic Stem Cell Transplantation (HSCT) Consolidation
cohort: 1
age_min: 18
age_max: 150
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status_newly_diagnosed: 
status_relapse: require_relapse_or_refractory
status_refractory: require_relapse_or_refractory
marker_alk_oncogene: 
marker_egfr_mutation: 
marker_kras_mutation: 
marker_philadelphia_bcrabl_positive: 
marker_flt3_positive: require
marker_cd20pos: 
treatment_radiation: 
treatment_radiation_exclusion_period_mo: 
treatment_chemo_systemic: require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Provision of written informed consent approved by the Institutional Review Board_x000D_             (IRB) or Independent Ethics Committee (IEC) with privacy language in accordance with_x000D_             national regulations (e.g., Health Insurance Portability and Accountability Act_x000D_             [HIPAA] authorization for United States [US] sites) prior to any study related_x000D_             procedures, including withdrawal of prohibited medications if applicable._x000D__x000D_          2. Age â‰¥ 18 years or the minimum legal adult age (whichever is greater) at the time of_x000D_             Informed consent._x000D__x000D_          3. Morphologically documented primary Acute Myeloid Leukemia (AML) or AML secondary to_x000D_             Myelodysplastic Syndrome (MDS), as defined by World Health Organization (WHO)_x000D_             criteria, as determined by pathology review at the study site._x000D__x000D_          4. In first relapse (with duration of remission of 6 months or less) or refractory after_x000D_             prior therapy, with or without HSCT. Induction therapy must have included at least 1_x000D_             cycle of an anthracycline/mitoxantrone-containing induction block at a standard dose._x000D__x000D_          5. Presence of the FLT3-ITD activating mutation in bone marrow or peripheral blood_x000D_             (allelic ratio as determined by a central laboratory with a cutoff of &gt;3%_x000D_             FLT3-ITD/total FLT3). If a specimen has been sent for FLT3-ITD testing at the central_x000D_             laboratory but the subject requires treatment for AML before the central FLT3_ITD_x000D_             test result is available, a local test result may be acceptable for randomization_x000D_             after consultation with the Medical Monitor._x000D__x000D_          6. Eligibility for pre-selected salvage chemotherapy, according to the Investigator's_x000D_             assessment._x000D__x000D_          7. Eastern Cooperative Oncology Group (ECOG) performance score 0-2._x000D__x000D_          8. Discontinuation of prior AML treatment before the start of study treatment (except_x000D_             hydroxyurea or other treatment to control leukocytosis) for at least 2 weeks for_x000D_             cytotoxic agents, or for at least 5 half-lives for non cytotoxic agents._x000D__x000D_          9. Serum creatinine â‰¤1.5Ã—upper limit of normal (ULN), or glomerular filtration rate &gt;25_x000D_             mL/min, as calculated with the Cockcroft-Gault formula._x000D__x000D_         10. Serum potassium, magnesium, and calcium (serum calcium corrected for hypoalbuminemia)_x000D_             within institutional normal limits. Subjects with electrolytes outside the normal_x000D_             range will be eligible if these values are corrected upon retesting following any_x000D_             necessary supplementation._x000D__x000D_         11. Total serum bilirubin â‰¤1.5Ã—ULN._x000D__x000D_         12. Serum aspartate transaminase (AST) and/or alanine transaminase (ALT) â‰¤2.5Ã—ULN._x000D__x000D_        Exclusion Criteria:_x000D__x000D_          1. Acute Promyelocytic Leukemia (AML subtype M3)._x000D__x000D_          2. AML secondary to prior chemotherapy for other neoplasms, except AML secondary to_x000D_             prior Myelodysplastic Syndrome (MDS)._x000D__x000D_          3. History of another malignancy, unless the candidate has been disease-free for at_x000D_             least 5 years._x000D__x000D_          4. Persistent, clinically significant &gt; Grade 1 non-hematologic toxicity from prior AML_x000D_             therapy._x000D__x000D_          5. Clinically significant graft versus host disease (GVHD) or GVHD requiring initiation_x000D_             of treatment or treatment escalation within 21 days, and/or &gt; Grade 1 persistent or_x000D_             clinically significant non hematologic toxicity related to HSCT._x000D__x000D_          6. History of or current, central nervous system involvement with AML._x000D__x000D_          7. Clinically significant coagulation abnormality, such as disseminated intravascular_x000D_             coagulation._x000D__x000D_          8. Prior treatment with quizartinib or participated in a prior quizartinib study._x000D__x000D_          9. Prior treatment with a FLT3 targeted therapy including sorafenib or investigational_x000D_             FLT3 inhibitors (not including the multi-kinase inhibitor, midostaurin)._x000D__x000D_         10. Major surgery within 4 weeks prior to screening._x000D__x000D_         11. Radiation therapy within 4 weeks prior to screening._x000D__x000D_         12. Uncontrolled or significant cardiovascular disease_x000D__x000D_         13. Active infection not well controlled by antibacterial or antiviral therapy._x000D__x000D_         14. Known infection with human immunodeficiency virus, or active hepatitis B or C, or_x000D_             other active clinically relevant liver disease._x000D__x000D_         15. Unwillingness to receive infusion of blood products according to the protocol._x000D__x000D_         16. In a man whose sexual partner is a woman of childbearing potential, unwillingness or_x000D_             inability of the man or woman to use a highly effective contraceptive method for the_x000D_             entire study treatment period for at least 3 months after study completion. Male_x000D_             subjects must not freeze or donate sperm starting at Screening and throughout the_x000D_             study period, and 105 days after the final study drug administration._x000D__x000D_         17. In a heterosexually active woman of childbearing potential, unwillingness or_x000D_             inability to use a highly effective contraceptive method for the entire study_x000D_             treatment period and for at least 3 months after study treatment completion._x000D_             Additionally, for women randomized to chemotherapy, unwillingness to adhere to the_x000D_             restrictions in the respective locally established guidelines and local approved_x000D_             label (prescribing information, Summary of Product Characteristics, or US product_x000D_             insert) from the manufacturer and the Patient Information Leaflet (package insert) as_x000D_             instructed by the Investigator._x000D__x000D_         18. Pregnancy._x000D__x000D_         19. Female Subjects must agree to not breastfeed from the time of Screening and_x000D_             throughout the study period, and for 25 days after the final study drug_x000D_             administration._x000D__x000D_         20. Medical condition, serious intercurrent illness, or other circumstance that, in the_x000D_             Investigator's judgment, could jeopardize the candidate's safety as a study subject,_x000D_             or that could interfere with study objectives._x000D__x000D_         21. For subjects in the UK only: Refusal of permission to allow the subject's General_x000D_             Practitioner to be notified of their participation in the study._x000D_      
---------------------------------------</v>
      </c>
      <c r="S141">
        <f>IF(OR(Database!K144="include",Database!L144="include"), 1, 0)</f>
        <v>0</v>
      </c>
      <c r="T141">
        <f>IF(OR(Database!M144="include",Database!N144="include",Database!O144="include",Database!P144="include"), 1, 0)</f>
        <v>0</v>
      </c>
      <c r="U141">
        <f>IF(OR(Database!M144="include",Database!N144="include",Database!O144="include"), 1, 0)</f>
        <v>0</v>
      </c>
      <c r="V141">
        <f>IF(Database!P144="include", 1, 0)</f>
        <v>0</v>
      </c>
      <c r="W141">
        <f>IF(OR(Database!Q144="include",Database!R144="include",Database!S144="include",Database!T144="include"), 1, 0)</f>
        <v>1</v>
      </c>
      <c r="X141">
        <f>IF(Database!Q144="include", 1, 0)</f>
        <v>0</v>
      </c>
      <c r="Y141">
        <f>IF(Database!T144="include", 1, 0)</f>
        <v>0</v>
      </c>
      <c r="Z141">
        <f>IF(OR(Database!AC144="include",Database!AE144="include",Database!AH144="include",Database!AI144="include",Database!AJ144="include",Database!AK144="include",Database!AM144="include",Database!AN144="include",Database!AO144="include",Database!AP144="include"), 1, 0)</f>
        <v>0</v>
      </c>
      <c r="AA141">
        <f>IF(OR(Database!AQ144&lt;&gt;"",Database!AR144&lt;&gt;"",Database!AS144&lt;&gt;"",Database!AT144&lt;&gt;""), 1, 0)</f>
        <v>0</v>
      </c>
      <c r="AB141">
        <f>IF(Database!AW144&lt;&gt;"", 1, 0)</f>
        <v>0</v>
      </c>
      <c r="AC141">
        <f>IF(OR(Database!AY144&lt;&gt;"",Database!AX144&lt;&gt;""), 1, 0)</f>
        <v>0</v>
      </c>
    </row>
    <row r="142" spans="1:29">
      <c r="A142" t="str">
        <f>Database!$B$6&amp;": "&amp;Database!B145&amp;CHAR(10)&amp;Database!$C$6&amp;": "&amp;Database!C145&amp;CHAR(10)&amp;Database!$E$6&amp;": "&amp;Database!E145&amp;CHAR(10)&amp;Database!$F$6&amp;": "&amp;Database!F145&amp;CHAR(10)&amp;Database!$G$6&amp;": "&amp;Database!G145&amp;CHAR(10)&amp;Database!$H$6&amp;": "&amp;Database!H145&amp;CHAR(10)&amp;Database!$I$6&amp;": "&amp;Database!I145&amp;CHAR(10)&amp;Database!$J$6&amp;": "&amp;Database!J145&amp;CHAR(10)</f>
        <v xml:space="preserve">nct_id: NCT02039726
phase: Phase 3
sponsor_name: Daiichi Sankyo Inc.
sponsor_type: Industry
study_title: A Phase 3 Open-label Randomized Study of Quizartinib (AC220) Monotherapy Versus Salvage Chemotherapy in Subjects With Tyrosine Kinase 3 - Internal Tandem Duplication (FLT3-ITD) Positive Acute Myeloid Leukemia (AML) Refractory to or Relapsed After First-line Treatment With or Without Hematopoietic Stem Cell Transplantation (HSCT) Consolidation
cohort: 2
age_min: 18
age_max: 150
</v>
      </c>
      <c r="B142" t="str">
        <f>IF(S142=1, Database!$K$6&amp;": "&amp;Database!K145&amp;CHAR(10)&amp;Database!$L$6&amp;": "&amp;Database!L145, "")</f>
        <v/>
      </c>
      <c r="C142" t="str">
        <f>IF(T142=1, Database!$M$6&amp;": "&amp;Database!M145&amp;CHAR(10)&amp;Database!$N$6&amp;": "&amp;Database!N145&amp;CHAR(10)&amp;Database!$O$6&amp;": "&amp;Database!O145&amp;CHAR(10)&amp;Database!$P$6&amp;": "&amp;Database!P145&amp;CHAR(10), "")</f>
        <v/>
      </c>
      <c r="D142" t="str">
        <f>IF(W142=1, Database!$Q$6&amp;": "&amp;Database!Q145&amp;CHAR(10)&amp;Database!$R$6&amp;": "&amp;Database!R145&amp;CHAR(10)&amp;Database!$S$6&amp;": "&amp;Database!S145&amp;CHAR(10)&amp;Database!$T$6&amp;": "&amp;Database!T145&amp;CHAR(10)&amp;Database!$U$6&amp;": "&amp;Database!U145&amp;CHAR(10)&amp;Database!$V$6&amp;": "&amp;Database!V145&amp;CHAR(10)&amp;Database!$W$6&amp;": "&amp;Database!W145&amp;CHAR(10)&amp;Database!$X$6&amp;": "&amp;Database!X145&amp;CHAR(10)&amp;Database!$Y$6&amp;": "&amp;Database!Y145&amp;CHAR(10)&amp;Database!$Z$6&amp;": "&amp;Database!Z145&amp;CHAR(10)&amp;Database!$AA$6&amp;": "&amp;Database!AA145&amp;CHAR(10)&amp;Database!$AB$6&amp;": "&amp;Database!AB145&amp;CHAR(10), "")</f>
        <v xml:space="preserve">type_leukemia_all: 
type_leukemia_aml: include
type_leukemia_cll: 
type_leukemia_cml: 
type_leukemia_cmml: 
type_leukemia_all_bcell: 
type_leukemia_all_tcell: 
type_leukemia_aml_denovo: exclude
type_leukemia_aml_secondary_mds: require
type_leukemia_aml_secondary_cml: 
type_leukemia_aml_apl: exclude
type_leukemia_aml_jmml: 
</v>
      </c>
      <c r="E142" t="str">
        <f>IF(Z142=1, Database!$AC$6&amp;": "&amp;Database!AC145&amp;CHAR(10)&amp;Database!$AD$6&amp;": "&amp;Database!AD145&amp;CHAR(10)&amp;Database!$AE$6&amp;": "&amp;Database!AE145&amp;CHAR(10)&amp;Database!$AF$6&amp;": "&amp;Database!AF145&amp;CHAR(10)&amp;Database!$AG$6&amp;": "&amp;Database!AG145&amp;CHAR(10)&amp;Database!$AH$6&amp;": "&amp;Database!AH145&amp;CHAR(10)&amp;Database!$AI$6&amp;": "&amp;Database!AI145&amp;CHAR(10)&amp;Database!$AJ$6&amp;": "&amp;Database!AJ145&amp;CHAR(10)&amp;Database!$AK$6&amp;": "&amp;Database!AK145&amp;CHAR(10)&amp;Database!$AL$6&amp;": "&amp;Database!AL145&amp;CHAR(10)&amp;Database!$AM$6&amp;": "&amp;Database!AM145&amp;CHAR(10)&amp;Database!$AN$6&amp;": "&amp;Database!AN145&amp;CHAR(10)&amp;Database!$AO$6&amp;": "&amp;Database!AO145&amp;CHAR(10)&amp;Database!$AP$6&amp;": "&amp;Database!AP145&amp;CHAR(10), "")</f>
        <v/>
      </c>
      <c r="F142" t="str">
        <f>IF(AA142=1, Database!$AQ$6&amp;": "&amp;Database!AQ145&amp;CHAR(10)&amp;Database!$AR$6&amp;": "&amp;Database!AR145&amp;CHAR(10)&amp;Database!$AS$6&amp;": "&amp;Database!AS145&amp;CHAR(10)&amp;Database!$AT$6&amp;": "&amp;Database!AT145&amp;CHAR(10), "")</f>
        <v/>
      </c>
      <c r="G142" t="str">
        <f>IF(V142=1, Database!$AU$6&amp;": "&amp;Database!AU145&amp;CHAR(10)&amp;Database!$AV$6&amp;": "&amp;Database!AV145&amp;CHAR(10), "")</f>
        <v/>
      </c>
      <c r="H142" t="str">
        <f>IF(AB142=1, Database!$AW$6&amp;": "&amp;Database!AW145&amp;CHAR(10), "")</f>
        <v/>
      </c>
      <c r="I142" t="str">
        <f>IF(AC142=1, Database!$AX$6&amp;": "&amp;Database!AX145&amp;CHAR(10)&amp;Database!$AY$6&amp;": "&amp;Database!AY145&amp;CHAR(10), "")</f>
        <v/>
      </c>
      <c r="J142" t="str">
        <f>IF(Z142=1, Database!$AQ$6&amp;": "&amp;Database!AQ145&amp;CHAR(10)&amp;Database!$AR$6&amp;": "&amp;Database!AR145&amp;CHAR(10)&amp;Database!$AS$6&amp;": "&amp;Database!AS145&amp;CHAR(10)&amp;Database!$AT$6&amp;": "&amp;Database!AT145&amp;CHAR(10), "")</f>
        <v/>
      </c>
      <c r="K142" t="str">
        <f>Database!$AZ$6&amp;": "&amp;Database!AZ145&amp;CHAR(10)&amp;Database!$BA$6&amp;": "&amp;Database!BA145&amp;CHAR(10)&amp;Database!$BB$6&amp;": "&amp;Database!BB145&amp;CHAR(10)</f>
        <v xml:space="preserve">status_newly_diagnosed: 
status_relapse: require_relapse_or_refractory
status_refractory: require_relapse_or_refractory
</v>
      </c>
      <c r="L142" t="str">
        <f>Database!$BC$6&amp;": "&amp;Database!BC145&amp;CHAR(10)&amp;Database!$BD$6&amp;": "&amp;Database!BD145&amp;CHAR(10)&amp;Database!$BE$6&amp;": "&amp;Database!BE145&amp;CHAR(10)&amp;Database!$BF$6&amp;": "&amp;Database!BF145&amp;CHAR(10)&amp;Database!$BG$6&amp;": "&amp;Database!BG145&amp;CHAR(10)&amp;Database!$BH$6&amp;": "&amp;Database!BH145&amp;CHAR(10)</f>
        <v xml:space="preserve">marker_alk_oncogene: 
marker_egfr_mutation: 
marker_kras_mutation: 
marker_philadelphia_bcrabl_positive: 
marker_flt3_positive: require
marker_cd20pos: 
</v>
      </c>
      <c r="M142" t="str">
        <f>Database!$BI$6&amp;": "&amp;Database!BI145&amp;CHAR(10)&amp;Database!$BJ$6&amp;": "&amp;Database!BJ145&amp;CHAR(10)&amp;Database!$BK$6&amp;": "&amp;Database!BK145&amp;CHAR(10)&amp;Database!$BL$6&amp;": "&amp;Database!BL145&amp;CHAR(10)&amp;Database!$BM$6&amp;": "&amp;Database!BM145&amp;CHAR(10)&amp;Database!$BN$6&amp;": "&amp;Database!BN145&amp;CHAR(10)&amp;Database!$BO$6&amp;": "&amp;Database!BO145&amp;CHAR(10)&amp;Database!$BP$6&amp;": "&amp;Database!BP145&amp;CHAR(10)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42" t="str">
        <f>IF(OR(W142=1, Z142=1), Database!$BQ$6&amp;": "&amp;Database!BQ145&amp;CHAR(10)&amp;Database!$BR$6&amp;": "&amp;Database!BR145&amp;CHAR(10)&amp;Database!$BS$6&amp;": "&amp;Database!BS145&amp;CHAR(10)&amp;Database!$BT$6&amp;": "&amp;Database!BT145&amp;CHAR(10), "")</f>
        <v xml:space="preserve">treatment_stemcell_allogeneic: 
treatment_stemcell_allogeneic_exclusion_period_mo: 
treatment_stemcell_autologous: 
treatment_stemcell_autologous_exclusion_period_mo: 
</v>
      </c>
      <c r="O142" t="str">
        <f>"Criteria: "&amp;CHAR(10)&amp;CHAR(10)&amp;Database!BU145</f>
        <v xml:space="preserve">Criteria: 
_x000D_        Inclusion Criteria:_x000D__x000D_          1. Provision of written informed consent approved by the Institutional Review Board_x000D_             (IRB) or Independent Ethics Committee (IEC) with privacy language in accordance with_x000D_             national regulations (e.g., Health Insurance Portability and Accountability Act_x000D_             [HIPAA] authorization for United States [US] sites) prior to any study related_x000D_             procedures, including withdrawal of prohibited medications if applicable._x000D__x000D_          2. Age â‰¥ 18 years or the minimum legal adult age (whichever is greater) at the time of_x000D_             Informed consent._x000D__x000D_          3. Morphologically documented primary Acute Myeloid Leukemia (AML) or AML secondary to_x000D_             Myelodysplastic Syndrome (MDS), as defined by World Health Organization (WHO)_x000D_             criteria, as determined by pathology review at the study site._x000D__x000D_          4. In first relapse (with duration of remission of 6 months or less) or refractory after_x000D_             prior therapy, with or without HSCT. Induction therapy must have included at least 1_x000D_             cycle of an anthracycline/mitoxantrone-containing induction block at a standard dose._x000D__x000D_          5. Presence of the FLT3-ITD activating mutation in bone marrow or peripheral blood_x000D_             (allelic ratio as determined by a central laboratory with a cutoff of &gt;3%_x000D_             FLT3-ITD/total FLT3). If a specimen has been sent for FLT3-ITD testing at the central_x000D_             laboratory but the subject requires treatment for AML before the central FLT3_ITD_x000D_             test result is available, a local test result may be acceptable for randomization_x000D_             after consultation with the Medical Monitor._x000D__x000D_          6. Eligibility for pre-selected salvage chemotherapy, according to the Investigator's_x000D_             assessment._x000D__x000D_          7. Eastern Cooperative Oncology Group (ECOG) performance score 0-2._x000D__x000D_          8. Discontinuation of prior AML treatment before the start of study treatment (except_x000D_             hydroxyurea or other treatment to control leukocytosis) for at least 2 weeks for_x000D_             cytotoxic agents, or for at least 5 half-lives for non cytotoxic agents._x000D__x000D_          9. Serum creatinine â‰¤1.5Ã—upper limit of normal (ULN), or glomerular filtration rate &gt;25_x000D_             mL/min, as calculated with the Cockcroft-Gault formula._x000D__x000D_         10. Serum potassium, magnesium, and calcium (serum calcium corrected for hypoalbuminemia)_x000D_             within institutional normal limits. Subjects with electrolytes outside the normal_x000D_             range will be eligible if these values are corrected upon retesting following any_x000D_             necessary supplementation._x000D__x000D_         11. Total serum bilirubin â‰¤1.5Ã—ULN._x000D__x000D_         12. Serum aspartate transaminase (AST) and/or alanine transaminase (ALT) â‰¤2.5Ã—ULN._x000D__x000D_        Exclusion Criteria:_x000D__x000D_          1. Acute Promyelocytic Leukemia (AML subtype M3)._x000D__x000D_          2. AML secondary to prior chemotherapy for other neoplasms, except AML secondary to_x000D_             prior Myelodysplastic Syndrome (MDS)._x000D__x000D_          3. History of another malignancy, unless the candidate has been disease-free for at_x000D_             least 5 years._x000D__x000D_          4. Persistent, clinically significant &gt; Grade 1 non-hematologic toxicity from prior AML_x000D_             therapy._x000D__x000D_          5. Clinically significant graft versus host disease (GVHD) or GVHD requiring initiation_x000D_             of treatment or treatment escalation within 21 days, and/or &gt; Grade 1 persistent or_x000D_             clinically significant non hematologic toxicity related to HSCT._x000D__x000D_          6. History of or current, central nervous system involvement with AML._x000D__x000D_          7. Clinically significant coagulation abnormality, such as disseminated intravascular_x000D_             coagulation._x000D__x000D_          8. Prior treatment with quizartinib or participated in a prior quizartinib study._x000D__x000D_          9. Prior treatment with a FLT3 targeted therapy including sorafenib or investigational_x000D_             FLT3 inhibitors (not including the multi-kinase inhibitor, midostaurin)._x000D__x000D_         10. Major surgery within 4 weeks prior to screening._x000D__x000D_         11. Radiation therapy within 4 weeks prior to screening._x000D__x000D_         12. Uncontrolled or significant cardiovascular disease_x000D__x000D_         13. Active infection not well controlled by antibacterial or antiviral therapy._x000D__x000D_         14. Known infection with human immunodeficiency virus, or active hepatitis B or C, or_x000D_             other active clinically relevant liver disease._x000D__x000D_         15. Unwillingness to receive infusion of blood products according to the protocol._x000D__x000D_         16. In a man whose sexual partner is a woman of childbearing potential, unwillingness or_x000D_             inability of the man or woman to use a highly effective contraceptive method for the_x000D_             entire study treatment period for at least 3 months after study completion. Male_x000D_             subjects must not freeze or donate sperm starting at Screening and throughout the_x000D_             study period, and 105 days after the final study drug administration._x000D__x000D_         17. In a heterosexually active woman of childbearing potential, unwillingness or_x000D_             inability to use a highly effective contraceptive method for the entire study_x000D_             treatment period and for at least 3 months after study treatment completion._x000D_             Additionally, for women randomized to chemotherapy, unwillingness to adhere to the_x000D_             restrictions in the respective locally established guidelines and local approved_x000D_             label (prescribing information, Summary of Product Characteristics, or US product_x000D_             insert) from the manufacturer and the Patient Information Leaflet (package insert) as_x000D_             instructed by the Investigator._x000D__x000D_         18. Pregnancy._x000D__x000D_         19. Female Subjects must agree to not breastfeed from the time of Screening and_x000D_             throughout the study period, and for 25 days after the final study drug_x000D_             administration._x000D__x000D_         20. Medical condition, serious intercurrent illness, or other circumstance that, in the_x000D_             Investigator's judgment, could jeopardize the candidate's safety as a study subject,_x000D_             or that could interfere with study objectives._x000D__x000D_         21. For subjects in the UK only: Refusal of permission to allow the subject's General_x000D_             Practitioner to be notified of their participation in the study._x000D_      </v>
      </c>
      <c r="P142" t="str">
        <f t="shared" si="4"/>
        <v xml:space="preserve">
---------------------------------------</v>
      </c>
      <c r="Q142" t="str">
        <f t="shared" si="5"/>
        <v>nct_id: NCT02039726
phase: Phase 3
sponsor_name: Daiichi Sankyo Inc.
sponsor_type: Industry
study_title: A Phase 3 Open-label Randomized Study of Quizartinib (AC220) Monotherapy Versus Salvage Chemotherapy in Subjects With Tyrosine Kinase 3 - Internal Tandem Duplication (FLT3-ITD) Positive Acute Myeloid Leukemia (AML) Refractory to or Relapsed After First-line Treatment With or Without Hematopoietic Stem Cell Transplantation (HSCT) Consolidation
cohort: 2
age_min: 18
age_max: 150
type_leukemia_all: 
type_leukemia_aml: include
type_leukemia_cll: 
type_leukemia_cml: 
type_leukemia_cmml: 
type_leukemia_all_bcell: 
type_leukemia_all_tcell: 
type_leukemia_aml_denovo: exclude
type_leukemia_aml_secondary_mds: require
type_leukemia_aml_secondary_cml: 
type_leukemia_aml_apl: exclude
type_leukemia_aml_jmml: 
status_newly_diagnosed: 
status_relapse: require_relapse_or_refractory
status_refractory: require_relapse_or_refractory
marker_alk_oncogene: 
marker_egfr_mutation: 
marker_kras_mutation: 
marker_philadelphia_bcrabl_positive: 
marker_flt3_positive: require
marker_cd20pos: 
treatment_radiation: 
treatment_radiation_exclusion_period_mo: 
treatment_chemo_systemic: require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Provision of written informed consent approved by the Institutional Review Board_x000D_             (IRB) or Independent Ethics Committee (IEC) with privacy language in accordance with_x000D_             national regulations (e.g., Health Insurance Portability and Accountability Act_x000D_             [HIPAA] authorization for United States [US] sites) prior to any study related_x000D_             procedures, including withdrawal of prohibited medications if applicable._x000D__x000D_          2. Age â‰¥ 18 years or the minimum legal adult age (whichever is greater) at the time of_x000D_             Informed consent._x000D__x000D_          3. Morphologically documented primary Acute Myeloid Leukemia (AML) or AML secondary to_x000D_             Myelodysplastic Syndrome (MDS), as defined by World Health Organization (WHO)_x000D_             criteria, as determined by pathology review at the study site._x000D__x000D_          4. In first relapse (with duration of remission of 6 months or less) or refractory after_x000D_             prior therapy, with or without HSCT. Induction therapy must have included at least 1_x000D_             cycle of an anthracycline/mitoxantrone-containing induction block at a standard dose._x000D__x000D_          5. Presence of the FLT3-ITD activating mutation in bone marrow or peripheral blood_x000D_             (allelic ratio as determined by a central laboratory with a cutoff of &gt;3%_x000D_             FLT3-ITD/total FLT3). If a specimen has been sent for FLT3-ITD testing at the central_x000D_             laboratory but the subject requires treatment for AML before the central FLT3_ITD_x000D_             test result is available, a local test result may be acceptable for randomization_x000D_             after consultation with the Medical Monitor._x000D__x000D_          6. Eligibility for pre-selected salvage chemotherapy, according to the Investigator's_x000D_             assessment._x000D__x000D_          7. Eastern Cooperative Oncology Group (ECOG) performance score 0-2._x000D__x000D_          8. Discontinuation of prior AML treatment before the start of study treatment (except_x000D_             hydroxyurea or other treatment to control leukocytosis) for at least 2 weeks for_x000D_             cytotoxic agents, or for at least 5 half-lives for non cytotoxic agents._x000D__x000D_          9. Serum creatinine â‰¤1.5Ã—upper limit of normal (ULN), or glomerular filtration rate &gt;25_x000D_             mL/min, as calculated with the Cockcroft-Gault formula._x000D__x000D_         10. Serum potassium, magnesium, and calcium (serum calcium corrected for hypoalbuminemia)_x000D_             within institutional normal limits. Subjects with electrolytes outside the normal_x000D_             range will be eligible if these values are corrected upon retesting following any_x000D_             necessary supplementation._x000D__x000D_         11. Total serum bilirubin â‰¤1.5Ã—ULN._x000D__x000D_         12. Serum aspartate transaminase (AST) and/or alanine transaminase (ALT) â‰¤2.5Ã—ULN._x000D__x000D_        Exclusion Criteria:_x000D__x000D_          1. Acute Promyelocytic Leukemia (AML subtype M3)._x000D__x000D_          2. AML secondary to prior chemotherapy for other neoplasms, except AML secondary to_x000D_             prior Myelodysplastic Syndrome (MDS)._x000D__x000D_          3. History of another malignancy, unless the candidate has been disease-free for at_x000D_             least 5 years._x000D__x000D_          4. Persistent, clinically significant &gt; Grade 1 non-hematologic toxicity from prior AML_x000D_             therapy._x000D__x000D_          5. Clinically significant graft versus host disease (GVHD) or GVHD requiring initiation_x000D_             of treatment or treatment escalation within 21 days, and/or &gt; Grade 1 persistent or_x000D_             clinically significant non hematologic toxicity related to HSCT._x000D__x000D_          6. History of or current, central nervous system involvement with AML._x000D__x000D_          7. Clinically significant coagulation abnormality, such as disseminated intravascular_x000D_             coagulation._x000D__x000D_          8. Prior treatment with quizartinib or participated in a prior quizartinib study._x000D__x000D_          9. Prior treatment with a FLT3 targeted therapy including sorafenib or investigational_x000D_             FLT3 inhibitors (not including the multi-kinase inhibitor, midostaurin)._x000D__x000D_         10. Major surgery within 4 weeks prior to screening._x000D__x000D_         11. Radiation therapy within 4 weeks prior to screening._x000D__x000D_         12. Uncontrolled or significant cardiovascular disease_x000D__x000D_         13. Active infection not well controlled by antibacterial or antiviral therapy._x000D__x000D_         14. Known infection with human immunodeficiency virus, or active hepatitis B or C, or_x000D_             other active clinically relevant liver disease._x000D__x000D_         15. Unwillingness to receive infusion of blood products according to the protocol._x000D__x000D_         16. In a man whose sexual partner is a woman of childbearing potential, unwillingness or_x000D_             inability of the man or woman to use a highly effective contraceptive method for the_x000D_             entire study treatment period for at least 3 months after study completion. Male_x000D_             subjects must not freeze or donate sperm starting at Screening and throughout the_x000D_             study period, and 105 days after the final study drug administration._x000D__x000D_         17. In a heterosexually active woman of childbearing potential, unwillingness or_x000D_             inability to use a highly effective contraceptive method for the entire study_x000D_             treatment period and for at least 3 months after study treatment completion._x000D_             Additionally, for women randomized to chemotherapy, unwillingness to adhere to the_x000D_             restrictions in the respective locally established guidelines and local approved_x000D_             label (prescribing information, Summary of Product Characteristics, or US product_x000D_             insert) from the manufacturer and the Patient Information Leaflet (package insert) as_x000D_             instructed by the Investigator._x000D__x000D_         18. Pregnancy._x000D__x000D_         19. Female Subjects must agree to not breastfeed from the time of Screening and_x000D_             throughout the study period, and for 25 days after the final study drug_x000D_             administration._x000D__x000D_         20. Medical condition, serious intercurrent illness, or other circumstance that, in the_x000D_             Investigator's judgment, could jeopardize the candidate's safety as a study subject,_x000D_             or that could interfere with study objectives._x000D__x000D_         21. For subjects in the UK only: Refusal of permission to allow the subject's General_x000D_             Practitioner to be notified of their participation in the study._x000D_      
---------------------------------------</v>
      </c>
      <c r="S142">
        <f>IF(OR(Database!K145="include",Database!L145="include"), 1, 0)</f>
        <v>0</v>
      </c>
      <c r="T142">
        <f>IF(OR(Database!M145="include",Database!N145="include",Database!O145="include",Database!P145="include"), 1, 0)</f>
        <v>0</v>
      </c>
      <c r="U142">
        <f>IF(OR(Database!M145="include",Database!N145="include",Database!O145="include"), 1, 0)</f>
        <v>0</v>
      </c>
      <c r="V142">
        <f>IF(Database!P145="include", 1, 0)</f>
        <v>0</v>
      </c>
      <c r="W142">
        <f>IF(OR(Database!Q145="include",Database!R145="include",Database!S145="include",Database!T145="include"), 1, 0)</f>
        <v>1</v>
      </c>
      <c r="X142">
        <f>IF(Database!Q145="include", 1, 0)</f>
        <v>0</v>
      </c>
      <c r="Y142">
        <f>IF(Database!T145="include", 1, 0)</f>
        <v>0</v>
      </c>
      <c r="Z142">
        <f>IF(OR(Database!AC145="include",Database!AE145="include",Database!AH145="include",Database!AI145="include",Database!AJ145="include",Database!AK145="include",Database!AM145="include",Database!AN145="include",Database!AO145="include",Database!AP145="include"), 1, 0)</f>
        <v>0</v>
      </c>
      <c r="AA142">
        <f>IF(OR(Database!AQ145&lt;&gt;"",Database!AR145&lt;&gt;"",Database!AS145&lt;&gt;"",Database!AT145&lt;&gt;""), 1, 0)</f>
        <v>0</v>
      </c>
      <c r="AB142">
        <f>IF(Database!AW145&lt;&gt;"", 1, 0)</f>
        <v>0</v>
      </c>
      <c r="AC142">
        <f>IF(OR(Database!AY145&lt;&gt;"",Database!AX145&lt;&gt;""), 1, 0)</f>
        <v>0</v>
      </c>
    </row>
    <row r="143" spans="1:29">
      <c r="A143" t="str">
        <f>Database!$B$6&amp;": "&amp;Database!B146&amp;CHAR(10)&amp;Database!$C$6&amp;": "&amp;Database!C146&amp;CHAR(10)&amp;Database!$E$6&amp;": "&amp;Database!E146&amp;CHAR(10)&amp;Database!$F$6&amp;": "&amp;Database!F146&amp;CHAR(10)&amp;Database!$G$6&amp;": "&amp;Database!G146&amp;CHAR(10)&amp;Database!$H$6&amp;": "&amp;Database!H146&amp;CHAR(10)&amp;Database!$I$6&amp;": "&amp;Database!I146&amp;CHAR(10)&amp;Database!$J$6&amp;": "&amp;Database!J146&amp;CHAR(10)</f>
        <v xml:space="preserve">nct_id: NCT02577406
phase: Phase 3
sponsor_name: Celgene Corporation
sponsor_type: Industry
study_title: A Phase 3, Multicenter, Open-label, Randomized Study Comparing the Efficacy and Safety of AG-221 (CC-90007) Versus Conventional Care Regimens in Older Subjects With Late Stage Acute Myeloid Leukemia Harboring an Isocitrate Dehydrogenase 2 Mutation
cohort: 1
age_min: 60
age_max: 150
</v>
      </c>
      <c r="B143" t="str">
        <f>IF(S143=1, Database!$K$6&amp;": "&amp;Database!K146&amp;CHAR(10)&amp;Database!$L$6&amp;": "&amp;Database!L146, "")</f>
        <v/>
      </c>
      <c r="C143" t="str">
        <f>IF(T143=1, Database!$M$6&amp;": "&amp;Database!M146&amp;CHAR(10)&amp;Database!$N$6&amp;": "&amp;Database!N146&amp;CHAR(10)&amp;Database!$O$6&amp;": "&amp;Database!O146&amp;CHAR(10)&amp;Database!$P$6&amp;": "&amp;Database!P146&amp;CHAR(10), "")</f>
        <v/>
      </c>
      <c r="D143" t="str">
        <f>IF(W143=1, Database!$Q$6&amp;": "&amp;Database!Q146&amp;CHAR(10)&amp;Database!$R$6&amp;": "&amp;Database!R146&amp;CHAR(10)&amp;Database!$S$6&amp;": "&amp;Database!S146&amp;CHAR(10)&amp;Database!$T$6&amp;": "&amp;Database!T146&amp;CHAR(10)&amp;Database!$U$6&amp;": "&amp;Database!U146&amp;CHAR(10)&amp;Database!$V$6&amp;": "&amp;Database!V146&amp;CHAR(10)&amp;Database!$W$6&amp;": "&amp;Database!W146&amp;CHAR(10)&amp;Database!$X$6&amp;": "&amp;Database!X146&amp;CHAR(10)&amp;Database!$Y$6&amp;": "&amp;Database!Y146&amp;CHAR(10)&amp;Database!$Z$6&amp;": "&amp;Database!Z146&amp;CHAR(10)&amp;Database!$AA$6&amp;": "&amp;Database!AA146&amp;CHAR(10)&amp;Database!$AB$6&amp;": "&amp;Database!AB146&amp;CHAR(10), "")</f>
        <v xml:space="preserve">type_leukemia_all: 
type_leukemia_aml: include
type_leukemia_cll: 
type_leukemia_cml: 
type_leukemia_cmml: 
type_leukemia_all_bcell: 
type_leukemia_all_tcell: 
type_leukemia_aml_denovo: 
type_leukemia_aml_secondary_mds: 
type_leukemia_aml_secondary_cml: exclude
type_leukemia_aml_apl: exclude
type_leukemia_aml_jmml: 
</v>
      </c>
      <c r="E143" t="str">
        <f>IF(Z143=1, Database!$AC$6&amp;": "&amp;Database!AC146&amp;CHAR(10)&amp;Database!$AD$6&amp;": "&amp;Database!AD146&amp;CHAR(10)&amp;Database!$AE$6&amp;": "&amp;Database!AE146&amp;CHAR(10)&amp;Database!$AF$6&amp;": "&amp;Database!AF146&amp;CHAR(10)&amp;Database!$AG$6&amp;": "&amp;Database!AG146&amp;CHAR(10)&amp;Database!$AH$6&amp;": "&amp;Database!AH146&amp;CHAR(10)&amp;Database!$AI$6&amp;": "&amp;Database!AI146&amp;CHAR(10)&amp;Database!$AJ$6&amp;": "&amp;Database!AJ146&amp;CHAR(10)&amp;Database!$AK$6&amp;": "&amp;Database!AK146&amp;CHAR(10)&amp;Database!$AL$6&amp;": "&amp;Database!AL146&amp;CHAR(10)&amp;Database!$AM$6&amp;": "&amp;Database!AM146&amp;CHAR(10)&amp;Database!$AN$6&amp;": "&amp;Database!AN146&amp;CHAR(10)&amp;Database!$AO$6&amp;": "&amp;Database!AO146&amp;CHAR(10)&amp;Database!$AP$6&amp;": "&amp;Database!AP146&amp;CHAR(10), "")</f>
        <v/>
      </c>
      <c r="F143" t="str">
        <f>IF(AA143=1, Database!$AQ$6&amp;": "&amp;Database!AQ146&amp;CHAR(10)&amp;Database!$AR$6&amp;": "&amp;Database!AR146&amp;CHAR(10)&amp;Database!$AS$6&amp;": "&amp;Database!AS146&amp;CHAR(10)&amp;Database!$AT$6&amp;": "&amp;Database!AT146&amp;CHAR(10), "")</f>
        <v/>
      </c>
      <c r="G143" t="str">
        <f>IF(V143=1, Database!$AU$6&amp;": "&amp;Database!AU146&amp;CHAR(10)&amp;Database!$AV$6&amp;": "&amp;Database!AV146&amp;CHAR(10), "")</f>
        <v/>
      </c>
      <c r="H143" t="str">
        <f>IF(AB143=1, Database!$AW$6&amp;": "&amp;Database!AW146&amp;CHAR(10), "")</f>
        <v/>
      </c>
      <c r="I143" t="str">
        <f>IF(AC143=1, Database!$AX$6&amp;": "&amp;Database!AX146&amp;CHAR(10)&amp;Database!$AY$6&amp;": "&amp;Database!AY146&amp;CHAR(10), "")</f>
        <v/>
      </c>
      <c r="J143" t="str">
        <f>IF(Z143=1, Database!$AQ$6&amp;": "&amp;Database!AQ146&amp;CHAR(10)&amp;Database!$AR$6&amp;": "&amp;Database!AR146&amp;CHAR(10)&amp;Database!$AS$6&amp;": "&amp;Database!AS146&amp;CHAR(10)&amp;Database!$AT$6&amp;": "&amp;Database!AT146&amp;CHAR(10), "")</f>
        <v/>
      </c>
      <c r="K143" t="str">
        <f>Database!$AZ$6&amp;": "&amp;Database!AZ146&amp;CHAR(10)&amp;Database!$BA$6&amp;": "&amp;Database!BA146&amp;CHAR(10)&amp;Database!$BB$6&amp;": "&amp;Database!BB146&amp;CHAR(10)</f>
        <v xml:space="preserve">status_newly_diagnosed: 
status_relapse: require_relapse_or_refractory
status_refractory: require_relapse_or_refractory
</v>
      </c>
      <c r="L143" t="str">
        <f>Database!$BC$6&amp;": "&amp;Database!BC146&amp;CHAR(10)&amp;Database!$BD$6&amp;": "&amp;Database!BD146&amp;CHAR(10)&amp;Database!$BE$6&amp;": "&amp;Database!BE146&amp;CHAR(10)&amp;Database!$BF$6&amp;": "&amp;Database!BF146&amp;CHAR(10)&amp;Database!$BG$6&amp;": "&amp;Database!BG146&amp;CHAR(10)&amp;Database!$BH$6&amp;": "&amp;Database!BH146&amp;CHAR(10)</f>
        <v xml:space="preserve">marker_alk_oncogene: 
marker_egfr_mutation: 
marker_kras_mutation: 
marker_philadelphia_bcrabl_positive: 
marker_flt3_positive: 
marker_cd20pos: 
</v>
      </c>
      <c r="M143" t="str">
        <f>Database!$BI$6&amp;": "&amp;Database!BI146&amp;CHAR(10)&amp;Database!$BJ$6&amp;": "&amp;Database!BJ146&amp;CHAR(10)&amp;Database!$BK$6&amp;": "&amp;Database!BK146&amp;CHAR(10)&amp;Database!$BL$6&amp;": "&amp;Database!BL146&amp;CHAR(10)&amp;Database!$BM$6&amp;": "&amp;Database!BM146&amp;CHAR(10)&amp;Database!$BN$6&amp;": "&amp;Database!BN146&amp;CHAR(10)&amp;Database!$BO$6&amp;": "&amp;Database!BO146&amp;CHAR(10)&amp;Database!$BP$6&amp;": "&amp;Database!BP146&amp;CHAR(10)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43" t="str">
        <f>IF(OR(W143=1, Z143=1), Database!$BQ$6&amp;": "&amp;Database!BQ146&amp;CHAR(10)&amp;Database!$BR$6&amp;": "&amp;Database!BR146&amp;CHAR(10)&amp;Database!$BS$6&amp;": "&amp;Database!BS146&amp;CHAR(10)&amp;Database!$BT$6&amp;": "&amp;Database!BT146&amp;CHAR(10), "")</f>
        <v xml:space="preserve">treatment_stemcell_allogeneic: 
treatment_stemcell_allogeneic_exclusion_period_mo: 
treatment_stemcell_autologous: 
treatment_stemcell_autologous_exclusion_period_mo: 
</v>
      </c>
      <c r="O143" t="str">
        <f>"Criteria: "&amp;CHAR(10)&amp;CHAR(10)&amp;Database!BU146</f>
        <v xml:space="preserve">Criteria: 
_x000D_        Inclusion Criteria:_x000D__x000D_        Subjects must satisfy the following criteria to be enrolled in the study:_x000D__x000D_          1. Subject is â‰¥ 60 years of age at the time of signing the Informed Consent Form (ICF)_x000D__x000D_          2. Subject has primary (ie, de novo) or secondary (progression of Myelodysplastic_x000D_             syndromes (MDS) or myeloproliferative neoplasms ([MPN], or therapy-related) Acute_x000D_             myeloid leukemia (AML) according to World Health Organization (WHO) classification_x000D__x000D_          3. Subject has received second- or third-line/regimen of AML therapy_x000D__x000D_          4. Subject has the following disease status:_x000D__x000D_               1. Refractory to or relapsed after second- or third-line/regimen of intensive_x000D_                  therapy for AML (eg, the "7 + 3" regimen):_x000D__x000D_                  at least 5% leukemic blasts in bone marrow; or_x000D__x000D_               2. Refractory to or relapsed after second- or third-line low-intensity AML therapy_x000D_                  (eg, LDAC, azacitidine or decitabine):_x000D__x000D_        at least 5% leukemic blasts in bone marrow after at least 2 treatment cycles_x000D__x000D_        Exclusion Criteria:_x000D__x000D_        The presence of any of the following will exclude a subject from enrollment:_x000D__x000D_          1. Subject is suspected or proven to have acute promyelocytic leukemia based on_x000D_             morphology, immunophenotype, molecular assay, or karyotype_x000D__x000D_          2. Subject has Acute myeloid leukemia (AML) secondary to chronic myelogenous leukemia_x000D_             (CML)_x000D__x000D_          3. Subject has received a targeted agent against an IDH2 mutation_x000D__x000D_          4. Subject has received systemic anticancer therapy or radiotherapy &lt; 14 days prior to_x000D_             the start of study treatment. Note that hydroxyurea is allowed prior to the start of_x000D_             study treatment for the control of leukocytosis in subjects with white blood cell_x000D_             (WBC) counts &gt; 30 x 109/L (however, hydroxyurea should not be given within 72 hours_x000D_             prior to and after administration of azacitidine)._x000D__x000D_          5. Subject has received non-cytotoxic or investigational agents &lt; 14 days or 5_x000D_             half-lives, whichever is longer, prior to the start of study treatment_x000D__x000D_          6. Subject has undergone HSCT within 60 days prior to the start of study treatment, or_x000D_             on immunosuppressive therapy post Hematopoietic stem cell transplantation (HSCT) at_x000D_             the time of screening, or with clinically significant graft-versus-host disease_x000D_             (GVHD). The use of a stable dose of oral steroid post-HSCT and/or topical steroids_x000D_             for ongoing skin Graft-versus-host disease (GVHD) is permitted._x000D_      </v>
      </c>
      <c r="P143" t="str">
        <f t="shared" si="4"/>
        <v xml:space="preserve">
---------------------------------------</v>
      </c>
      <c r="Q143" t="str">
        <f t="shared" si="5"/>
        <v>nct_id: NCT02577406
phase: Phase 3
sponsor_name: Celgene Corporation
sponsor_type: Industry
study_title: A Phase 3, Multicenter, Open-label, Randomized Study Comparing the Efficacy and Safety of AG-221 (CC-90007) Versus Conventional Care Regimens in Older Subjects With Late Stage Acute Myeloid Leukemia Harboring an Isocitrate Dehydrogenase 2 Mutation
cohort: 1
age_min: 60
age_max: 150
type_leukemia_all: 
type_leukemia_aml: include
type_leukemia_cll: 
type_leukemia_cml: 
type_leukemia_cmml: 
type_leukemia_all_bcell: 
type_leukemia_all_tcell: 
type_leukemia_aml_denovo: 
type_leukemia_aml_secondary_mds: 
type_leukemia_aml_secondary_cml: exclude
type_leukemia_aml_apl: exclude
type_leukemia_aml_jmml: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Subjects must satisfy the following criteria to be enrolled in the study:_x000D__x000D_          1. Subject is â‰¥ 60 years of age at the time of signing the Informed Consent Form (ICF)_x000D__x000D_          2. Subject has primary (ie, de novo) or secondary (progression of Myelodysplastic_x000D_             syndromes (MDS) or myeloproliferative neoplasms ([MPN], or therapy-related) Acute_x000D_             myeloid leukemia (AML) according to World Health Organization (WHO) classification_x000D__x000D_          3. Subject has received second- or third-line/regimen of AML therapy_x000D__x000D_          4. Subject has the following disease status:_x000D__x000D_               1. Refractory to or relapsed after second- or third-line/regimen of intensive_x000D_                  therapy for AML (eg, the "7 + 3" regimen):_x000D__x000D_                  at least 5% leukemic blasts in bone marrow; or_x000D__x000D_               2. Refractory to or relapsed after second- or third-line low-intensity AML therapy_x000D_                  (eg, LDAC, azacitidine or decitabine):_x000D__x000D_        at least 5% leukemic blasts in bone marrow after at least 2 treatment cycles_x000D__x000D_        Exclusion Criteria:_x000D__x000D_        The presence of any of the following will exclude a subject from enrollment:_x000D__x000D_          1. Subject is suspected or proven to have acute promyelocytic leukemia based on_x000D_             morphology, immunophenotype, molecular assay, or karyotype_x000D__x000D_          2. Subject has Acute myeloid leukemia (AML) secondary to chronic myelogenous leukemia_x000D_             (CML)_x000D__x000D_          3. Subject has received a targeted agent against an IDH2 mutation_x000D__x000D_          4. Subject has received systemic anticancer therapy or radiotherapy &lt; 14 days prior to_x000D_             the start of study treatment. Note that hydroxyurea is allowed prior to the start of_x000D_             study treatment for the control of leukocytosis in subjects with white blood cell_x000D_             (WBC) counts &gt; 30 x 109/L (however, hydroxyurea should not be given within 72 hours_x000D_             prior to and after administration of azacitidine)._x000D__x000D_          5. Subject has received non-cytotoxic or investigational agents &lt; 14 days or 5_x000D_             half-lives, whichever is longer, prior to the start of study treatment_x000D__x000D_          6. Subject has undergone HSCT within 60 days prior to the start of study treatment, or_x000D_             on immunosuppressive therapy post Hematopoietic stem cell transplantation (HSCT) at_x000D_             the time of screening, or with clinically significant graft-versus-host disease_x000D_             (GVHD). The use of a stable dose of oral steroid post-HSCT and/or topical steroids_x000D_             for ongoing skin Graft-versus-host disease (GVHD) is permitted._x000D_      
---------------------------------------</v>
      </c>
      <c r="S143">
        <f>IF(OR(Database!K146="include",Database!L146="include"), 1, 0)</f>
        <v>0</v>
      </c>
      <c r="T143">
        <f>IF(OR(Database!M146="include",Database!N146="include",Database!O146="include",Database!P146="include"), 1, 0)</f>
        <v>0</v>
      </c>
      <c r="U143">
        <f>IF(OR(Database!M146="include",Database!N146="include",Database!O146="include"), 1, 0)</f>
        <v>0</v>
      </c>
      <c r="V143">
        <f>IF(Database!P146="include", 1, 0)</f>
        <v>0</v>
      </c>
      <c r="W143">
        <f>IF(OR(Database!Q146="include",Database!R146="include",Database!S146="include",Database!T146="include"), 1, 0)</f>
        <v>1</v>
      </c>
      <c r="X143">
        <f>IF(Database!Q146="include", 1, 0)</f>
        <v>0</v>
      </c>
      <c r="Y143">
        <f>IF(Database!T146="include", 1, 0)</f>
        <v>0</v>
      </c>
      <c r="Z143">
        <f>IF(OR(Database!AC146="include",Database!AE146="include",Database!AH146="include",Database!AI146="include",Database!AJ146="include",Database!AK146="include",Database!AM146="include",Database!AN146="include",Database!AO146="include",Database!AP146="include"), 1, 0)</f>
        <v>0</v>
      </c>
      <c r="AA143">
        <f>IF(OR(Database!AQ146&lt;&gt;"",Database!AR146&lt;&gt;"",Database!AS146&lt;&gt;"",Database!AT146&lt;&gt;""), 1, 0)</f>
        <v>0</v>
      </c>
      <c r="AB143">
        <f>IF(Database!AW146&lt;&gt;"", 1, 0)</f>
        <v>0</v>
      </c>
      <c r="AC143">
        <f>IF(OR(Database!AY146&lt;&gt;"",Database!AX146&lt;&gt;""), 1, 0)</f>
        <v>0</v>
      </c>
    </row>
    <row r="144" spans="1:29">
      <c r="A144" t="str">
        <f>Database!$B$6&amp;": "&amp;Database!B147&amp;CHAR(10)&amp;Database!$C$6&amp;": "&amp;Database!C147&amp;CHAR(10)&amp;Database!$E$6&amp;": "&amp;Database!E147&amp;CHAR(10)&amp;Database!$F$6&amp;": "&amp;Database!F147&amp;CHAR(10)&amp;Database!$G$6&amp;": "&amp;Database!G147&amp;CHAR(10)&amp;Database!$H$6&amp;": "&amp;Database!H147&amp;CHAR(10)&amp;Database!$I$6&amp;": "&amp;Database!I147&amp;CHAR(10)&amp;Database!$J$6&amp;": "&amp;Database!J147&amp;CHAR(10)</f>
        <v xml:space="preserve">nct_id: NCT00840177
phase: Phase 2
sponsor_name: Southwest Oncology Group
sponsor_type: Other
study_title: S0919, A Phase II Study of Idarubicin and Ara-C in Combination With Pravastatin for Relapsed Acute Myelogenous Leukemia (AML)
cohort: 1
age_min: 18
age_max: 150
</v>
      </c>
      <c r="B144" t="str">
        <f>IF(S144=1, Database!$K$6&amp;": "&amp;Database!K147&amp;CHAR(10)&amp;Database!$L$6&amp;": "&amp;Database!L147, "")</f>
        <v/>
      </c>
      <c r="C144" t="str">
        <f>IF(T144=1, Database!$M$6&amp;": "&amp;Database!M147&amp;CHAR(10)&amp;Database!$N$6&amp;": "&amp;Database!N147&amp;CHAR(10)&amp;Database!$O$6&amp;": "&amp;Database!O147&amp;CHAR(10)&amp;Database!$P$6&amp;": "&amp;Database!P147&amp;CHAR(10), "")</f>
        <v/>
      </c>
      <c r="D144" t="str">
        <f>IF(W144=1, Database!$Q$6&amp;": "&amp;Database!Q147&amp;CHAR(10)&amp;Database!$R$6&amp;": "&amp;Database!R147&amp;CHAR(10)&amp;Database!$S$6&amp;": "&amp;Database!S147&amp;CHAR(10)&amp;Database!$T$6&amp;": "&amp;Database!T147&amp;CHAR(10)&amp;Database!$U$6&amp;": "&amp;Database!U147&amp;CHAR(10)&amp;Database!$V$6&amp;": "&amp;Database!V147&amp;CHAR(10)&amp;Database!$W$6&amp;": "&amp;Database!W147&amp;CHAR(10)&amp;Database!$X$6&amp;": "&amp;Database!X147&amp;CHAR(10)&amp;Database!$Y$6&amp;": "&amp;Database!Y147&amp;CHAR(10)&amp;Database!$Z$6&amp;": "&amp;Database!Z147&amp;CHAR(10)&amp;Database!$AA$6&amp;": "&amp;Database!AA147&amp;CHAR(10)&amp;Database!$AB$6&amp;": "&amp;Database!AB147&amp;CHAR(10), "")</f>
        <v xml:space="preserve">type_leukemia_all: 
type_leukemia_aml: include
type_leukemia_cll: 
type_leukemia_cml: 
type_leukemia_cmml: 
type_leukemia_all_bcell: 
type_leukemia_all_tcell: 
type_leukemia_aml_denovo: exclude
type_leukemia_aml_secondary_mds: require
type_leukemia_aml_secondary_cml: exclude
type_leukemia_aml_apl: exclude
type_leukemia_aml_jmml: 
</v>
      </c>
      <c r="E144" t="str">
        <f>IF(Z144=1, Database!$AC$6&amp;": "&amp;Database!AC147&amp;CHAR(10)&amp;Database!$AD$6&amp;": "&amp;Database!AD147&amp;CHAR(10)&amp;Database!$AE$6&amp;": "&amp;Database!AE147&amp;CHAR(10)&amp;Database!$AF$6&amp;": "&amp;Database!AF147&amp;CHAR(10)&amp;Database!$AG$6&amp;": "&amp;Database!AG147&amp;CHAR(10)&amp;Database!$AH$6&amp;": "&amp;Database!AH147&amp;CHAR(10)&amp;Database!$AI$6&amp;": "&amp;Database!AI147&amp;CHAR(10)&amp;Database!$AJ$6&amp;": "&amp;Database!AJ147&amp;CHAR(10)&amp;Database!$AK$6&amp;": "&amp;Database!AK147&amp;CHAR(10)&amp;Database!$AL$6&amp;": "&amp;Database!AL147&amp;CHAR(10)&amp;Database!$AM$6&amp;": "&amp;Database!AM147&amp;CHAR(10)&amp;Database!$AN$6&amp;": "&amp;Database!AN147&amp;CHAR(10)&amp;Database!$AO$6&amp;": "&amp;Database!AO147&amp;CHAR(10)&amp;Database!$AP$6&amp;": "&amp;Database!AP147&amp;CHAR(10), "")</f>
        <v/>
      </c>
      <c r="F144" t="str">
        <f>IF(AA144=1, Database!$AQ$6&amp;": "&amp;Database!AQ147&amp;CHAR(10)&amp;Database!$AR$6&amp;": "&amp;Database!AR147&amp;CHAR(10)&amp;Database!$AS$6&amp;": "&amp;Database!AS147&amp;CHAR(10)&amp;Database!$AT$6&amp;": "&amp;Database!AT147&amp;CHAR(10), "")</f>
        <v/>
      </c>
      <c r="G144" t="str">
        <f>IF(V144=1, Database!$AU$6&amp;": "&amp;Database!AU147&amp;CHAR(10)&amp;Database!$AV$6&amp;": "&amp;Database!AV147&amp;CHAR(10), "")</f>
        <v/>
      </c>
      <c r="H144" t="str">
        <f>IF(AB144=1, Database!$AW$6&amp;": "&amp;Database!AW147&amp;CHAR(10), "")</f>
        <v/>
      </c>
      <c r="I144" t="str">
        <f>IF(AC144=1, Database!$AX$6&amp;": "&amp;Database!AX147&amp;CHAR(10)&amp;Database!$AY$6&amp;": "&amp;Database!AY147&amp;CHAR(10), "")</f>
        <v/>
      </c>
      <c r="J144" t="str">
        <f>IF(Z144=1, Database!$AQ$6&amp;": "&amp;Database!AQ147&amp;CHAR(10)&amp;Database!$AR$6&amp;": "&amp;Database!AR147&amp;CHAR(10)&amp;Database!$AS$6&amp;": "&amp;Database!AS147&amp;CHAR(10)&amp;Database!$AT$6&amp;": "&amp;Database!AT147&amp;CHAR(10), "")</f>
        <v/>
      </c>
      <c r="K144" t="str">
        <f>Database!$AZ$6&amp;": "&amp;Database!AZ147&amp;CHAR(10)&amp;Database!$BA$6&amp;": "&amp;Database!BA147&amp;CHAR(10)&amp;Database!$BB$6&amp;": "&amp;Database!BB147&amp;CHAR(10)</f>
        <v xml:space="preserve">status_newly_diagnosed: 
status_relapse: 
status_refractory: 
</v>
      </c>
      <c r="L144" t="str">
        <f>Database!$BC$6&amp;": "&amp;Database!BC147&amp;CHAR(10)&amp;Database!$BD$6&amp;": "&amp;Database!BD147&amp;CHAR(10)&amp;Database!$BE$6&amp;": "&amp;Database!BE147&amp;CHAR(10)&amp;Database!$BF$6&amp;": "&amp;Database!BF147&amp;CHAR(10)&amp;Database!$BG$6&amp;": "&amp;Database!BG147&amp;CHAR(10)&amp;Database!$BH$6&amp;": "&amp;Database!BH147&amp;CHAR(10)</f>
        <v xml:space="preserve">marker_alk_oncogene: 
marker_egfr_mutation: 
marker_kras_mutation: 
marker_philadelphia_bcrabl_positive: 
marker_flt3_positive: 
marker_cd20pos: 
</v>
      </c>
      <c r="M144" t="str">
        <f>Database!$BI$6&amp;": "&amp;Database!BI147&amp;CHAR(10)&amp;Database!$BJ$6&amp;": "&amp;Database!BJ147&amp;CHAR(10)&amp;Database!$BK$6&amp;": "&amp;Database!BK147&amp;CHAR(10)&amp;Database!$BL$6&amp;": "&amp;Database!BL147&amp;CHAR(10)&amp;Database!$BM$6&amp;": "&amp;Database!BM147&amp;CHAR(10)&amp;Database!$BN$6&amp;": "&amp;Database!BN147&amp;CHAR(10)&amp;Database!$BO$6&amp;": "&amp;Database!BO147&amp;CHAR(10)&amp;Database!$BP$6&amp;": "&amp;Database!BP147&amp;CHAR(10)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44" t="str">
        <f>IF(OR(W144=1, Z144=1), Database!$BQ$6&amp;": "&amp;Database!BQ147&amp;CHAR(10)&amp;Database!$BR$6&amp;": "&amp;Database!BR147&amp;CHAR(10)&amp;Database!$BS$6&amp;": "&amp;Database!BS147&amp;CHAR(10)&amp;Database!$BT$6&amp;": "&amp;Database!BT147&amp;CHAR(10), "")</f>
        <v xml:space="preserve">treatment_stemcell_allogeneic: exclude
treatment_stemcell_allogeneic_exclusion_period_mo: 1800
treatment_stemcell_autologous: exclude
treatment_stemcell_autologous_exclusion_period_mo: 1800
</v>
      </c>
      <c r="O144" t="str">
        <f>"Criteria: "&amp;CHAR(10)&amp;CHAR(10)&amp;Database!BU147</f>
        <v xml:space="preserve">Criteria: 
_x000D_        Cohort 1 (MDS transformed to AML) is open to accrual_x000D__x000D_        Cohort 2 (relapsed/refractory AML) is permanently closed to accrual_x000D__x000D_        DISEASE CHARACTERISTICS:_x000D__x000D_          -  For patients registered to relapsed/refractory (Cohort 2), morphologically confirmed_x000D_             diagnosis of acute myeloid leukemia (AML)_x000D__x000D_          -  Patient registered to the MDS transformed to AML cohort (Cohort 1) patients must have_x000D_             a previous morphologically confirmed diagnosis of MDS/CMML. Patients may have_x000D_             received previous non-intensive therapy (such as: azacitadine, decitabine, low-dose_x000D_             cytarabine, lenalidomide) given treatment of MDS/CMML (with up to 20% blasts). At_x000D_             time of registration, patient must have morphologically confirmed diagnosis of AML._x000D__x000D_          -  Patients with acute promyelocytic leukemia (i.e., APL, FAB M3) or blastic_x000D_             transformation of chronic myelogenous leukemia are not eligible_x000D__x000D_          -  Patients mus not have received autologous or allogeneic stem cell transplant._x000D__x000D_          -  Patients in the relapsed/refractory AML cohort (Cohort 2) must:_x000D__x000D_               -  Have received â‰¥ 1 prior chemotherapy regimen for AML_x000D__x000D_                    -  Any type of prior chemotherapy allowed_x000D__x000D_                    -  Administration of hydroxyurea to control high WBC prior to, during, and_x000D_                       after registration is permitted_x000D__x000D_               -  Relapse must be documented by a bone marrow examination demonstrating &gt; 5%_x000D_                  blasts in the bone marrow not attributable to another cause_x000D__x000D_               -  Patient must not have received chemo within 14 days prior to registration_x000D__x000D_          -  Primary refractory patients eligible if, on Day 14 of previous chemo regimen, they_x000D_             have significant residual disease. Patients who received only hypomethylating agent_x000D_             or low dose therapy for Induction are not considered primary refractory for this_x000D_             study and are not eligible._x000D__x000D_          -  Relapsed patients must have achieved a complete remission (CR) or CR with incomplete_x000D_             blood count recovery that lasted &lt; 6 months after the last induction regimen_x000D__x000D_          -  No clinical evidence of leptomeningeal disease_x000D__x000D_          -  Pretreatment (collected within 28 days of registration) cytogenetics must be_x000D_             performed on all patients._x000D__x000D_          -  Patients must have complete history and physical exam within 28 days prior to_x000D_             registration._x000D__x000D_        PATIENT CHARACTERISTICS:_x000D__x000D_          -  No symptomatic congestive heart failure, coronary artery disease, cardiomyopathy, or_x000D_             uncontrolled arrhythmias_x000D__x000D_               -  Ejection fraction â‰¥ 45% by echocardiogram or MUGA scan within 28 days prior to_x000D_                  registration (or within 14 days prior to registration if the patient has_x000D_                  received anthracycline in the 28 day window)_x000D__x000D_          -  Zubrod performance status 0-2_x000D__x000D_          -  Serum creatinine â‰¤ 2.0 times upper limit of normal (ULN)_x000D__x000D_          -  Total bilirubin â‰¤ 2.0 times ULN (unless elevation is primarily due to elevated_x000D_             unconjugated hyperbilirubinemia secondary to Gilbert's syndrome or hemolysis AND not_x000D_             due to liver dysfunction)_x000D__x000D_          -  AST and ALT â‰¤ 3.0 times ULN_x000D__x000D_          -  Not pregnant or nursing and negative pregnancy test within 14 days prior to_x000D_             registration. Females of child-bearing potential must agree to use effective_x000D_             contraception_x000D__x000D_          -  No HIV positivity unless the following criteria are met:_x000D__x000D_               -  No history of AIDS-defining events_x000D__x000D_               -  CD4 count â‰¥ 500/mmÂ³_x000D__x000D_               -  Viral load &lt; 25,000 copies (&lt; 50 copies if on combination antiretroviral_x000D_                  therapy)_x000D__x000D_               -  Not receiving zidovudine or stavudine as part of combination antiretroviral_x000D_                  therapy_x000D__x000D_          -  No uncontrolled systemic fungal, bacterial, viral, or other infection, defined as_x000D_             exhibiting ongoing signs/symptoms related to the infection with no improvement_x000D_             despite appropriate antibiotics or other treatment_x000D__x000D_          -  Patients with prior malignancy (other than AML and MDS/CMML) eligible provided_x000D_             patient is in remission from that malignancy at least 6 months prior to registration._x000D_             Except for AML and MDS treatment, all treatment related toxicities must have been_x000D_             resolved._x000D_      </v>
      </c>
      <c r="P144" t="str">
        <f t="shared" si="4"/>
        <v xml:space="preserve">
---------------------------------------</v>
      </c>
      <c r="Q144" t="str">
        <f t="shared" si="5"/>
        <v>nct_id: NCT00840177
phase: Phase 2
sponsor_name: Southwest Oncology Group
sponsor_type: Other
study_title: S0919, A Phase II Study of Idarubicin and Ara-C in Combination With Pravastatin for Relapsed Acute Myelogenous Leukemia (AML)
cohort: 1
age_min: 18
age_max: 150
type_leukemia_all: 
type_leukemia_aml: include
type_leukemia_cll: 
type_leukemia_cml: 
type_leukemia_cmml: 
type_leukemia_all_bcell: 
type_leukemia_all_tcell: 
type_leukemia_aml_denovo: exclude
type_leukemia_aml_secondary_mds: require
type_leukemia_aml_secondary_cml: exclude
type_leukemia_aml_apl: exclude
type_leukemia_aml_jmml: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1800
Criteria: 
_x000D_        Cohort 1 (MDS transformed to AML) is open to accrual_x000D__x000D_        Cohort 2 (relapsed/refractory AML) is permanently closed to accrual_x000D__x000D_        DISEASE CHARACTERISTICS:_x000D__x000D_          -  For patients registered to relapsed/refractory (Cohort 2), morphologically confirmed_x000D_             diagnosis of acute myeloid leukemia (AML)_x000D__x000D_          -  Patient registered to the MDS transformed to AML cohort (Cohort 1) patients must have_x000D_             a previous morphologically confirmed diagnosis of MDS/CMML. Patients may have_x000D_             received previous non-intensive therapy (such as: azacitadine, decitabine, low-dose_x000D_             cytarabine, lenalidomide) given treatment of MDS/CMML (with up to 20% blasts). At_x000D_             time of registration, patient must have morphologically confirmed diagnosis of AML._x000D__x000D_          -  Patients with acute promyelocytic leukemia (i.e., APL, FAB M3) or blastic_x000D_             transformation of chronic myelogenous leukemia are not eligible_x000D__x000D_          -  Patients mus not have received autologous or allogeneic stem cell transplant._x000D__x000D_          -  Patients in the relapsed/refractory AML cohort (Cohort 2) must:_x000D__x000D_               -  Have received â‰¥ 1 prior chemotherapy regimen for AML_x000D__x000D_                    -  Any type of prior chemotherapy allowed_x000D__x000D_                    -  Administration of hydroxyurea to control high WBC prior to, during, and_x000D_                       after registration is permitted_x000D__x000D_               -  Relapse must be documented by a bone marrow examination demonstrating &gt; 5%_x000D_                  blasts in the bone marrow not attributable to another cause_x000D__x000D_               -  Patient must not have received chemo within 14 days prior to registration_x000D__x000D_          -  Primary refractory patients eligible if, on Day 14 of previous chemo regimen, they_x000D_             have significant residual disease. Patients who received only hypomethylating agent_x000D_             or low dose therapy for Induction are not considered primary refractory for this_x000D_             study and are not eligible._x000D__x000D_          -  Relapsed patients must have achieved a complete remission (CR) or CR with incomplete_x000D_             blood count recovery that lasted &lt; 6 months after the last induction regimen_x000D__x000D_          -  No clinical evidence of leptomeningeal disease_x000D__x000D_          -  Pretreatment (collected within 28 days of registration) cytogenetics must be_x000D_             performed on all patients._x000D__x000D_          -  Patients must have complete history and physical exam within 28 days prior to_x000D_             registration._x000D__x000D_        PATIENT CHARACTERISTICS:_x000D__x000D_          -  No symptomatic congestive heart failure, coronary artery disease, cardiomyopathy, or_x000D_             uncontrolled arrhythmias_x000D__x000D_               -  Ejection fraction â‰¥ 45% by echocardiogram or MUGA scan within 28 days prior to_x000D_                  registration (or within 14 days prior to registration if the patient has_x000D_                  received anthracycline in the 28 day window)_x000D__x000D_          -  Zubrod performance status 0-2_x000D__x000D_          -  Serum creatinine â‰¤ 2.0 times upper limit of normal (ULN)_x000D__x000D_          -  Total bilirubin â‰¤ 2.0 times ULN (unless elevation is primarily due to elevated_x000D_             unconjugated hyperbilirubinemia secondary to Gilbert's syndrome or hemolysis AND not_x000D_             due to liver dysfunction)_x000D__x000D_          -  AST and ALT â‰¤ 3.0 times ULN_x000D__x000D_          -  Not pregnant or nursing and negative pregnancy test within 14 days prior to_x000D_             registration. Females of child-bearing potential must agree to use effective_x000D_             contraception_x000D__x000D_          -  No HIV positivity unless the following criteria are met:_x000D__x000D_               -  No history of AIDS-defining events_x000D__x000D_               -  CD4 count â‰¥ 500/mmÂ³_x000D__x000D_               -  Viral load &lt; 25,000 copies (&lt; 50 copies if on combination antiretroviral_x000D_                  therapy)_x000D__x000D_               -  Not receiving zidovudine or stavudine as part of combination antiretroviral_x000D_                  therapy_x000D__x000D_          -  No uncontrolled systemic fungal, bacterial, viral, or other infection, defined as_x000D_             exhibiting ongoing signs/symptoms related to the infection with no improvement_x000D_             despite appropriate antibiotics or other treatment_x000D__x000D_          -  Patients with prior malignancy (other than AML and MDS/CMML) eligible provided_x000D_             patient is in remission from that malignancy at least 6 months prior to registration._x000D_             Except for AML and MDS treatment, all treatment related toxicities must have been_x000D_             resolved._x000D_      
---------------------------------------</v>
      </c>
      <c r="S144">
        <f>IF(OR(Database!K147="include",Database!L147="include"), 1, 0)</f>
        <v>0</v>
      </c>
      <c r="T144">
        <f>IF(OR(Database!M147="include",Database!N147="include",Database!O147="include",Database!P147="include"), 1, 0)</f>
        <v>0</v>
      </c>
      <c r="U144">
        <f>IF(OR(Database!M147="include",Database!N147="include",Database!O147="include"), 1, 0)</f>
        <v>0</v>
      </c>
      <c r="V144">
        <f>IF(Database!P147="include", 1, 0)</f>
        <v>0</v>
      </c>
      <c r="W144">
        <f>IF(OR(Database!Q147="include",Database!R147="include",Database!S147="include",Database!T147="include"), 1, 0)</f>
        <v>1</v>
      </c>
      <c r="X144">
        <f>IF(Database!Q147="include", 1, 0)</f>
        <v>0</v>
      </c>
      <c r="Y144">
        <f>IF(Database!T147="include", 1, 0)</f>
        <v>0</v>
      </c>
      <c r="Z144">
        <f>IF(OR(Database!AC147="include",Database!AE147="include",Database!AH147="include",Database!AI147="include",Database!AJ147="include",Database!AK147="include",Database!AM147="include",Database!AN147="include",Database!AO147="include",Database!AP147="include"), 1, 0)</f>
        <v>0</v>
      </c>
      <c r="AA144">
        <f>IF(OR(Database!AQ147&lt;&gt;"",Database!AR147&lt;&gt;"",Database!AS147&lt;&gt;"",Database!AT147&lt;&gt;""), 1, 0)</f>
        <v>0</v>
      </c>
      <c r="AB144">
        <f>IF(Database!AW147&lt;&gt;"", 1, 0)</f>
        <v>0</v>
      </c>
      <c r="AC144">
        <f>IF(OR(Database!AY147&lt;&gt;"",Database!AX147&lt;&gt;""), 1, 0)</f>
        <v>0</v>
      </c>
    </row>
    <row r="145" spans="1:29">
      <c r="A145" t="str">
        <f>Database!$B$6&amp;": "&amp;Database!B148&amp;CHAR(10)&amp;Database!$C$6&amp;": "&amp;Database!C148&amp;CHAR(10)&amp;Database!$E$6&amp;": "&amp;Database!E148&amp;CHAR(10)&amp;Database!$F$6&amp;": "&amp;Database!F148&amp;CHAR(10)&amp;Database!$G$6&amp;": "&amp;Database!G148&amp;CHAR(10)&amp;Database!$H$6&amp;": "&amp;Database!H148&amp;CHAR(10)&amp;Database!$I$6&amp;": "&amp;Database!I148&amp;CHAR(10)&amp;Database!$J$6&amp;": "&amp;Database!J148&amp;CHAR(10)</f>
        <v xml:space="preserve">nct_id: NCT01593254
phase: Phase 2
sponsor_name: Bristol-Myers Squibb
sponsor_type: Industry
study_title: An Open Label, Randomized (2:1) Phase IIb Study of Dasatinib Versus Imatinib in Patients With Chronic Phase Chronic Myeloid Leukemia Who Have Not Achieved an Optimal Response to 3 Months of Therapy With 400 mg Imatinib
cohort: 1
age_min: 18
age_max: 150
</v>
      </c>
      <c r="B145" t="str">
        <f>IF(S145=1, Database!$K$6&amp;": "&amp;Database!K148&amp;CHAR(10)&amp;Database!$L$6&amp;": "&amp;Database!L148, "")</f>
        <v/>
      </c>
      <c r="C145" t="str">
        <f>IF(T145=1, Database!$M$6&amp;": "&amp;Database!M148&amp;CHAR(10)&amp;Database!$N$6&amp;": "&amp;Database!N148&amp;CHAR(10)&amp;Database!$O$6&amp;": "&amp;Database!O148&amp;CHAR(10)&amp;Database!$P$6&amp;": "&amp;Database!P148&amp;CHAR(10), "")</f>
        <v/>
      </c>
      <c r="D145" t="str">
        <f>IF(W145=1, Database!$Q$6&amp;": "&amp;Database!Q148&amp;CHAR(10)&amp;Database!$R$6&amp;": "&amp;Database!R148&amp;CHAR(10)&amp;Database!$S$6&amp;": "&amp;Database!S148&amp;CHAR(10)&amp;Database!$T$6&amp;": "&amp;Database!T148&amp;CHAR(10)&amp;Database!$U$6&amp;": "&amp;Database!U148&amp;CHAR(10)&amp;Database!$V$6&amp;": "&amp;Database!V148&amp;CHAR(10)&amp;Database!$W$6&amp;": "&amp;Database!W148&amp;CHAR(10)&amp;Database!$X$6&amp;": "&amp;Database!X148&amp;CHAR(10)&amp;Database!$Y$6&amp;": "&amp;Database!Y148&amp;CHAR(10)&amp;Database!$Z$6&amp;": "&amp;Database!Z148&amp;CHAR(10)&amp;Database!$AA$6&amp;": "&amp;Database!AA148&amp;CHAR(10)&amp;Database!$AB$6&amp;": "&amp;Database!AB148&amp;CHAR(10), "")</f>
        <v xml:space="preserve">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v>
      </c>
      <c r="E145" t="str">
        <f>IF(Z145=1, Database!$AC$6&amp;": "&amp;Database!AC148&amp;CHAR(10)&amp;Database!$AD$6&amp;": "&amp;Database!AD148&amp;CHAR(10)&amp;Database!$AE$6&amp;": "&amp;Database!AE148&amp;CHAR(10)&amp;Database!$AF$6&amp;": "&amp;Database!AF148&amp;CHAR(10)&amp;Database!$AG$6&amp;": "&amp;Database!AG148&amp;CHAR(10)&amp;Database!$AH$6&amp;": "&amp;Database!AH148&amp;CHAR(10)&amp;Database!$AI$6&amp;": "&amp;Database!AI148&amp;CHAR(10)&amp;Database!$AJ$6&amp;": "&amp;Database!AJ148&amp;CHAR(10)&amp;Database!$AK$6&amp;": "&amp;Database!AK148&amp;CHAR(10)&amp;Database!$AL$6&amp;": "&amp;Database!AL148&amp;CHAR(10)&amp;Database!$AM$6&amp;": "&amp;Database!AM148&amp;CHAR(10)&amp;Database!$AN$6&amp;": "&amp;Database!AN148&amp;CHAR(10)&amp;Database!$AO$6&amp;": "&amp;Database!AO148&amp;CHAR(10)&amp;Database!$AP$6&amp;": "&amp;Database!AP148&amp;CHAR(10), "")</f>
        <v/>
      </c>
      <c r="F145" t="str">
        <f>IF(AA145=1, Database!$AQ$6&amp;": "&amp;Database!AQ148&amp;CHAR(10)&amp;Database!$AR$6&amp;": "&amp;Database!AR148&amp;CHAR(10)&amp;Database!$AS$6&amp;": "&amp;Database!AS148&amp;CHAR(10)&amp;Database!$AT$6&amp;": "&amp;Database!AT148&amp;CHAR(10), "")</f>
        <v/>
      </c>
      <c r="G145" t="str">
        <f>IF(V145=1, Database!$AU$6&amp;": "&amp;Database!AU148&amp;CHAR(10)&amp;Database!$AV$6&amp;": "&amp;Database!AV148&amp;CHAR(10), "")</f>
        <v/>
      </c>
      <c r="H145" t="str">
        <f>IF(AB145=1, Database!$AW$6&amp;": "&amp;Database!AW148&amp;CHAR(10), "")</f>
        <v/>
      </c>
      <c r="I145" t="str">
        <f>IF(AC145=1, Database!$AX$6&amp;": "&amp;Database!AX148&amp;CHAR(10)&amp;Database!$AY$6&amp;": "&amp;Database!AY148&amp;CHAR(10), "")</f>
        <v xml:space="preserve">stage_cml_accelerated: exclude
stage_cml_blast: exclude
</v>
      </c>
      <c r="J145" t="str">
        <f>IF(Z145=1, Database!$AQ$6&amp;": "&amp;Database!AQ148&amp;CHAR(10)&amp;Database!$AR$6&amp;": "&amp;Database!AR148&amp;CHAR(10)&amp;Database!$AS$6&amp;": "&amp;Database!AS148&amp;CHAR(10)&amp;Database!$AT$6&amp;": "&amp;Database!AT148&amp;CHAR(10), "")</f>
        <v/>
      </c>
      <c r="K145" t="str">
        <f>Database!$AZ$6&amp;": "&amp;Database!AZ148&amp;CHAR(10)&amp;Database!$BA$6&amp;": "&amp;Database!BA148&amp;CHAR(10)&amp;Database!$BB$6&amp;": "&amp;Database!BB148&amp;CHAR(10)</f>
        <v xml:space="preserve">status_newly_diagnosed: 
status_relapse: 
status_refractory: 
</v>
      </c>
      <c r="L145" t="str">
        <f>Database!$BC$6&amp;": "&amp;Database!BC148&amp;CHAR(10)&amp;Database!$BD$6&amp;": "&amp;Database!BD148&amp;CHAR(10)&amp;Database!$BE$6&amp;": "&amp;Database!BE148&amp;CHAR(10)&amp;Database!$BF$6&amp;": "&amp;Database!BF148&amp;CHAR(10)&amp;Database!$BG$6&amp;": "&amp;Database!BG148&amp;CHAR(10)&amp;Database!$BH$6&amp;": "&amp;Database!BH148&amp;CHAR(10)</f>
        <v xml:space="preserve">marker_alk_oncogene: 
marker_egfr_mutation: 
marker_kras_mutation: 
marker_philadelphia_bcrabl_positive: require
marker_flt3_positive: 
marker_cd20pos: 
</v>
      </c>
      <c r="M145" t="str">
        <f>Database!$BI$6&amp;": "&amp;Database!BI148&amp;CHAR(10)&amp;Database!$BJ$6&amp;": "&amp;Database!BJ148&amp;CHAR(10)&amp;Database!$BK$6&amp;": "&amp;Database!BK148&amp;CHAR(10)&amp;Database!$BL$6&amp;": "&amp;Database!BL148&amp;CHAR(10)&amp;Database!$BM$6&amp;": "&amp;Database!BM148&amp;CHAR(10)&amp;Database!$BN$6&amp;": "&amp;Database!BN148&amp;CHAR(10)&amp;Database!$BO$6&amp;": "&amp;Database!BO148&amp;CHAR(10)&amp;Database!$BP$6&amp;": "&amp;Database!BP148&amp;CHAR(10)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45" t="str">
        <f>IF(OR(W145=1, Z145=1), Database!$BQ$6&amp;": "&amp;Database!BQ148&amp;CHAR(10)&amp;Database!$BR$6&amp;": "&amp;Database!BR148&amp;CHAR(10)&amp;Database!$BS$6&amp;": "&amp;Database!BS148&amp;CHAR(10)&amp;Database!$BT$6&amp;": "&amp;Database!BT148&amp;CHAR(10), "")</f>
        <v xml:space="preserve">treatment_stemcell_allogeneic: 
treatment_stemcell_allogeneic_exclusion_period_mo: 
treatment_stemcell_autologous: 
treatment_stemcell_autologous_exclusion_period_mo: 
</v>
      </c>
      <c r="O145" t="str">
        <f>"Criteria: "&amp;CHAR(10)&amp;CHAR(10)&amp;Database!BU148</f>
        <v xml:space="preserve">Criteria: 
_x000D_        For more information regarding BMS clinical trial participation, please visit_x000D_        www.BMSStudyConnect.com._x000D__x000D_        Inclusion Criteria:_x000D__x000D_          -  Chronic Phase (CP)-CML Ph+ patients with complete hematologic response (CHR) but with_x000D_             one log BCR-ABL reduction (BCR-ABL level &gt;10% IS) 3 months of imatinib 400mg_x000D_             treatment. (Imatinib transient dose adjustments due to Adverse Event (AEs) are_x000D_             allowed with a maximum of 2 weeks interruption of treatment with imatinib_x000D_             (cumulative) within the 3 month period before randomization). Imatinib monotherapy_x000D_             must have been started within 6 months of CP-CML diagnosis (Ph + /BCR-ABL detection)_x000D__x000D_          -  Currently tolerating imatinib 400mg QD. Patients with prior imatinib treatment_x000D_             interruption or dose reductions are required to be on treatment with 400 mg imatinib_x000D_             for two weeks immediately prior to randomization to ensure tolerance to imatinib_x000D__x000D_          -  Eastern Co-Operative Group (ECOG) performance status = 0 - 2_x000D__x000D_          -  Adequate renal function defined as serum creatinine â‰¤3 times the institutional upper_x000D_             limit of normal (ULN)_x000D__x000D_          -  Adequate hepatic function defined as: total bilirubin â‰¤2.0 times the institutional_x000D_             ULN; alanine aminotransferase (ALT) and aspartate aminotransferase (AST) â‰¤2.5 times_x000D_             the institutional ULN_x000D__x000D_        Exclusion Criteria:_x000D__x000D_          -  Previous diagnosis of accelerated phase or blast crisis_x000D__x000D_          -  Subjects with clonal evolution in Ph+ cells observed in â‰¥2 metaphases at baseline_x000D_             bone marrow cytogenetic test, unless the same abnormalities were present at_x000D_             diagnosis. Patients with no evidence of clonal evolution, including those patients_x000D_             whose cytogenetic testing fails or bone marrow aspiration is a dry tap at 3 months,_x000D_             are eligible for the study_x000D__x000D_          -  Subjects with less than CHR after 3 months of imatinib treatment or lost CHR after_x000D_             initial achievement_x000D__x000D_          -  Documented T315I/A, F317L, or V299L mutations (if already available - not required_x000D_             for screening)_x000D__x000D_          -  A serious uncontrolled medical disorder or active infection that would impair the_x000D_             ability of the subject to receive protocol therapy_x000D_      </v>
      </c>
      <c r="P145" t="str">
        <f t="shared" si="4"/>
        <v xml:space="preserve">
---------------------------------------</v>
      </c>
      <c r="Q145" t="str">
        <f t="shared" si="5"/>
        <v>nct_id: NCT01593254
phase: Phase 2
sponsor_name: Bristol-Myers Squibb
sponsor_type: Industry
study_title: An Open Label, Randomized (2:1) Phase IIb Study of Dasatinib Versus Imatinib in Patients With Chronic Phase Chronic Myeloid Leukemia Who Have Not Achieved an Optimal Response to 3 Months of Therapy With 400 mg Imatinib
cohort: 1
age_min: 18
age_max: 150
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stage_cml_accelerated: exclude
stage_cml_blast: exclude
status_newly_diagnosed: 
status_relapse: 
status_refractory: 
marker_alk_oncogene: 
marker_egfr_mutation: 
marker_kras_mutation: 
marker_philadelphia_bcrabl_positive: require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For more information regarding BMS clinical trial participation, please visit_x000D_        www.BMSStudyConnect.com._x000D__x000D_        Inclusion Criteria:_x000D__x000D_          -  Chronic Phase (CP)-CML Ph+ patients with complete hematologic response (CHR) but with_x000D_             one log BCR-ABL reduction (BCR-ABL level &gt;10% IS) 3 months of imatinib 400mg_x000D_             treatment. (Imatinib transient dose adjustments due to Adverse Event (AEs) are_x000D_             allowed with a maximum of 2 weeks interruption of treatment with imatinib_x000D_             (cumulative) within the 3 month period before randomization). Imatinib monotherapy_x000D_             must have been started within 6 months of CP-CML diagnosis (Ph + /BCR-ABL detection)_x000D__x000D_          -  Currently tolerating imatinib 400mg QD. Patients with prior imatinib treatment_x000D_             interruption or dose reductions are required to be on treatment with 400 mg imatinib_x000D_             for two weeks immediately prior to randomization to ensure tolerance to imatinib_x000D__x000D_          -  Eastern Co-Operative Group (ECOG) performance status = 0 - 2_x000D__x000D_          -  Adequate renal function defined as serum creatinine â‰¤3 times the institutional upper_x000D_             limit of normal (ULN)_x000D__x000D_          -  Adequate hepatic function defined as: total bilirubin â‰¤2.0 times the institutional_x000D_             ULN; alanine aminotransferase (ALT) and aspartate aminotransferase (AST) â‰¤2.5 times_x000D_             the institutional ULN_x000D__x000D_        Exclusion Criteria:_x000D__x000D_          -  Previous diagnosis of accelerated phase or blast crisis_x000D__x000D_          -  Subjects with clonal evolution in Ph+ cells observed in â‰¥2 metaphases at baseline_x000D_             bone marrow cytogenetic test, unless the same abnormalities were present at_x000D_             diagnosis. Patients with no evidence of clonal evolution, including those patients_x000D_             whose cytogenetic testing fails or bone marrow aspiration is a dry tap at 3 months,_x000D_             are eligible for the study_x000D__x000D_          -  Subjects with less than CHR after 3 months of imatinib treatment or lost CHR after_x000D_             initial achievement_x000D__x000D_          -  Documented T315I/A, F317L, or V299L mutations (if already available - not required_x000D_             for screening)_x000D__x000D_          -  A serious uncontrolled medical disorder or active infection that would impair the_x000D_             ability of the subject to receive protocol therapy_x000D_      
---------------------------------------</v>
      </c>
      <c r="S145">
        <f>IF(OR(Database!K148="include",Database!L148="include"), 1, 0)</f>
        <v>0</v>
      </c>
      <c r="T145">
        <f>IF(OR(Database!M148="include",Database!N148="include",Database!O148="include",Database!P148="include"), 1, 0)</f>
        <v>0</v>
      </c>
      <c r="U145">
        <f>IF(OR(Database!M148="include",Database!N148="include",Database!O148="include"), 1, 0)</f>
        <v>0</v>
      </c>
      <c r="V145">
        <f>IF(Database!P148="include", 1, 0)</f>
        <v>0</v>
      </c>
      <c r="W145">
        <f>IF(OR(Database!Q148="include",Database!R148="include",Database!S148="include",Database!T148="include"), 1, 0)</f>
        <v>1</v>
      </c>
      <c r="X145">
        <f>IF(Database!Q148="include", 1, 0)</f>
        <v>0</v>
      </c>
      <c r="Y145">
        <f>IF(Database!T148="include", 1, 0)</f>
        <v>1</v>
      </c>
      <c r="Z145">
        <f>IF(OR(Database!AC148="include",Database!AE148="include",Database!AH148="include",Database!AI148="include",Database!AJ148="include",Database!AK148="include",Database!AM148="include",Database!AN148="include",Database!AO148="include",Database!AP148="include"), 1, 0)</f>
        <v>0</v>
      </c>
      <c r="AA145">
        <f>IF(OR(Database!AQ148&lt;&gt;"",Database!AR148&lt;&gt;"",Database!AS148&lt;&gt;"",Database!AT148&lt;&gt;""), 1, 0)</f>
        <v>0</v>
      </c>
      <c r="AB145">
        <f>IF(Database!AW148&lt;&gt;"", 1, 0)</f>
        <v>0</v>
      </c>
      <c r="AC145">
        <f>IF(OR(Database!AY148&lt;&gt;"",Database!AX148&lt;&gt;""), 1, 0)</f>
        <v>1</v>
      </c>
    </row>
    <row r="146" spans="1:29">
      <c r="A146" t="str">
        <f>Database!$B$6&amp;": "&amp;Database!B149&amp;CHAR(10)&amp;Database!$C$6&amp;": "&amp;Database!C149&amp;CHAR(10)&amp;Database!$E$6&amp;": "&amp;Database!E149&amp;CHAR(10)&amp;Database!$F$6&amp;": "&amp;Database!F149&amp;CHAR(10)&amp;Database!$G$6&amp;": "&amp;Database!G149&amp;CHAR(10)&amp;Database!$H$6&amp;": "&amp;Database!H149&amp;CHAR(10)&amp;Database!$I$6&amp;": "&amp;Database!I149&amp;CHAR(10)&amp;Database!$J$6&amp;": "&amp;Database!J149&amp;CHAR(10)</f>
        <v xml:space="preserve">nct_id: NCT02467270
phase: Phase 2
sponsor_name: Ariad Pharmaceuticals
sponsor_type: Industry
study_title: A Randomized, Open-label, Phase 2 Trial of Ponatinib in Patients With Resistant Chronic Phase Chronic Myeloid Leukemia to Characterize the Efficacy and Safety of a Range of Doses
cohort: 1
age_min: 18
age_max: 150
</v>
      </c>
      <c r="B146" t="str">
        <f>IF(S146=1, Database!$K$6&amp;": "&amp;Database!K149&amp;CHAR(10)&amp;Database!$L$6&amp;": "&amp;Database!L149, "")</f>
        <v/>
      </c>
      <c r="C146" t="str">
        <f>IF(T146=1, Database!$M$6&amp;": "&amp;Database!M149&amp;CHAR(10)&amp;Database!$N$6&amp;": "&amp;Database!N149&amp;CHAR(10)&amp;Database!$O$6&amp;": "&amp;Database!O149&amp;CHAR(10)&amp;Database!$P$6&amp;": "&amp;Database!P149&amp;CHAR(10), "")</f>
        <v/>
      </c>
      <c r="D146" t="str">
        <f>IF(W146=1, Database!$Q$6&amp;": "&amp;Database!Q149&amp;CHAR(10)&amp;Database!$R$6&amp;": "&amp;Database!R149&amp;CHAR(10)&amp;Database!$S$6&amp;": "&amp;Database!S149&amp;CHAR(10)&amp;Database!$T$6&amp;": "&amp;Database!T149&amp;CHAR(10)&amp;Database!$U$6&amp;": "&amp;Database!U149&amp;CHAR(10)&amp;Database!$V$6&amp;": "&amp;Database!V149&amp;CHAR(10)&amp;Database!$W$6&amp;": "&amp;Database!W149&amp;CHAR(10)&amp;Database!$X$6&amp;": "&amp;Database!X149&amp;CHAR(10)&amp;Database!$Y$6&amp;": "&amp;Database!Y149&amp;CHAR(10)&amp;Database!$Z$6&amp;": "&amp;Database!Z149&amp;CHAR(10)&amp;Database!$AA$6&amp;": "&amp;Database!AA149&amp;CHAR(10)&amp;Database!$AB$6&amp;": "&amp;Database!AB149&amp;CHAR(10), "")</f>
        <v xml:space="preserve">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v>
      </c>
      <c r="E146" t="str">
        <f>IF(Z146=1, Database!$AC$6&amp;": "&amp;Database!AC149&amp;CHAR(10)&amp;Database!$AD$6&amp;": "&amp;Database!AD149&amp;CHAR(10)&amp;Database!$AE$6&amp;": "&amp;Database!AE149&amp;CHAR(10)&amp;Database!$AF$6&amp;": "&amp;Database!AF149&amp;CHAR(10)&amp;Database!$AG$6&amp;": "&amp;Database!AG149&amp;CHAR(10)&amp;Database!$AH$6&amp;": "&amp;Database!AH149&amp;CHAR(10)&amp;Database!$AI$6&amp;": "&amp;Database!AI149&amp;CHAR(10)&amp;Database!$AJ$6&amp;": "&amp;Database!AJ149&amp;CHAR(10)&amp;Database!$AK$6&amp;": "&amp;Database!AK149&amp;CHAR(10)&amp;Database!$AL$6&amp;": "&amp;Database!AL149&amp;CHAR(10)&amp;Database!$AM$6&amp;": "&amp;Database!AM149&amp;CHAR(10)&amp;Database!$AN$6&amp;": "&amp;Database!AN149&amp;CHAR(10)&amp;Database!$AO$6&amp;": "&amp;Database!AO149&amp;CHAR(10)&amp;Database!$AP$6&amp;": "&amp;Database!AP149&amp;CHAR(10), "")</f>
        <v/>
      </c>
      <c r="F146" t="str">
        <f>IF(AA146=1, Database!$AQ$6&amp;": "&amp;Database!AQ149&amp;CHAR(10)&amp;Database!$AR$6&amp;": "&amp;Database!AR149&amp;CHAR(10)&amp;Database!$AS$6&amp;": "&amp;Database!AS149&amp;CHAR(10)&amp;Database!$AT$6&amp;": "&amp;Database!AT149&amp;CHAR(10), "")</f>
        <v/>
      </c>
      <c r="G146" t="str">
        <f>IF(V146=1, Database!$AU$6&amp;": "&amp;Database!AU149&amp;CHAR(10)&amp;Database!$AV$6&amp;": "&amp;Database!AV149&amp;CHAR(10), "")</f>
        <v/>
      </c>
      <c r="H146" t="str">
        <f>IF(AB146=1, Database!$AW$6&amp;": "&amp;Database!AW149&amp;CHAR(10), "")</f>
        <v/>
      </c>
      <c r="I146" t="str">
        <f>IF(AC146=1, Database!$AX$6&amp;": "&amp;Database!AX149&amp;CHAR(10)&amp;Database!$AY$6&amp;": "&amp;Database!AY149&amp;CHAR(10), "")</f>
        <v xml:space="preserve">stage_cml_accelerated: exclude
stage_cml_blast: exclude
</v>
      </c>
      <c r="J146" t="str">
        <f>IF(Z146=1, Database!$AQ$6&amp;": "&amp;Database!AQ149&amp;CHAR(10)&amp;Database!$AR$6&amp;": "&amp;Database!AR149&amp;CHAR(10)&amp;Database!$AS$6&amp;": "&amp;Database!AS149&amp;CHAR(10)&amp;Database!$AT$6&amp;": "&amp;Database!AT149&amp;CHAR(10), "")</f>
        <v/>
      </c>
      <c r="K146" t="str">
        <f>Database!$AZ$6&amp;": "&amp;Database!AZ149&amp;CHAR(10)&amp;Database!$BA$6&amp;": "&amp;Database!BA149&amp;CHAR(10)&amp;Database!$BB$6&amp;": "&amp;Database!BB149&amp;CHAR(10)</f>
        <v xml:space="preserve">status_newly_diagnosed: 
status_relapse: 
status_refractory: 
</v>
      </c>
      <c r="L146" t="str">
        <f>Database!$BC$6&amp;": "&amp;Database!BC149&amp;CHAR(10)&amp;Database!$BD$6&amp;": "&amp;Database!BD149&amp;CHAR(10)&amp;Database!$BE$6&amp;": "&amp;Database!BE149&amp;CHAR(10)&amp;Database!$BF$6&amp;": "&amp;Database!BF149&amp;CHAR(10)&amp;Database!$BG$6&amp;": "&amp;Database!BG149&amp;CHAR(10)&amp;Database!$BH$6&amp;": "&amp;Database!BH149&amp;CHAR(10)</f>
        <v xml:space="preserve">marker_alk_oncogene: 
marker_egfr_mutation: 
marker_kras_mutation: 
marker_philadelphia_bcrabl_positive: 
marker_flt3_positive: 
marker_cd20pos: 
</v>
      </c>
      <c r="M146" t="str">
        <f>Database!$BI$6&amp;": "&amp;Database!BI149&amp;CHAR(10)&amp;Database!$BJ$6&amp;": "&amp;Database!BJ149&amp;CHAR(10)&amp;Database!$BK$6&amp;": "&amp;Database!BK149&amp;CHAR(10)&amp;Database!$BL$6&amp;": "&amp;Database!BL149&amp;CHAR(10)&amp;Database!$BM$6&amp;": "&amp;Database!BM149&amp;CHAR(10)&amp;Database!$BN$6&amp;": "&amp;Database!BN149&amp;CHAR(10)&amp;Database!$BO$6&amp;": "&amp;Database!BO149&amp;CHAR(10)&amp;Database!$BP$6&amp;": "&amp;Database!BP149&amp;CHAR(10)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46" t="str">
        <f>IF(OR(W146=1, Z146=1), Database!$BQ$6&amp;": "&amp;Database!BQ149&amp;CHAR(10)&amp;Database!$BR$6&amp;": "&amp;Database!BR149&amp;CHAR(10)&amp;Database!$BS$6&amp;": "&amp;Database!BS149&amp;CHAR(10)&amp;Database!$BT$6&amp;": "&amp;Database!BT149&amp;CHAR(10), "")</f>
        <v xml:space="preserve">treatment_stemcell_allogeneic: 
treatment_stemcell_allogeneic_exclusion_period_mo: 
treatment_stemcell_autologous: 
treatment_stemcell_autologous_exclusion_period_mo: 
</v>
      </c>
      <c r="O146" t="str">
        <f>"Criteria: "&amp;CHAR(10)&amp;CHAR(10)&amp;Database!BU149</f>
        <v xml:space="preserve">Criteria: 
_x000D_        Inclusion Criteria:_x000D__x000D_          1. Have CP-CML and are resistant to at least two prior TKIs_x000D__x000D_          2. Be male or female patients â‰¥18 years old_x000D__x000D_          3. Have an Eastern Cooperative Oncology Group (ECOG) performance status of 0, 1, or 2_x000D__x000D_          4. Have adequate renal function as defined by the following criterion:_x000D__x000D_               -  Serum creatinine â‰¤1.5 Ã— upper limit of normal (ULN) for institution_x000D__x000D_          5. Have adequate hepatic function as defined by the following criteria:_x000D__x000D_               -  Total serum bilirubin â‰¤1.5 Ã— ULN, unless due to Gilbert's syndrome_x000D__x000D_               -  Alanine transaminase (ALT) â‰¤2.5 Ã— ULN, or â‰¤5 Ã— ULN if leukemic involvement of_x000D_                  the liver is present_x000D__x000D_               -  Aspartate transaminase (AST) â‰¤2.5 Ã— ULN, or â‰¤5 Ã— ULN if leukemic involvement of_x000D_                  the liver is present_x000D__x000D_        Exclusion Criteria:_x000D__x000D_          1. Have used any approved TKIs or investigational agents within 2 weeks or 6 half-lives_x000D_             of the agent, whichever is longer, prior to receiving study drug_x000D__x000D_          2. Received interferon, cytarabine, or immunotherapy within 14 days, or any other_x000D_             cytotoxic chemotherapy, radiotherapy, or investigational therapy within 28 days prior_x000D_             to receiving the first dose of ponatinib, or have not recovered (&gt; grade 1 by NCI_x000D_             Common Toxicity Criteria for Adverse Effects (CTCAE), version 4.0) from AEs (except_x000D_             alopecia), due to agents previously administered_x000D__x000D_          3. Have undergone autologous or allogeneic stem cell transplant &lt;60 days prior to_x000D_             receiving the first dose of ponatinib; have any evidence of ongoing graft-versus-host_x000D_             disease (GVHD) or GVHD requiring immunosuppressive therapy or are being considered_x000D_             for stem cell transplant within 6-12 months of enrollment (note: ponatinib is not to_x000D_             be used as a bridge to stem cell transplant in this trial)_x000D__x000D_          4. Are taking medications with a known risk of Torsades de Pointes_x000D__x000D_          5. Have clinically significant, uncontrolled, or active cardiovascular disease,_x000D_             specifically including, but not restricted to:_x000D__x000D_               -  Any history of myocardial infarction (MI), unstable angina, cerebrovascular_x000D_                  accident, or Transient Ischemic Attack (TIA)_x000D__x000D_               -  Any history of peripheral vascular infarction, including visceral infarction_x000D__x000D_               -  Any revascularization procedure, including the placement of a stent_x000D__x000D_               -  Congestive heart failure (NYHA class III or IV) within 6 months prior to_x000D_                  enrollment, or left ventricular ejection fraction (LVEF) less than lower limit_x000D_                  of normal, per local institutional standards, within 6 months prior to_x000D_                  enrollment_x000D__x000D_               -  History of clinically significant (as determined by the treating physician)_x000D_                  atrial arrhythmia or any history of ventricular arrhythmia_x000D__x000D_               -  Venous thromboembolism, including deep venous thrombosis or pulmonary embolism,_x000D_                  within 6 months prior to enrollment_x000D_      </v>
      </c>
      <c r="P146" t="str">
        <f t="shared" si="4"/>
        <v xml:space="preserve">
---------------------------------------</v>
      </c>
      <c r="Q146" t="str">
        <f t="shared" si="5"/>
        <v>nct_id: NCT02467270
phase: Phase 2
sponsor_name: Ariad Pharmaceuticals
sponsor_type: Industry
study_title: A Randomized, Open-label, Phase 2 Trial of Ponatinib in Patients With Resistant Chronic Phase Chronic Myeloid Leukemia to Characterize the Efficacy and Safety of a Range of Doses
cohort: 1
age_min: 18
age_max: 150
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stage_cml_accelerated: exclude
stage_cml_blast: exclude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Have CP-CML and are resistant to at least two prior TKIs_x000D__x000D_          2. Be male or female patients â‰¥18 years old_x000D__x000D_          3. Have an Eastern Cooperative Oncology Group (ECOG) performance status of 0, 1, or 2_x000D__x000D_          4. Have adequate renal function as defined by the following criterion:_x000D__x000D_               -  Serum creatinine â‰¤1.5 Ã— upper limit of normal (ULN) for institution_x000D__x000D_          5. Have adequate hepatic function as defined by the following criteria:_x000D__x000D_               -  Total serum bilirubin â‰¤1.5 Ã— ULN, unless due to Gilbert's syndrome_x000D__x000D_               -  Alanine transaminase (ALT) â‰¤2.5 Ã— ULN, or â‰¤5 Ã— ULN if leukemic involvement of_x000D_                  the liver is present_x000D__x000D_               -  Aspartate transaminase (AST) â‰¤2.5 Ã— ULN, or â‰¤5 Ã— ULN if leukemic involvement of_x000D_                  the liver is present_x000D__x000D_        Exclusion Criteria:_x000D__x000D_          1. Have used any approved TKIs or investigational agents within 2 weeks or 6 half-lives_x000D_             of the agent, whichever is longer, prior to receiving study drug_x000D__x000D_          2. Received interferon, cytarabine, or immunotherapy within 14 days, or any other_x000D_             cytotoxic chemotherapy, radiotherapy, or investigational therapy within 28 days prior_x000D_             to receiving the first dose of ponatinib, or have not recovered (&gt; grade 1 by NCI_x000D_             Common Toxicity Criteria for Adverse Effects (CTCAE), version 4.0) from AEs (except_x000D_             alopecia), due to agents previously administered_x000D__x000D_          3. Have undergone autologous or allogeneic stem cell transplant &lt;60 days prior to_x000D_             receiving the first dose of ponatinib; have any evidence of ongoing graft-versus-host_x000D_             disease (GVHD) or GVHD requiring immunosuppressive therapy or are being considered_x000D_             for stem cell transplant within 6-12 months of enrollment (note: ponatinib is not to_x000D_             be used as a bridge to stem cell transplant in this trial)_x000D__x000D_          4. Are taking medications with a known risk of Torsades de Pointes_x000D__x000D_          5. Have clinically significant, uncontrolled, or active cardiovascular disease,_x000D_             specifically including, but not restricted to:_x000D__x000D_               -  Any history of myocardial infarction (MI), unstable angina, cerebrovascular_x000D_                  accident, or Transient Ischemic Attack (TIA)_x000D__x000D_               -  Any history of peripheral vascular infarction, including visceral infarction_x000D__x000D_               -  Any revascularization procedure, including the placement of a stent_x000D__x000D_               -  Congestive heart failure (NYHA class III or IV) within 6 months prior to_x000D_                  enrollment, or left ventricular ejection fraction (LVEF) less than lower limit_x000D_                  of normal, per local institutional standards, within 6 months prior to_x000D_                  enrollment_x000D__x000D_               -  History of clinically significant (as determined by the treating physician)_x000D_                  atrial arrhythmia or any history of ventricular arrhythmia_x000D__x000D_               -  Venous thromboembolism, including deep venous thrombosis or pulmonary embolism,_x000D_                  within 6 months prior to enrollment_x000D_      
---------------------------------------</v>
      </c>
      <c r="S146">
        <f>IF(OR(Database!K149="include",Database!L149="include"), 1, 0)</f>
        <v>0</v>
      </c>
      <c r="T146">
        <f>IF(OR(Database!M149="include",Database!N149="include",Database!O149="include",Database!P149="include"), 1, 0)</f>
        <v>0</v>
      </c>
      <c r="U146">
        <f>IF(OR(Database!M149="include",Database!N149="include",Database!O149="include"), 1, 0)</f>
        <v>0</v>
      </c>
      <c r="V146">
        <f>IF(Database!P149="include", 1, 0)</f>
        <v>0</v>
      </c>
      <c r="W146">
        <f>IF(OR(Database!Q149="include",Database!R149="include",Database!S149="include",Database!T149="include"), 1, 0)</f>
        <v>1</v>
      </c>
      <c r="X146">
        <f>IF(Database!Q149="include", 1, 0)</f>
        <v>0</v>
      </c>
      <c r="Y146">
        <f>IF(Database!T149="include", 1, 0)</f>
        <v>1</v>
      </c>
      <c r="Z146">
        <f>IF(OR(Database!AC149="include",Database!AE149="include",Database!AH149="include",Database!AI149="include",Database!AJ149="include",Database!AK149="include",Database!AM149="include",Database!AN149="include",Database!AO149="include",Database!AP149="include"), 1, 0)</f>
        <v>0</v>
      </c>
      <c r="AA146">
        <f>IF(OR(Database!AQ149&lt;&gt;"",Database!AR149&lt;&gt;"",Database!AS149&lt;&gt;"",Database!AT149&lt;&gt;""), 1, 0)</f>
        <v>0</v>
      </c>
      <c r="AB146">
        <f>IF(Database!AW149&lt;&gt;"", 1, 0)</f>
        <v>0</v>
      </c>
      <c r="AC146">
        <f>IF(OR(Database!AY149&lt;&gt;"",Database!AX149&lt;&gt;""), 1, 0)</f>
        <v>1</v>
      </c>
    </row>
    <row r="147" spans="1:29">
      <c r="A147" t="str">
        <f>Database!$B$6&amp;": "&amp;Database!B150&amp;CHAR(10)&amp;Database!$C$6&amp;": "&amp;Database!C150&amp;CHAR(10)&amp;Database!$E$6&amp;": "&amp;Database!E150&amp;CHAR(10)&amp;Database!$F$6&amp;": "&amp;Database!F150&amp;CHAR(10)&amp;Database!$G$6&amp;": "&amp;Database!G150&amp;CHAR(10)&amp;Database!$H$6&amp;": "&amp;Database!H150&amp;CHAR(10)&amp;Database!$I$6&amp;": "&amp;Database!I150&amp;CHAR(10)&amp;Database!$J$6&amp;": "&amp;Database!J150&amp;CHAR(10)</f>
        <v xml:space="preserve">nct_id: NCT02143414
phase: Phase 2
sponsor_name: National Cancer Institute (NCI)
sponsor_type: NIH
study_title: A PHASE II STUDY OF BLINATUMOMAB AND POMP (PREDNISONE, VINCRISTINE, METHOTREXATE, 6-MERCAPTOPURINE) FOR PATIENTS &amp;gt;/=65 YEARS OF AGE WITH NEWLY DIAGNOSED PHILADELPHIA-CHROMOSOME NEGATIVE (PH-) ACUTE LYMPHOBLASTIC LEUKEMIA (ALL) AND OF DASATINIB, PREDNISONE AND BLINATUMOMAB FOR PATIENTS &amp;#8805; 65 YEARS OF AGE WITH NEWLY DIAGNOSED PHILADELPHIA-CHROMOSOME POSITIVE (PH+) ALL, RELAPSED/REFRACTORY PHILADELPHIA-CHROMOSOME POSITIVE (PH+) ALL, AND PHILADELPHIA-CHROMOSOME-LIKE SIGNATURE (PH-LIKE) ALL WITH KNOWN OR PRESUMED ACTIVATING DASATINIB-SENSITIVE MUTATIONS OR KINASE FUSIONS (DSMKF)
cohort: 1
age_min: 65
age_max: 150
</v>
      </c>
      <c r="B147" t="str">
        <f>IF(S147=1, Database!$K$6&amp;": "&amp;Database!K150&amp;CHAR(10)&amp;Database!$L$6&amp;": "&amp;Database!L150, "")</f>
        <v/>
      </c>
      <c r="C147" t="str">
        <f>IF(T147=1, Database!$M$6&amp;": "&amp;Database!M150&amp;CHAR(10)&amp;Database!$N$6&amp;": "&amp;Database!N150&amp;CHAR(10)&amp;Database!$O$6&amp;": "&amp;Database!O150&amp;CHAR(10)&amp;Database!$P$6&amp;": "&amp;Database!P150&amp;CHAR(10), "")</f>
        <v/>
      </c>
      <c r="D147" t="str">
        <f>IF(W147=1, Database!$Q$6&amp;": "&amp;Database!Q150&amp;CHAR(10)&amp;Database!$R$6&amp;": "&amp;Database!R150&amp;CHAR(10)&amp;Database!$S$6&amp;": "&amp;Database!S150&amp;CHAR(10)&amp;Database!$T$6&amp;": "&amp;Database!T150&amp;CHAR(10)&amp;Database!$U$6&amp;": "&amp;Database!U150&amp;CHAR(10)&amp;Database!$V$6&amp;": "&amp;Database!V150&amp;CHAR(10)&amp;Database!$W$6&amp;": "&amp;Database!W150&amp;CHAR(10)&amp;Database!$X$6&amp;": "&amp;Database!X150&amp;CHAR(10)&amp;Database!$Y$6&amp;": "&amp;Database!Y150&amp;CHAR(10)&amp;Database!$Z$6&amp;": "&amp;Database!Z150&amp;CHAR(10)&amp;Database!$AA$6&amp;": "&amp;Database!AA150&amp;CHAR(10)&amp;Database!$AB$6&amp;": "&amp;Database!AB150&amp;CHAR(10), "")</f>
        <v xml:space="preserve">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v>
      </c>
      <c r="E147" t="str">
        <f>IF(Z147=1, Database!$AC$6&amp;": "&amp;Database!AC150&amp;CHAR(10)&amp;Database!$AD$6&amp;": "&amp;Database!AD150&amp;CHAR(10)&amp;Database!$AE$6&amp;": "&amp;Database!AE150&amp;CHAR(10)&amp;Database!$AF$6&amp;": "&amp;Database!AF150&amp;CHAR(10)&amp;Database!$AG$6&amp;": "&amp;Database!AG150&amp;CHAR(10)&amp;Database!$AH$6&amp;": "&amp;Database!AH150&amp;CHAR(10)&amp;Database!$AI$6&amp;": "&amp;Database!AI150&amp;CHAR(10)&amp;Database!$AJ$6&amp;": "&amp;Database!AJ150&amp;CHAR(10)&amp;Database!$AK$6&amp;": "&amp;Database!AK150&amp;CHAR(10)&amp;Database!$AL$6&amp;": "&amp;Database!AL150&amp;CHAR(10)&amp;Database!$AM$6&amp;": "&amp;Database!AM150&amp;CHAR(10)&amp;Database!$AN$6&amp;": "&amp;Database!AN150&amp;CHAR(10)&amp;Database!$AO$6&amp;": "&amp;Database!AO150&amp;CHAR(10)&amp;Database!$AP$6&amp;": "&amp;Database!AP150&amp;CHAR(10), "")</f>
        <v/>
      </c>
      <c r="F147" t="str">
        <f>IF(AA147=1, Database!$AQ$6&amp;": "&amp;Database!AQ150&amp;CHAR(10)&amp;Database!$AR$6&amp;": "&amp;Database!AR150&amp;CHAR(10)&amp;Database!$AS$6&amp;": "&amp;Database!AS150&amp;CHAR(10)&amp;Database!$AT$6&amp;": "&amp;Database!AT150&amp;CHAR(10), "")</f>
        <v/>
      </c>
      <c r="G147" t="str">
        <f>IF(V147=1, Database!$AU$6&amp;": "&amp;Database!AU150&amp;CHAR(10)&amp;Database!$AV$6&amp;": "&amp;Database!AV150&amp;CHAR(10), "")</f>
        <v/>
      </c>
      <c r="H147" t="str">
        <f>IF(AB147=1, Database!$AW$6&amp;": "&amp;Database!AW150&amp;CHAR(10), "")</f>
        <v xml:space="preserve">stage_all_burkitt: exclude
</v>
      </c>
      <c r="I147" t="str">
        <f>IF(AC147=1, Database!$AX$6&amp;": "&amp;Database!AX150&amp;CHAR(10)&amp;Database!$AY$6&amp;": "&amp;Database!AY150&amp;CHAR(10), "")</f>
        <v/>
      </c>
      <c r="J147" t="str">
        <f>IF(Z147=1, Database!$AQ$6&amp;": "&amp;Database!AQ150&amp;CHAR(10)&amp;Database!$AR$6&amp;": "&amp;Database!AR150&amp;CHAR(10)&amp;Database!$AS$6&amp;": "&amp;Database!AS150&amp;CHAR(10)&amp;Database!$AT$6&amp;": "&amp;Database!AT150&amp;CHAR(10), "")</f>
        <v/>
      </c>
      <c r="K147" t="str">
        <f>Database!$AZ$6&amp;": "&amp;Database!AZ150&amp;CHAR(10)&amp;Database!$BA$6&amp;": "&amp;Database!BA150&amp;CHAR(10)&amp;Database!$BB$6&amp;": "&amp;Database!BB150&amp;CHAR(10)</f>
        <v xml:space="preserve">status_newly_diagnosed: require
status_relapse: 
status_refractory: 
</v>
      </c>
      <c r="L147" t="str">
        <f>Database!$BC$6&amp;": "&amp;Database!BC150&amp;CHAR(10)&amp;Database!$BD$6&amp;": "&amp;Database!BD150&amp;CHAR(10)&amp;Database!$BE$6&amp;": "&amp;Database!BE150&amp;CHAR(10)&amp;Database!$BF$6&amp;": "&amp;Database!BF150&amp;CHAR(10)&amp;Database!$BG$6&amp;": "&amp;Database!BG150&amp;CHAR(10)&amp;Database!$BH$6&amp;": "&amp;Database!BH150&amp;CHAR(10)</f>
        <v xml:space="preserve">marker_alk_oncogene: 
marker_egfr_mutation: 
marker_kras_mutation: 
marker_philadelphia_bcrabl_positive: exclude
marker_flt3_positive: 
marker_cd20pos: 
</v>
      </c>
      <c r="M147" t="str">
        <f>Database!$BI$6&amp;": "&amp;Database!BI150&amp;CHAR(10)&amp;Database!$BJ$6&amp;": "&amp;Database!BJ150&amp;CHAR(10)&amp;Database!$BK$6&amp;": "&amp;Database!BK150&amp;CHAR(10)&amp;Database!$BL$6&amp;": "&amp;Database!BL150&amp;CHAR(10)&amp;Database!$BM$6&amp;": "&amp;Database!BM150&amp;CHAR(10)&amp;Database!$BN$6&amp;": "&amp;Database!BN150&amp;CHAR(10)&amp;Database!$BO$6&amp;": "&amp;Database!BO150&amp;CHAR(10)&amp;Database!$BP$6&amp;": "&amp;Database!BP150&amp;CHAR(10)</f>
        <v xml:space="preserve">treatment_radiation: exclude
treatment_radiation_exclusion_period_mo: 1800
treatment_chemo_systemic: exclude
treatment_chemo_systemic_exclusion_period_mo: 1800
treatment_chemo_adjuvant: 
treatment_chemo_adjuvant_exclusion_period_mo: 
treatment_tki: exclude
treatment_tki_exclusion_period_mo: 1800
</v>
      </c>
      <c r="N147" t="str">
        <f>IF(OR(W147=1, Z147=1), Database!$BQ$6&amp;": "&amp;Database!BQ150&amp;CHAR(10)&amp;Database!$BR$6&amp;": "&amp;Database!BR150&amp;CHAR(10)&amp;Database!$BS$6&amp;": "&amp;Database!BS150&amp;CHAR(10)&amp;Database!$BT$6&amp;": "&amp;Database!BT150&amp;CHAR(10), "")</f>
        <v xml:space="preserve">treatment_stemcell_allogeneic: exclude
treatment_stemcell_allogeneic_exclusion_period_mo: 1800
treatment_stemcell_autologous: exclude
treatment_stemcell_autologous_exclusion_period_mo: 1800
</v>
      </c>
      <c r="O147" t="str">
        <f>"Criteria: "&amp;CHAR(10)&amp;CHAR(10)&amp;Database!BU150</f>
        <v xml:space="preserve">Criteria: 
_x000D_        Inclusion Criteria:_x000D__x000D_          -  Registration Step 1 - Induction/Re-Induction:_x000D__x000D_          -  Patients must have a new morphologic diagnosis of precursor B cell acute_x000D_             lymphoblastic leukemia (ALL) (non T cell) based on World Health Organization (WHO)_x000D_             criteria; patients with Burkitt's (L3) are excluded; patients with Ph-positive or_x000D_             Ph-like ALL with dasatinib-sensitive mutations or kinase fusions may have relapsed or_x000D_             refractory diagnoses_x000D__x000D_               -  NOTE: Relapsed/refractory Ph-positive patients or Ph-like patients with_x000D_                  dasatinib-sensitive mutations or kinase fusions who have previous exposure to_x000D_                  either dasatinib or another 2nd or 3rd generation TKI will begin protocol_x000D_                  therapy with Cohort 2: re-induction cycle 1_x000D__x000D_          -  Patients must have a diagnosis of Philadelphia chromosome negative ALL or Ph_x000D_             chromosome positive ALL by cytogenetics, fluorescence in situ hybridization (FISH) or_x000D_             polymerase chain reaction (PCR); patients will be registered to receive treatment in_x000D_             either Cohort 1 (ph-) or Cohort 2 (Ph+ or Ph-like DSMKF) based on these results;_x000D_             diagnostic specimens must be submitted to the site's local Clinical Laboratory_x000D_             Improvement Amendments (CLIA)-approved cytogenetics laboratory and results of tests_x000D_             (cytogenetics, FISH or PCR) must confirm Ph status prior to registration; if not_x000D_             already known, breakpoint cluster region- abelson murine leukemia viral oncogene_x000D_             homolog 1 (BCR-ABL) status (p190 or p210) must be evaluated in Ph-positive patients_x000D_             by PCR_x000D__x000D_               -  For Cohort 2, Ph-like testing is not required specifically for this study;_x000D_                  however, to be registered to Cohort 2 under the Ph-like DSMKF criterion, the_x000D_                  patient must have a known or presumed activating Ph-like signature and_x000D_                  dasatinib-sensitive mutation or kinase fusion, such as: ABL1, ABL2, colony_x000D_                  stimulating factor 1 receptor (CSF1R), platelet derived growth factor receptor_x000D_                  beta (PDGFRB), platelet derived growth factor receptor alpha (PDGFRA), or_x000D_                  fibroblast growth factor receptor (FGFR)s that was otherwise identified as part_x000D_                  of normal standard of care; prior to registering any patients with a known or_x000D_                  presumed activating Ph-like signature and dasatinib-sensitive mutations or_x000D_                  kinase fusions (DSMKF) treating physicians must confirm eligibility with the_x000D_                  study chairs via email; the study chairs must respond via email with_x000D_                  confirmation of patient eligibility prior to patient registration_x000D__x000D_          -  All newly diagnosed patients must have evidence of ALL in their marrow or peripheral_x000D_             blood with at least 20% lymphoblasts present in blood or bone marrow collected within_x000D_             14 days prior to registration; all relapsed/refractory patients (Cohort 2) must have_x000D_             at least 5% lymphoblasts present in blood or bone marrow collected within 14 days_x000D_             prior to registration; for relapsed/refractory patients, pathology and cytogenetics_x000D_             reports (both from time of original diagnosis) must be submitted at time of_x000D_             registration; for ALL in marrow or peripheral blood, immunophenotyping of the blood_x000D_             or marrow lymphoblasts must be performed to determine lineage (B cell, T cell or_x000D_             mixed B/T cell); appropriate marker studies including cluster of differentiation_x000D_             (CD)19 (B cell), must be performed; co-expression of myeloid antigens (CD13 and CD33)_x000D_             will not exclude patients; if possible, the lineage specific markers (myeloid cells)_x000D_             should be determined; the blood/bone marrow sample for these assays must be obtained_x000D_             within 14 days prior to registration; patients with only extramedullary disease in_x000D_             the absence of bone marrow or blood involvement are not eligible_x000D__x000D_          -  Patients must not have received any prior chemotherapy, radiation therapy, or other_x000D_             therapy for the treatment of ALL (other than those noted below) and must not be_x000D_             receiving any immunosuppressive therapy; patients may not have received any prior_x000D_             investigational therapy within 28 days prior to registration; patients must not have_x000D_             received any monoclonal antibody therapy within 42 days of registration; patients may_x000D_             have received the following within any time prior to registration: low dose_x000D_             chemotherapy-including: cyclophosphamide 1 g/m^2, oral 6-mercaptopurine, or oral_x000D_             methotrexate (other low dose chemotherapy may be allowable, however any other options_x000D_             not listed here should be confirmed with the study chairs), tyrosine kinase inhibitor_x000D_             (TKI) therapy, steroids, hydroxyurea, leukapheresis, intrathecal chemotherapy or_x000D_             vincristine_x000D__x000D_          -  Patients must have a lumbar puncture to determine CNS involvement of ALL within 14_x000D_             days prior to registration; patients with CNS3 are excluded from the trial; patients_x000D_             with CNS1 or CNS2 will be eligible, but will be monitored for CNS involvement; note_x000D_             that intrathecal methotrexate administered during the pre-study lumbar puncture may_x000D_             count as the first dose of intrathecal therapy required as part of the study_x000D__x000D_          -  Cohort I, Ph-negative Patients Only_x000D__x000D_          -  Patients must not have received any prior chemotherapy, radiation therapy, or other_x000D_             therapy for the treatment of ALL (other than those noted below) and must not be_x000D_             receiving any immunosuppressive therapy; patients may not have received any prior_x000D_             investigational therapy within 28 days prior to registration; patients may have_x000D_             received the following within any time prior to registration: low dose chemotherapy,_x000D_             tyrosine kinase inhibitor (TKI) therapy, steroids, hydroxyurea, leukapheresis,_x000D_             intrathecal chemotherapy or vincristine (vincristine sulfate); patients must not have_x000D_             received any monoclonal antibody therapy within 42 days of registration_x000D__x000D_          -  In the event that the patient's bone marrow blast count is &gt;= 50% blasts, patients_x000D_             may be registered but should receive steroids for 3-5 days in order to reduce tumor_x000D_             burden prior to blinatumomab administration, as follows_x000D__x000D_               -  Prephase treatment with dexamethasone (10-20 mg/m^2) for 3-5 days is required_x000D_                  for patients with bone marrow blasts &gt;= 50%, peripheral blood blasts 15,000/uL_x000D_                  or higher, or elevated lactate dehydrogenase (LDH) suggesting rapidly_x000D_                  progressive disease per investigator opinion_x000D__x000D_                    -  Pre-treatment should conclude at least 24 hours prior to the first dose of_x000D_                       blinatumomab (although additional dexamethasone is automatically given as a_x000D_                       pre-med prior to the first dose); at the time of first infusion of_x000D_                       blinatumomab, the absolute peripheral blast count should be &lt; 25,000/uL_x000D__x000D_                    -  Note: For the purposes of the study, day 1 of the cycle will be the first_x000D_                       day of blinatumomab administration_x000D__x000D_          -  It is preferred, but not required, that corticosteroids and hydroxyurea should start_x000D_             only after all diagnostic samples have been obtained; however, if the patient was_x000D_             previously on corticosteroids and/or hydroxyurea, this is allowable provided that the_x000D_             patient still has measurable disease at time of the bone marrow aspirate_x000D__x000D_               -  Corticosteroids and/or hydroxyurea, as well as any of the other therapies_x000D_                  mentioned (with the exception of IV cyclophosphamide), may continue to be_x000D_                  administered, at physician discretion, until 1 day prior to blinatumomab_x000D_                  administration_x000D__x000D_                    -  IV cyclophosphamide must be discontinued at least 7 days prior to_x000D_                       blinatumomab administration_x000D__x000D_          -  Patients must not be candidates for allogeneic hematopoietic stem cell transplant;_x000D_             Note: subjects up to age 70 years who are considered fit for allogeneic hematopoietic_x000D_             stem cell transplant, should be considered for enrollment on E1910, in order to avoid_x000D_             competing with that study; if a patient is considered unfit for intensive_x000D_             chemotherapy at the time of initial diagnosis, but subsequently achieves a CR, then_x000D_             it will be left to the treating physician's discretion to consider hematopoietic stem_x000D_             cell transplantation (HSCT)_x000D__x000D_          -  Patients must have complete history and physical examination within 28 days prior to_x000D_             registration_x000D__x000D_          -  Patients must have a Zubrod performance status of 0-2_x000D__x000D_          -  Patients must have serum creatinine =&lt; 1.5 mg/dl within 14 days prior to registration_x000D__x000D_          -  Patients must have aspartate aminotransferase (AST) and alanine aminotransferase_x000D_             (ALT) =&lt; 3.0 x institutional upper limit of normal (IULN)_x000D__x000D_          -  Patients must have total bilirubin =&lt; 2.0 x IULN within 14 days prior to registration_x000D__x000D_          -  Patients must have alkaline phosphatase =&lt; 2.5 x IULN within 14 days prior to_x000D_             registration_x000D__x000D_          -  Patients must not have systemic fungal, bacterial, viral or other infection that is_x000D_             not controlled (defined as exhibiting ongoing signs/symptoms related to the infection_x000D_             and without improvement, despite appropriate antibiotics or other treatment)_x000D__x000D_          -  Patients must not have Common Terminology Criteria for Adverse Events (CTCAE) &gt;=_x000D_             grade 2 neuropathy (cranial, motor or sensory) within 14 days prior to registration_x000D__x000D_          -  Patients known to be positive for HIV (the human immunodeficiency virus) may be_x000D_             eligible, providing they meet the following additional criteria within 28 days prior_x000D_             to registration:_x000D__x000D_               -  No history of acquired immune deficiency syndrome (AIDS)-defining conditions_x000D__x000D_               -  CD4 cells &gt; 350 cells/mm^3_x000D__x000D_               -  If on antiretroviral agents, must not include zidovudine or stavudine_x000D__x000D_               -  Viral load =&lt; 50 copies HIV messenger ribonucleic acid (mRNA)/mm^3 if on_x000D_                  combination antiretroviral therapy (cART) or =&lt; 25,000 copies HIV mRNA/mm^3 if_x000D_                  not on cART_x000D__x000D_               -  Highly active antiretroviral therapy (HAART) regimens are acceptable providing_x000D_                  they have only weak P450A4 interactions_x000D__x000D_          -  Patients must not have any known autoimmune disease_x000D__x000D_          -  Patients must not have testicular involvement; if clinical or ultrasound findings are_x000D_             equivocal, biopsy must be performed; all tests for establishing testicular_x000D_             involvement must be completed within 14 days prior to registration_x000D__x000D_          -  Patients with evidence of extramedullary disease at diagnosis will have computed_x000D_             tomography (CT) scan or magnetic resonance imaging (MRI) of the chest, abdomen and_x000D_             pelvis to obtain baseline values within 28 days prior to registration_x000D__x000D_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Patients must have the following tests within 28 days prior to registration to obtain_x000D_             baseline measurements:_x000D__x000D_               -  Prothrombin time (PT)/partial thromboplastin time (PTT)/international normalized_x000D_                  ratio (INR)/fibrinogen (all patients)_x000D__x000D_               -  Neurologic assessment_x000D__x000D_          -  Patients must have specimens submitted for blinatumomab immunogenicity assessment;_x000D_             collection of pretreatment specimens must be completed within 28 days prior to_x000D_             registration to S1318; specimens must be submitted to LabConnect_x000D__x000D_          -  Cohort 2, Ph-positive and Ph-like DSMKF Patients Only_x000D__x000D_          -  Patients must NOT have received a prior autologous or allogeneic hematopoietic stem_x000D_             cell transplant at any time. Patients must NOT have received any chemotherapy,_x000D_             investigational agents, or undergone major surgery within 14 days prior to_x000D_             registration, with the following exceptions:_x000D__x000D_               -  Monoclonal antibodies must not have been received for 1 week prior to_x000D_                  registration_x000D__x000D_               -  Chimeric antigen receptor (CAR) T-cells must not have been received for 28 days_x000D_                  prior to registration_x000D__x000D_               -  Steroids, hydroxyurea, vincristine, 6-mercaptopurine, methotrexate, thioguanine_x000D_                  and intrathecal chemotherapy are permitted within any timeframe prior to_x000D_                  registration; Food and Drug Administration (FDA)-approved TKIs may also be_x000D_                  administered until 1 day prior to start of study therapy (C1, D1); IV_x000D_                  cyclophosphamide may be administered at doses of 1 g/m^2 or less until up to 7_x000D_                  days prior to registration_x000D__x000D_          -  For patients 65-69 years of age, patient must be deemed not suitable for standard_x000D_             intensive induction chemotherapy at the discretion of the local investigator, or must_x000D_             have refused standard intensive chemotherapy_x000D__x000D_          -  Patients must not have active pericardial effusion, ascites or pleural effusion of_x000D_             any grade based on chest x-ray and echocardiogram within 28 days prior to_x000D_             registration; exception: if the effusion is suspected to be related to the leukemia,_x000D_             the patient may have pericardial effusion =&lt; grade 2 or pleural effusion =&lt; grade 1_x000D__x000D_          -  Patients must have ejection fraction &gt;= 45% based on echocardiogram performed within_x000D_             28 days prior to registration_x000D__x000D_          -  Patients must have QTcF (by Fridericia calculation) &lt; 480/msec based on_x000D_             electrocardiogram (EKG) performed within 28 days prior to registration_x000D__x000D_          -  Patients must not be receiving any proton pump inhibitors at the time of registration_x000D__x000D_          -  Patients must agree to have specimens submitted for blinatumomab immunogenicity_x000D_             testing if subsequently moved to a blinatumomab containing treatment regimen on_x000D_             protocol_x000D__x000D_          -  Pretreatment cytogenetics must be performed on all patients; collection of_x000D_             pretreatment specimens must be completed within 28 days prior to registration to_x000D_             S1318; specimens must be submitted to the site's preferred CLIA-approved cytogenetics_x000D_             laboratory; BCR-ABL status must be verified in Ph-positive patients by FISH,_x000D_             cytogenetics, and/or PCR prior to enrollment; if a patient is Ph-positive, PCR for_x000D_             both p190 and p210 must be sent_x000D__x000D_          -  Patients must be offered participation in specimen submission for future research;_x000D_             with patient's consent, specimens must be submitted as outlined_x000D__x000D_          -  ALL PATIENTS: Patients or their legally authorized representative must be informed of_x000D_             the investigational nature of this study and must sign and give written informed_x000D_             consent in accordance with institutional and federal guidelines_x000D__x000D_          -  ALL PATIENTS: As a part of the Oncology Patient Enrollment Network (OPEN)_x000D_             registration process the treating institution's identity is provided in order to_x000D_             ensure that the current (within 365 days) date of institutional review board approval_x000D_             for this study has been entered in the system_x000D__x000D_          -  Registration Step 2 - Post-Remission Therapy:_x000D__x000D_          -  COHORT 1 PH-NEGATIVE PATIENTS ONLY: Patients must have achieved CR or CRi within 2_x000D_             cycles of induction/re-induction with blinatumomab_x000D__x000D_          -  COHORT 2 PH-POSITIVE AND PH-LIKE DSMKF PATIENTS ONLY: Newly diagnosed Ph+,_x000D_             newly-diagnosed Ph-like DSMKF, and relapsed/refractory Ph+ patients without prior_x000D_             dasatinib or other 2nd or 3rd generation TKI therapy, must have achieved CR or CRi_x000D_             within 1 cycle of Induction with dasatinib/prednisone, or within 2 cycles of_x000D_             re-induction with blinatumomab; relapsed/refractory Ph+ or Ph-like DSMKF patients_x000D_             with prior dasatinib or other 2nd or 3rd generation TKI therapy must have achieved CR_x000D_             or CRi within 2 cycles of re-induction therapy with blinatumomab_x000D__x000D_               -  NOTE: day 1 of post-remission = day 43 of the preceding cycle (+/- 3 days)_x000D__x000D_          -  Serum creatinine =&lt; 1.5 mg/dl within 14 days prior to registration_x000D__x000D_          -  AST and ALT =&lt; 3.0 x institutional upper limit of normal (IULN) within 14 days prior_x000D_             to registration_x000D__x000D_          -  Total bilirubin =&lt; 2.0 x IULN within 14 days prior to registration_x000D__x000D_          -  Absolute neutrophil count (ANC) &gt;= 750/mcl within 28 days prior to registration_x000D__x000D_          -  Platelets &gt;= 50,000/mcl within 28 days prior to registration_x000D__x000D_          -  Patients must be registered to Step 2 within 28 days af_x000D_      </v>
      </c>
      <c r="P147" t="str">
        <f t="shared" si="4"/>
        <v xml:space="preserve">
---------------------------------------</v>
      </c>
      <c r="Q147" t="str">
        <f t="shared" si="5"/>
        <v>nct_id: NCT02143414
phase: Phase 2
sponsor_name: National Cancer Institute (NCI)
sponsor_type: NIH
study_title: A PHASE II STUDY OF BLINATUMOMAB AND POMP (PREDNISONE, VINCRISTINE, METHOTREXATE, 6-MERCAPTOPURINE) FOR PATIENTS &amp;gt;/=65 YEARS OF AGE WITH NEWLY DIAGNOSED PHILADELPHIA-CHROMOSOME NEGATIVE (PH-) ACUTE LYMPHOBLASTIC LEUKEMIA (ALL) AND OF DASATINIB, PREDNISONE AND BLINATUMOMAB FOR PATIENTS &amp;#8805; 65 YEARS OF AGE WITH NEWLY DIAGNOSED PHILADELPHIA-CHROMOSOME POSITIVE (PH+) ALL, RELAPSED/REFRACTORY PHILADELPHIA-CHROMOSOME POSITIVE (PH+) ALL, AND PHILADELPHIA-CHROMOSOME-LIKE SIGNATURE (PH-LIKE) ALL WITH KNOWN OR PRESUMED ACTIVATING DASATINIB-SENSITIVE MUTATIONS OR KINASE FUSIONS (DSMKF)
cohort: 1
age_min: 65
age_max: 150
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stage_all_burkitt: exclude
status_newly_diagnosed: require
status_relapse: 
status_refractory: 
marker_alk_oncogene: 
marker_egfr_mutation: 
marker_kras_mutation: 
marker_philadelphia_bcrabl_positive: exclude
marker_flt3_positive: 
marker_cd20pos: 
treatment_radiation: exclude
treatment_radiation_exclusion_period_mo: 1800
treatment_chemo_systemic: exclude
treatment_chemo_systemic_exclusion_period_mo: 1800
treatment_chemo_adjuvant: 
treatment_chemo_adjuvant_exclusion_period_mo: 
treatment_tki: exclude
treatment_tki_exclusion_period_mo: 1800
treatment_stemcell_allogeneic: exclude
treatment_stemcell_allogeneic_exclusion_period_mo: 1800
treatment_stemcell_autologous: exclude
treatment_stemcell_autologous_exclusion_period_mo: 1800
Criteria: 
_x000D_        Inclusion Criteria:_x000D__x000D_          -  Registration Step 1 - Induction/Re-Induction:_x000D__x000D_          -  Patients must have a new morphologic diagnosis of precursor B cell acute_x000D_             lymphoblastic leukemia (ALL) (non T cell) based on World Health Organization (WHO)_x000D_             criteria; patients with Burkitt's (L3) are excluded; patients with Ph-positive or_x000D_             Ph-like ALL with dasatinib-sensitive mutations or kinase fusions may have relapsed or_x000D_             refractory diagnoses_x000D__x000D_               -  NOTE: Relapsed/refractory Ph-positive patients or Ph-like patients with_x000D_                  dasatinib-sensitive mutations or kinase fusions who have previous exposure to_x000D_                  either dasatinib or another 2nd or 3rd generation TKI will begin protocol_x000D_                  therapy with Cohort 2: re-induction cycle 1_x000D__x000D_          -  Patients must have a diagnosis of Philadelphia chromosome negative ALL or Ph_x000D_             chromosome positive ALL by cytogenetics, fluorescence in situ hybridization (FISH) or_x000D_             polymerase chain reaction (PCR); patients will be registered to receive treatment in_x000D_             either Cohort 1 (ph-) or Cohort 2 (Ph+ or Ph-like DSMKF) based on these results;_x000D_             diagnostic specimens must be submitted to the site's local Clinical Laboratory_x000D_             Improvement Amendments (CLIA)-approved cytogenetics laboratory and results of tests_x000D_             (cytogenetics, FISH or PCR) must confirm Ph status prior to registration; if not_x000D_             already known, breakpoint cluster region- abelson murine leukemia viral oncogene_x000D_             homolog 1 (BCR-ABL) status (p190 or p210) must be evaluated in Ph-positive patients_x000D_             by PCR_x000D__x000D_               -  For Cohort 2, Ph-like testing is not required specifically for this study;_x000D_                  however, to be registered to Cohort 2 under the Ph-like DSMKF criterion, the_x000D_                  patient must have a known or presumed activating Ph-like signature and_x000D_                  dasatinib-sensitive mutation or kinase fusion, such as: ABL1, ABL2, colony_x000D_                  stimulating factor 1 receptor (CSF1R), platelet derived growth factor receptor_x000D_                  beta (PDGFRB), platelet derived growth factor receptor alpha (PDGFRA), or_x000D_                  fibroblast growth factor receptor (FGFR)s that was otherwise identified as part_x000D_                  of normal standard of care; prior to registering any patients with a known or_x000D_                  presumed activating Ph-like signature and dasatinib-sensitive mutations or_x000D_                  kinase fusions (DSMKF) treating physicians must confirm eligibility with the_x000D_                  study chairs via email; the study chairs must respond via email with_x000D_                  confirmation of patient eligibility prior to patient registration_x000D__x000D_          -  All newly diagnosed patients must have evidence of ALL in their marrow or peripheral_x000D_             blood with at least 20% lymphoblasts present in blood or bone marrow collected within_x000D_             14 days prior to registration; all relapsed/refractory patients (Cohort 2) must have_x000D_             at least 5% lymphoblasts present in blood or bone marrow collected within 14 days_x000D_             prior to registration; for relapsed/refractory patients, pathology and cytogenetics_x000D_             reports (both from time of original diagnosis) must be submitted at time of_x000D_             registration; for ALL in marrow or peripheral blood, immunophenotyping of the blood_x000D_             or marrow lymphoblasts must be performed to determine lineage (B cell, T cell or_x000D_             mixed B/T cell); appropriate marker studies including cluster of differentiation_x000D_             (CD)19 (B cell), must be performed; co-expression of myeloid antigens (CD13 and CD33)_x000D_             will not exclude patients; if possible, the lineage specific markers (myeloid cells)_x000D_             should be determined; the blood/bone marrow sample for these assays must be obtained_x000D_             within 14 days prior to registration; patients with only extramedullary disease in_x000D_             the absence of bone marrow or blood involvement are not eligible_x000D__x000D_          -  Patients must not have received any prior chemotherapy, radiation therapy, or other_x000D_             therapy for the treatment of ALL (other than those noted below) and must not be_x000D_             receiving any immunosuppressive therapy; patients may not have received any prior_x000D_             investigational therapy within 28 days prior to registration; patients must not have_x000D_             received any monoclonal antibody therapy within 42 days of registration; patients may_x000D_             have received the following within any time prior to registration: low dose_x000D_             chemotherapy-including: cyclophosphamide 1 g/m^2, oral 6-mercaptopurine, or oral_x000D_             methotrexate (other low dose chemotherapy may be allowable, however any other options_x000D_             not listed here should be confirmed with the study chairs), tyrosine kinase inhibitor_x000D_             (TKI) therapy, steroids, hydroxyurea, leukapheresis, intrathecal chemotherapy or_x000D_             vincristine_x000D__x000D_          -  Patients must have a lumbar puncture to determine CNS involvement of ALL within 14_x000D_             days prior to registration; patients with CNS3 are excluded from the trial; patients_x000D_             with CNS1 or CNS2 will be eligible, but will be monitored for CNS involvement; note_x000D_             that intrathecal methotrexate administered during the pre-study lumbar puncture may_x000D_             count as the first dose of intrathecal therapy required as part of the study_x000D__x000D_          -  Cohort I, Ph-negative Patients Only_x000D__x000D_          -  Patients must not have received any prior chemotherapy, radiation therapy, or other_x000D_             therapy for the treatment of ALL (other than those noted below) and must not be_x000D_             receiving any immunosuppressive therapy; patients may not have received any prior_x000D_             investigational therapy within 28 days prior to registration; patients may have_x000D_             received the following within any time prior to registration: low dose chemotherapy,_x000D_             tyrosine kinase inhibitor (TKI) therapy, steroids, hydroxyurea, leukapheresis,_x000D_             intrathecal chemotherapy or vincristine (vincristine sulfate); patients must not have_x000D_             received any monoclonal antibody therapy within 42 days of registration_x000D__x000D_          -  In the event that the patient's bone marrow blast count is &gt;= 50% blasts, patients_x000D_             may be registered but should receive steroids for 3-5 days in order to reduce tumor_x000D_             burden prior to blinatumomab administration, as follows_x000D__x000D_               -  Prephase treatment with dexamethasone (10-20 mg/m^2) for 3-5 days is required_x000D_                  for patients with bone marrow blasts &gt;= 50%, peripheral blood blasts 15,000/uL_x000D_                  or higher, or elevated lactate dehydrogenase (LDH) suggesting rapidly_x000D_                  progressive disease per investigator opinion_x000D__x000D_                    -  Pre-treatment should conclude at least 24 hours prior to the first dose of_x000D_                       blinatumomab (although additional dexamethasone is automatically given as a_x000D_                       pre-med prior to the first dose); at the time of first infusion of_x000D_                       blinatumomab, the absolute peripheral blast count should be &lt; 25,000/uL_x000D__x000D_                    -  Note: For the purposes of the study, day 1 of the cycle will be the first_x000D_                       day of blinatumomab administration_x000D__x000D_          -  It is preferred, but not required, that corticosteroids and hydroxyurea should start_x000D_             only after all diagnostic samples have been obtained; however, if the patient was_x000D_             previously on corticosteroids and/or hydroxyurea, this is allowable provided that the_x000D_             patient still has measurable disease at time of the bone marrow aspirate_x000D__x000D_               -  Corticosteroids and/or hydroxyurea, as well as any of the other therapies_x000D_                  mentioned (with the exception of IV cyclophosphamide), may continue to be_x000D_                  administered, at physician discretion, until 1 day prior to blinatumomab_x000D_                  administration_x000D__x000D_                    -  IV cyclophosphamide must be discontinued at least 7 days prior to_x000D_                       blinatumomab administration_x000D__x000D_          -  Patients must not be candidates for allogeneic hematopoietic stem cell transplant;_x000D_             Note: subjects up to age 70 years who are considered fit for allogeneic hematopoietic_x000D_             stem cell transplant, should be considered for enrollment on E1910, in order to avoid_x000D_             competing with that study; if a patient is considered unfit for intensive_x000D_             chemotherapy at the time of initial diagnosis, but subsequently achieves a CR, then_x000D_             it will be left to the treating physician's discretion to consider hematopoietic stem_x000D_             cell transplantation (HSCT)_x000D__x000D_          -  Patients must have complete history and physical examination within 28 days prior to_x000D_             registration_x000D__x000D_          -  Patients must have a Zubrod performance status of 0-2_x000D__x000D_          -  Patients must have serum creatinine =&lt; 1.5 mg/dl within 14 days prior to registration_x000D__x000D_          -  Patients must have aspartate aminotransferase (AST) and alanine aminotransferase_x000D_             (ALT) =&lt; 3.0 x institutional upper limit of normal (IULN)_x000D__x000D_          -  Patients must have total bilirubin =&lt; 2.0 x IULN within 14 days prior to registration_x000D__x000D_          -  Patients must have alkaline phosphatase =&lt; 2.5 x IULN within 14 days prior to_x000D_             registration_x000D__x000D_          -  Patients must not have systemic fungal, bacterial, viral or other infection that is_x000D_             not controlled (defined as exhibiting ongoing signs/symptoms related to the infection_x000D_             and without improvement, despite appropriate antibiotics or other treatment)_x000D__x000D_          -  Patients must not have Common Terminology Criteria for Adverse Events (CTCAE) &gt;=_x000D_             grade 2 neuropathy (cranial, motor or sensory) within 14 days prior to registration_x000D__x000D_          -  Patients known to be positive for HIV (the human immunodeficiency virus) may be_x000D_             eligible, providing they meet the following additional criteria within 28 days prior_x000D_             to registration:_x000D__x000D_               -  No history of acquired immune deficiency syndrome (AIDS)-defining conditions_x000D__x000D_               -  CD4 cells &gt; 350 cells/mm^3_x000D__x000D_               -  If on antiretroviral agents, must not include zidovudine or stavudine_x000D__x000D_               -  Viral load =&lt; 50 copies HIV messenger ribonucleic acid (mRNA)/mm^3 if on_x000D_                  combination antiretroviral therapy (cART) or =&lt; 25,000 copies HIV mRNA/mm^3 if_x000D_                  not on cART_x000D__x000D_               -  Highly active antiretroviral therapy (HAART) regimens are acceptable providing_x000D_                  they have only weak P450A4 interactions_x000D__x000D_          -  Patients must not have any known autoimmune disease_x000D__x000D_          -  Patients must not have testicular involvement; if clinical or ultrasound findings are_x000D_             equivocal, biopsy must be performed; all tests for establishing testicular_x000D_             involvement must be completed within 14 days prior to registration_x000D__x000D_          -  Patients with evidence of extramedullary disease at diagnosis will have computed_x000D_             tomography (CT) scan or magnetic resonance imaging (MRI) of the chest, abdomen and_x000D_             pelvis to obtain baseline values within 28 days prior to registration_x000D__x000D_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Patients must have the following tests within 28 days prior to registration to obtain_x000D_             baseline measurements:_x000D__x000D_               -  Prothrombin time (PT)/partial thromboplastin time (PTT)/international normalized_x000D_                  ratio (INR)/fibrinogen (all patients)_x000D__x000D_               -  Neurologic assessment_x000D__x000D_          -  Patients must have specimens submitted for blinatumomab immunogenicity assessment;_x000D_             collection of pretreatment specimens must be completed within 28 days prior to_x000D_             registration to S1318; specimens must be submitted to LabConnect_x000D__x000D_          -  Cohort 2, Ph-positive and Ph-like DSMKF Patients Only_x000D__x000D_          -  Patients must NOT have received a prior autologous or allogeneic hematopoietic stem_x000D_             cell transplant at any time. Patients must NOT have received any chemotherapy,_x000D_             investigational agents, or undergone major surgery within 14 days prior to_x000D_             registration, with the following exceptions:_x000D__x000D_               -  Monoclonal antibodies must not have been received for 1 week prior to_x000D_                  registration_x000D__x000D_               -  Chimeric antigen receptor (CAR) T-cells must not have been received for 28 days_x000D_                  prior to registration_x000D__x000D_               -  Steroids, hydroxyurea, vincristine, 6-mercaptopurine, methotrexate, thioguanine_x000D_                  and intrathecal chemotherapy are permitted within any timeframe prior to_x000D_                  registration; Food and Drug Administration (FDA)-approved TKIs may also be_x000D_                  administered until 1 day prior to start of study therapy (C1, D1); IV_x000D_                  cyclophosphamide may be administered at doses of 1 g/m^2 or less until up to 7_x000D_                  days prior to registration_x000D__x000D_          -  For patients 65-69 years of age, patient must be deemed not suitable for standard_x000D_             intensive induction chemotherapy at the discretion of the local investigator, or must_x000D_             have refused standard intensive chemotherapy_x000D__x000D_          -  Patients must not have active pericardial effusion, ascites or pleural effusion of_x000D_             any grade based on chest x-ray and echocardiogram within 28 days prior to_x000D_             registration; exception: if the effusion is suspected to be related to the leukemia,_x000D_             the patient may have pericardial effusion =&lt; grade 2 or pleural effusion =&lt; grade 1_x000D__x000D_          -  Patients must have ejection fraction &gt;= 45% based on echocardiogram performed within_x000D_             28 days prior to registration_x000D__x000D_          -  Patients must have QTcF (by Fridericia calculation) &lt; 480/msec based on_x000D_             electrocardiogram (EKG) performed within 28 days prior to registration_x000D__x000D_          -  Patients must not be receiving any proton pump inhibitors at the time of registration_x000D__x000D_          -  Patients must agree to have specimens submitted for blinatumomab immunogenicity_x000D_             testing if subsequently moved to a blinatumomab containing treatment regimen on_x000D_             protocol_x000D__x000D_          -  Pretreatment cytogenetics must be performed on all patients; collection of_x000D_             pretreatment specimens must be completed within 28 days prior to registration to_x000D_             S1318; specimens must be submitted to the site's preferred CLIA-approved cytogenetics_x000D_             laboratory; BCR-ABL status must be verified in Ph-positive patients by FISH,_x000D_             cytogenetics, and/or PCR prior to enrollment; if a patient is Ph-positive, PCR for_x000D_             both p190 and p210 must be sent_x000D__x000D_          -  Patients must be offered participation in specimen submission for future research;_x000D_             with patient's consent, specimens must be submitted as outlined_x000D__x000D_          -  ALL PATIENTS: Patients or their legally authorized representative must be informed of_x000D_             the investigational nature of this study and must sign and give written informed_x000D_             consent in accordance with institutional and federal guidelines_x000D__x000D_          -  ALL PATIENTS: As a part of the Oncology Patient Enrollment Network (OPEN)_x000D_             registration process the treating institution's identity is provided in order to_x000D_             ensure that the current (within 365 days) date of institutional review board approval_x000D_             for this study has been entered in the system_x000D__x000D_          -  Registration Step 2 - Post-Remission Therapy:_x000D__x000D_          -  COHORT 1 PH-NEGATIVE PATIENTS ONLY: Patients must have achieved CR or CRi within 2_x000D_             cycles of induction/re-induction with blinatumomab_x000D__x000D_          -  COHORT 2 PH-POSITIVE AND PH-LIKE DSMKF PATIENTS ONLY: Newly diagnosed Ph+,_x000D_             newly-diagnosed Ph-like DSMKF, and relapsed/refractory Ph+ patients without prior_x000D_             dasatinib or other 2nd or 3rd generation TKI therapy, must have achieved CR or CRi_x000D_             within 1 cycle of Induction with dasatinib/prednisone, or within 2 cycles of_x000D_             re-induction with blinatumomab; relapsed/refractory Ph+ or Ph-like DSMKF patients_x000D_             with prior dasatinib or other 2nd or 3rd generation TKI therapy must have achieved CR_x000D_             or CRi within 2 cycles of re-induction therapy with blinatumomab_x000D__x000D_               -  NOTE: day 1 of post-remission = day 43 of the preceding cycle (+/- 3 days)_x000D__x000D_          -  Serum creatinine =&lt; 1.5 mg/dl within 14 days prior to registration_x000D__x000D_          -  AST and ALT =&lt; 3.0 x institutional upper limit of normal (IULN) within 14 days prior_x000D_             to registration_x000D__x000D_          -  Total bilirubin =&lt; 2.0 x IULN within 14 days prior to registration_x000D__x000D_          -  Absolute neutrophil count (ANC) &gt;= 750/mcl within 28 days prior to registration_x000D__x000D_          -  Platelets &gt;= 50,000/mcl within 28 days prior to registration_x000D__x000D_          -  Patients must be registered to Step 2 within 28 days af_x000D_      
---------------------------------------</v>
      </c>
      <c r="S147">
        <f>IF(OR(Database!K150="include",Database!L150="include"), 1, 0)</f>
        <v>0</v>
      </c>
      <c r="T147">
        <f>IF(OR(Database!M150="include",Database!N150="include",Database!O150="include",Database!P150="include"), 1, 0)</f>
        <v>0</v>
      </c>
      <c r="U147">
        <f>IF(OR(Database!M150="include",Database!N150="include",Database!O150="include"), 1, 0)</f>
        <v>0</v>
      </c>
      <c r="V147">
        <f>IF(Database!P150="include", 1, 0)</f>
        <v>0</v>
      </c>
      <c r="W147">
        <f>IF(OR(Database!Q150="include",Database!R150="include",Database!S150="include",Database!T150="include"), 1, 0)</f>
        <v>1</v>
      </c>
      <c r="X147">
        <f>IF(Database!Q150="include", 1, 0)</f>
        <v>1</v>
      </c>
      <c r="Y147">
        <f>IF(Database!T150="include", 1, 0)</f>
        <v>0</v>
      </c>
      <c r="Z147">
        <f>IF(OR(Database!AC150="include",Database!AE150="include",Database!AH150="include",Database!AI150="include",Database!AJ150="include",Database!AK150="include",Database!AM150="include",Database!AN150="include",Database!AO150="include",Database!AP150="include"), 1, 0)</f>
        <v>0</v>
      </c>
      <c r="AA147">
        <f>IF(OR(Database!AQ150&lt;&gt;"",Database!AR150&lt;&gt;"",Database!AS150&lt;&gt;"",Database!AT150&lt;&gt;""), 1, 0)</f>
        <v>0</v>
      </c>
      <c r="AB147">
        <f>IF(Database!AW150&lt;&gt;"", 1, 0)</f>
        <v>1</v>
      </c>
      <c r="AC147">
        <f>IF(OR(Database!AY150&lt;&gt;"",Database!AX150&lt;&gt;""), 1, 0)</f>
        <v>0</v>
      </c>
    </row>
    <row r="148" spans="1:29">
      <c r="A148" t="str">
        <f>Database!$B$6&amp;": "&amp;Database!B151&amp;CHAR(10)&amp;Database!$C$6&amp;": "&amp;Database!C151&amp;CHAR(10)&amp;Database!$E$6&amp;": "&amp;Database!E151&amp;CHAR(10)&amp;Database!$F$6&amp;": "&amp;Database!F151&amp;CHAR(10)&amp;Database!$G$6&amp;": "&amp;Database!G151&amp;CHAR(10)&amp;Database!$H$6&amp;": "&amp;Database!H151&amp;CHAR(10)&amp;Database!$I$6&amp;": "&amp;Database!I151&amp;CHAR(10)&amp;Database!$J$6&amp;": "&amp;Database!J151&amp;CHAR(10)</f>
        <v xml:space="preserve">nct_id: NCT02143414
phase: Phase 2
sponsor_name: National Cancer Institute (NCI)
sponsor_type: NIH
study_title: A PHASE II STUDY OF BLINATUMOMAB AND POMP (PREDNISONE, VINCRISTINE, METHOTREXATE, 6-MERCAPTOPURINE) FOR PATIENTS &amp;gt;/=65 YEARS OF AGE WITH NEWLY DIAGNOSED PHILADELPHIA-CHROMOSOME NEGATIVE (PH-) ACUTE LYMPHOBLASTIC LEUKEMIA (ALL) AND OF DASATINIB, PREDNISONE AND BLINATUMOMAB FOR PATIENTS &amp;#8805; 65 YEARS OF AGE WITH NEWLY DIAGNOSED PHILADELPHIA-CHROMOSOME POSITIVE (PH+) ALL, RELAPSED/REFRACTORY PHILADELPHIA-CHROMOSOME POSITIVE (PH+) ALL, AND PHILADELPHIA-CHROMOSOME-LIKE SIGNATURE (PH-LIKE) ALL WITH KNOWN OR PRESUMED ACTIVATING DASATINIB-SENSITIVE MUTATIONS OR KINASE FUSIONS (DSMKF)
cohort: 2
age_min: 65
age_max: 150
</v>
      </c>
      <c r="B148" t="str">
        <f>IF(S148=1, Database!$K$6&amp;": "&amp;Database!K151&amp;CHAR(10)&amp;Database!$L$6&amp;": "&amp;Database!L151, "")</f>
        <v/>
      </c>
      <c r="C148" t="str">
        <f>IF(T148=1, Database!$M$6&amp;": "&amp;Database!M151&amp;CHAR(10)&amp;Database!$N$6&amp;": "&amp;Database!N151&amp;CHAR(10)&amp;Database!$O$6&amp;": "&amp;Database!O151&amp;CHAR(10)&amp;Database!$P$6&amp;": "&amp;Database!P151&amp;CHAR(10), "")</f>
        <v/>
      </c>
      <c r="D148" t="str">
        <f>IF(W148=1, Database!$Q$6&amp;": "&amp;Database!Q151&amp;CHAR(10)&amp;Database!$R$6&amp;": "&amp;Database!R151&amp;CHAR(10)&amp;Database!$S$6&amp;": "&amp;Database!S151&amp;CHAR(10)&amp;Database!$T$6&amp;": "&amp;Database!T151&amp;CHAR(10)&amp;Database!$U$6&amp;": "&amp;Database!U151&amp;CHAR(10)&amp;Database!$V$6&amp;": "&amp;Database!V151&amp;CHAR(10)&amp;Database!$W$6&amp;": "&amp;Database!W151&amp;CHAR(10)&amp;Database!$X$6&amp;": "&amp;Database!X151&amp;CHAR(10)&amp;Database!$Y$6&amp;": "&amp;Database!Y151&amp;CHAR(10)&amp;Database!$Z$6&amp;": "&amp;Database!Z151&amp;CHAR(10)&amp;Database!$AA$6&amp;": "&amp;Database!AA151&amp;CHAR(10)&amp;Database!$AB$6&amp;": "&amp;Database!AB151&amp;CHAR(10), "")</f>
        <v xml:space="preserve">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v>
      </c>
      <c r="E148" t="str">
        <f>IF(Z148=1, Database!$AC$6&amp;": "&amp;Database!AC151&amp;CHAR(10)&amp;Database!$AD$6&amp;": "&amp;Database!AD151&amp;CHAR(10)&amp;Database!$AE$6&amp;": "&amp;Database!AE151&amp;CHAR(10)&amp;Database!$AF$6&amp;": "&amp;Database!AF151&amp;CHAR(10)&amp;Database!$AG$6&amp;": "&amp;Database!AG151&amp;CHAR(10)&amp;Database!$AH$6&amp;": "&amp;Database!AH151&amp;CHAR(10)&amp;Database!$AI$6&amp;": "&amp;Database!AI151&amp;CHAR(10)&amp;Database!$AJ$6&amp;": "&amp;Database!AJ151&amp;CHAR(10)&amp;Database!$AK$6&amp;": "&amp;Database!AK151&amp;CHAR(10)&amp;Database!$AL$6&amp;": "&amp;Database!AL151&amp;CHAR(10)&amp;Database!$AM$6&amp;": "&amp;Database!AM151&amp;CHAR(10)&amp;Database!$AN$6&amp;": "&amp;Database!AN151&amp;CHAR(10)&amp;Database!$AO$6&amp;": "&amp;Database!AO151&amp;CHAR(10)&amp;Database!$AP$6&amp;": "&amp;Database!AP151&amp;CHAR(10), "")</f>
        <v/>
      </c>
      <c r="F148" t="str">
        <f>IF(AA148=1, Database!$AQ$6&amp;": "&amp;Database!AQ151&amp;CHAR(10)&amp;Database!$AR$6&amp;": "&amp;Database!AR151&amp;CHAR(10)&amp;Database!$AS$6&amp;": "&amp;Database!AS151&amp;CHAR(10)&amp;Database!$AT$6&amp;": "&amp;Database!AT151&amp;CHAR(10), "")</f>
        <v/>
      </c>
      <c r="G148" t="str">
        <f>IF(V148=1, Database!$AU$6&amp;": "&amp;Database!AU151&amp;CHAR(10)&amp;Database!$AV$6&amp;": "&amp;Database!AV151&amp;CHAR(10), "")</f>
        <v/>
      </c>
      <c r="H148" t="str">
        <f>IF(AB148=1, Database!$AW$6&amp;": "&amp;Database!AW151&amp;CHAR(10), "")</f>
        <v xml:space="preserve">stage_all_burkitt: exclude
</v>
      </c>
      <c r="I148" t="str">
        <f>IF(AC148=1, Database!$AX$6&amp;": "&amp;Database!AX151&amp;CHAR(10)&amp;Database!$AY$6&amp;": "&amp;Database!AY151&amp;CHAR(10), "")</f>
        <v/>
      </c>
      <c r="J148" t="str">
        <f>IF(Z148=1, Database!$AQ$6&amp;": "&amp;Database!AQ151&amp;CHAR(10)&amp;Database!$AR$6&amp;": "&amp;Database!AR151&amp;CHAR(10)&amp;Database!$AS$6&amp;": "&amp;Database!AS151&amp;CHAR(10)&amp;Database!$AT$6&amp;": "&amp;Database!AT151&amp;CHAR(10), "")</f>
        <v/>
      </c>
      <c r="K148" t="str">
        <f>Database!$AZ$6&amp;": "&amp;Database!AZ151&amp;CHAR(10)&amp;Database!$BA$6&amp;": "&amp;Database!BA151&amp;CHAR(10)&amp;Database!$BB$6&amp;": "&amp;Database!BB151&amp;CHAR(10)</f>
        <v xml:space="preserve">status_newly_diagnosed: 
status_relapse: require_relapse_or_refractory
status_refractory: require_relapse_or_refractory
</v>
      </c>
      <c r="L148" t="str">
        <f>Database!$BC$6&amp;": "&amp;Database!BC151&amp;CHAR(10)&amp;Database!$BD$6&amp;": "&amp;Database!BD151&amp;CHAR(10)&amp;Database!$BE$6&amp;": "&amp;Database!BE151&amp;CHAR(10)&amp;Database!$BF$6&amp;": "&amp;Database!BF151&amp;CHAR(10)&amp;Database!$BG$6&amp;": "&amp;Database!BG151&amp;CHAR(10)&amp;Database!$BH$6&amp;": "&amp;Database!BH151&amp;CHAR(10)</f>
        <v xml:space="preserve">marker_alk_oncogene: 
marker_egfr_mutation: 
marker_kras_mutation: 
marker_philadelphia_bcrabl_positive: require
marker_flt3_positive: 
marker_cd20pos: 
</v>
      </c>
      <c r="M148" t="str">
        <f>Database!$BI$6&amp;": "&amp;Database!BI151&amp;CHAR(10)&amp;Database!$BJ$6&amp;": "&amp;Database!BJ151&amp;CHAR(10)&amp;Database!$BK$6&amp;": "&amp;Database!BK151&amp;CHAR(10)&amp;Database!$BL$6&amp;": "&amp;Database!BL151&amp;CHAR(10)&amp;Database!$BM$6&amp;": "&amp;Database!BM151&amp;CHAR(10)&amp;Database!$BN$6&amp;": "&amp;Database!BN151&amp;CHAR(10)&amp;Database!$BO$6&amp;": "&amp;Database!BO151&amp;CHAR(10)&amp;Database!$BP$6&amp;": "&amp;Database!BP151&amp;CHAR(10)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48" t="str">
        <f>IF(OR(W148=1, Z148=1), Database!$BQ$6&amp;": "&amp;Database!BQ151&amp;CHAR(10)&amp;Database!$BR$6&amp;": "&amp;Database!BR151&amp;CHAR(10)&amp;Database!$BS$6&amp;": "&amp;Database!BS151&amp;CHAR(10)&amp;Database!$BT$6&amp;": "&amp;Database!BT151&amp;CHAR(10), "")</f>
        <v xml:space="preserve">treatment_stemcell_allogeneic: exclude
treatment_stemcell_allogeneic_exclusion_period_mo: 1800
treatment_stemcell_autologous: exclude
treatment_stemcell_autologous_exclusion_period_mo: 1800
</v>
      </c>
      <c r="O148" t="str">
        <f>"Criteria: "&amp;CHAR(10)&amp;CHAR(10)&amp;Database!BU151</f>
        <v xml:space="preserve">Criteria: 
_x000D_        Inclusion Criteria:_x000D__x000D_          -  Registration Step 1 - Induction/Re-Induction:_x000D__x000D_          -  Patients must have a new morphologic diagnosis of precursor B cell acute_x000D_             lymphoblastic leukemia (ALL) (non T cell) based on World Health Organization (WHO)_x000D_             criteria; patients with Burkitt's (L3) are excluded; patients with Ph-positive or_x000D_             Ph-like ALL with dasatinib-sensitive mutations or kinase fusions may have relapsed or_x000D_             refractory diagnoses_x000D__x000D_               -  NOTE: Relapsed/refractory Ph-positive patients or Ph-like patients with_x000D_                  dasatinib-sensitive mutations or kinase fusions who have previous exposure to_x000D_                  either dasatinib or another 2nd or 3rd generation TKI will begin protocol_x000D_                  therapy with Cohort 2: re-induction cycle 1_x000D__x000D_          -  Patients must have a diagnosis of Philadelphia chromosome negative ALL or Ph_x000D_             chromosome positive ALL by cytogenetics, fluorescence in situ hybridization (FISH) or_x000D_             polymerase chain reaction (PCR); patients will be registered to receive treatment in_x000D_             either Cohort 1 (ph-) or Cohort 2 (Ph+ or Ph-like DSMKF) based on these results;_x000D_             diagnostic specimens must be submitted to the site's local Clinical Laboratory_x000D_             Improvement Amendments (CLIA)-approved cytogenetics laboratory and results of tests_x000D_             (cytogenetics, FISH or PCR) must confirm Ph status prior to registration; if not_x000D_             already known, breakpoint cluster region- abelson murine leukemia viral oncogene_x000D_             homolog 1 (BCR-ABL) status (p190 or p210) must be evaluated in Ph-positive patients_x000D_             by PCR_x000D__x000D_               -  For Cohort 2, Ph-like testing is not required specifically for this study;_x000D_                  however, to be registered to Cohort 2 under the Ph-like DSMKF criterion, the_x000D_                  patient must have a known or presumed activating Ph-like signature and_x000D_                  dasatinib-sensitive mutation or kinase fusion, such as: ABL1, ABL2, colony_x000D_                  stimulating factor 1 receptor (CSF1R), platelet derived growth factor receptor_x000D_                  beta (PDGFRB), platelet derived growth factor receptor alpha (PDGFRA), or_x000D_                  fibroblast growth factor receptor (FGFR)s that was otherwise identified as part_x000D_                  of normal standard of care; prior to registering any patients with a known or_x000D_                  presumed activating Ph-like signature and dasatinib-sensitive mutations or_x000D_                  kinase fusions (DSMKF) treating physicians must confirm eligibility with the_x000D_                  study chairs via email; the study chairs must respond via email with_x000D_                  confirmation of patient eligibility prior to patient registration_x000D__x000D_          -  All newly diagnosed patients must have evidence of ALL in their marrow or peripheral_x000D_             blood with at least 20% lymphoblasts present in blood or bone marrow collected within_x000D_             14 days prior to registration; all relapsed/refractory patients (Cohort 2) must have_x000D_             at least 5% lymphoblasts present in blood or bone marrow collected within 14 days_x000D_             prior to registration; for relapsed/refractory patients, pathology and cytogenetics_x000D_             reports (both from time of original diagnosis) must be submitted at time of_x000D_             registration; for ALL in marrow or peripheral blood, immunophenotyping of the blood_x000D_             or marrow lymphoblasts must be performed to determine lineage (B cell, T cell or_x000D_             mixed B/T cell); appropriate marker studies including cluster of differentiation_x000D_             (CD)19 (B cell), must be performed; co-expression of myeloid antigens (CD13 and CD33)_x000D_             will not exclude patients; if possible, the lineage specific markers (myeloid cells)_x000D_             should be determined; the blood/bone marrow sample for these assays must be obtained_x000D_             within 14 days prior to registration; patients with only extramedullary disease in_x000D_             the absence of bone marrow or blood involvement are not eligible_x000D__x000D_          -  Patients must not have received any prior chemotherapy, radiation therapy, or other_x000D_             therapy for the treatment of ALL (other than those noted below) and must not be_x000D_             receiving any immunosuppressive therapy; patients may not have received any prior_x000D_             investigational therapy within 28 days prior to registration; patients must not have_x000D_             received any monoclonal antibody therapy within 42 days of registration; patients may_x000D_             have received the following within any time prior to registration: low dose_x000D_             chemotherapy-including: cyclophosphamide 1 g/m^2, oral 6-mercaptopurine, or oral_x000D_             methotrexate (other low dose chemotherapy may be allowable, however any other options_x000D_             not listed here should be confirmed with the study chairs), tyrosine kinase inhibitor_x000D_             (TKI) therapy, steroids, hydroxyurea, leukapheresis, intrathecal chemotherapy or_x000D_             vincristine_x000D__x000D_          -  Patients must have a lumbar puncture to determine CNS involvement of ALL within 14_x000D_             days prior to registration; patients with CNS3 are excluded from the trial; patients_x000D_             with CNS1 or CNS2 will be eligible, but will be monitored for CNS involvement; note_x000D_             that intrathecal methotrexate administered during the pre-study lumbar puncture may_x000D_             count as the first dose of intrathecal therapy required as part of the study_x000D__x000D_          -  Cohort I, Ph-negative Patients Only_x000D__x000D_          -  Patients must not have received any prior chemotherapy, radiation therapy, or other_x000D_             therapy for the treatment of ALL (other than those noted below) and must not be_x000D_             receiving any immunosuppressive therapy; patients may not have received any prior_x000D_             investigational therapy within 28 days prior to registration; patients may have_x000D_             received the following within any time prior to registration: low dose chemotherapy,_x000D_             tyrosine kinase inhibitor (TKI) therapy, steroids, hydroxyurea, leukapheresis,_x000D_             intrathecal chemotherapy or vincristine (vincristine sulfate); patients must not have_x000D_             received any monoclonal antibody therapy within 42 days of registration_x000D__x000D_          -  In the event that the patient's bone marrow blast count is &gt;= 50% blasts, patients_x000D_             may be registered but should receive steroids for 3-5 days in order to reduce tumor_x000D_             burden prior to blinatumomab administration, as follows_x000D__x000D_               -  Prephase treatment with dexamethasone (10-20 mg/m^2) for 3-5 days is required_x000D_                  for patients with bone marrow blasts &gt;= 50%, peripheral blood blasts 15,000/uL_x000D_                  or higher, or elevated lactate dehydrogenase (LDH) suggesting rapidly_x000D_                  progressive disease per investigator opinion_x000D__x000D_                    -  Pre-treatment should conclude at least 24 hours prior to the first dose of_x000D_                       blinatumomab (although additional dexamethasone is automatically given as a_x000D_                       pre-med prior to the first dose); at the time of first infusion of_x000D_                       blinatumomab, the absolute peripheral blast count should be &lt; 25,000/uL_x000D__x000D_                    -  Note: For the purposes of the study, day 1 of the cycle will be the first_x000D_                       day of blinatumomab administration_x000D__x000D_          -  It is preferred, but not required, that corticosteroids and hydroxyurea should start_x000D_             only after all diagnostic samples have been obtained; however, if the patient was_x000D_             previously on corticosteroids and/or hydroxyurea, this is allowable provided that the_x000D_             patient still has measurable disease at time of the bone marrow aspirate_x000D__x000D_               -  Corticosteroids and/or hydroxyurea, as well as any of the other therapies_x000D_                  mentioned (with the exception of IV cyclophosphamide), may continue to be_x000D_                  administered, at physician discretion, until 1 day prior to blinatumomab_x000D_                  administration_x000D__x000D_                    -  IV cyclophosphamide must be discontinued at least 7 days prior to_x000D_                       blinatumomab administration_x000D__x000D_          -  Patients must not be candidates for allogeneic hematopoietic stem cell transplant;_x000D_             Note: subjects up to age 70 years who are considered fit for allogeneic hematopoietic_x000D_             stem cell transplant, should be considered for enrollment on E1910, in order to avoid_x000D_             competing with that study; if a patient is considered unfit for intensive_x000D_             chemotherapy at the time of initial diagnosis, but subsequently achieves a CR, then_x000D_             it will be left to the treating physician's discretion to consider hematopoietic stem_x000D_             cell transplantation (HSCT)_x000D__x000D_          -  Patients must have complete history and physical examination within 28 days prior to_x000D_             registration_x000D__x000D_          -  Patients must have a Zubrod performance status of 0-2_x000D__x000D_          -  Patients must have serum creatinine =&lt; 1.5 mg/dl within 14 days prior to registration_x000D__x000D_          -  Patients must have aspartate aminotransferase (AST) and alanine aminotransferase_x000D_             (ALT) =&lt; 3.0 x institutional upper limit of normal (IULN)_x000D__x000D_          -  Patients must have total bilirubin =&lt; 2.0 x IULN within 14 days prior to registration_x000D__x000D_          -  Patients must have alkaline phosphatase =&lt; 2.5 x IULN within 14 days prior to_x000D_             registration_x000D__x000D_          -  Patients must not have systemic fungal, bacterial, viral or other infection that is_x000D_             not controlled (defined as exhibiting ongoing signs/symptoms related to the infection_x000D_             and without improvement, despite appropriate antibiotics or other treatment)_x000D__x000D_          -  Patients must not have Common Terminology Criteria for Adverse Events (CTCAE) &gt;=_x000D_             grade 2 neuropathy (cranial, motor or sensory) within 14 days prior to registration_x000D__x000D_          -  Patients known to be positive for HIV (the human immunodeficiency virus) may be_x000D_             eligible, providing they meet the following additional criteria within 28 days prior_x000D_             to registration:_x000D__x000D_               -  No history of acquired immune deficiency syndrome (AIDS)-defining conditions_x000D__x000D_               -  CD4 cells &gt; 350 cells/mm^3_x000D__x000D_               -  If on antiretroviral agents, must not include zidovudine or stavudine_x000D__x000D_               -  Viral load =&lt; 50 copies HIV messenger ribonucleic acid (mRNA)/mm^3 if on_x000D_                  combination antiretroviral therapy (cART) or =&lt; 25,000 copies HIV mRNA/mm^3 if_x000D_                  not on cART_x000D__x000D_               -  Highly active antiretroviral therapy (HAART) regimens are acceptable providing_x000D_                  they have only weak P450A4 interactions_x000D__x000D_          -  Patients must not have any known autoimmune disease_x000D__x000D_          -  Patients must not have testicular involvement; if clinical or ultrasound findings are_x000D_             equivocal, biopsy must be performed; all tests for establishing testicular_x000D_             involvement must be completed within 14 days prior to registration_x000D__x000D_          -  Patients with evidence of extramedullary disease at diagnosis will have computed_x000D_             tomography (CT) scan or magnetic resonance imaging (MRI) of the chest, abdomen and_x000D_             pelvis to obtain baseline values within 28 days prior to registration_x000D__x000D_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Patients must have the following tests within 28 days prior to registration to obtain_x000D_             baseline measurements:_x000D__x000D_               -  Prothrombin time (PT)/partial thromboplastin time (PTT)/international normalized_x000D_                  ratio (INR)/fibrinogen (all patients)_x000D__x000D_               -  Neurologic assessment_x000D__x000D_          -  Patients must have specimens submitted for blinatumomab immunogenicity assessment;_x000D_             collection of pretreatment specimens must be completed within 28 days prior to_x000D_             registration to S1318; specimens must be submitted to LabConnect_x000D__x000D_          -  Cohort 2, Ph-positive and Ph-like DSMKF Patients Only_x000D__x000D_          -  Patients must NOT have received a prior autologous or allogeneic hematopoietic stem_x000D_             cell transplant at any time. Patients must NOT have received any chemotherapy,_x000D_             investigational agents, or undergone major surgery within 14 days prior to_x000D_             registration, with the following exceptions:_x000D__x000D_               -  Monoclonal antibodies must not have been received for 1 week prior to_x000D_                  registration_x000D__x000D_               -  Chimeric antigen receptor (CAR) T-cells must not have been received for 28 days_x000D_                  prior to registration_x000D__x000D_               -  Steroids, hydroxyurea, vincristine, 6-mercaptopurine, methotrexate, thioguanine_x000D_                  and intrathecal chemotherapy are permitted within any timeframe prior to_x000D_                  registration; Food and Drug Administration (FDA)-approved TKIs may also be_x000D_                  administered until 1 day prior to start of study therapy (C1, D1); IV_x000D_                  cyclophosphamide may be administered at doses of 1 g/m^2 or less until up to 7_x000D_                  days prior to registration_x000D__x000D_          -  For patients 65-69 years of age, patient must be deemed not suitable for standard_x000D_             intensive induction chemotherapy at the discretion of the local investigator, or must_x000D_             have refused standard intensive chemotherapy_x000D__x000D_          -  Patients must not have active pericardial effusion, ascites or pleural effusion of_x000D_             any grade based on chest x-ray and echocardiogram within 28 days prior to_x000D_             registration; exception: if the effusion is suspected to be related to the leukemia,_x000D_             the patient may have pericardial effusion =&lt; grade 2 or pleural effusion =&lt; grade 1_x000D__x000D_          -  Patients must have ejection fraction &gt;= 45% based on echocardiogram performed within_x000D_             28 days prior to registration_x000D__x000D_          -  Patients must have QTcF (by Fridericia calculation) &lt; 480/msec based on_x000D_             electrocardiogram (EKG) performed within 28 days prior to registration_x000D__x000D_          -  Patients must not be receiving any proton pump inhibitors at the time of registration_x000D__x000D_          -  Patients must agree to have specimens submitted for blinatumomab immunogenicity_x000D_             testing if subsequently moved to a blinatumomab containing treatment regimen on_x000D_             protocol_x000D__x000D_          -  Pretreatment cytogenetics must be performed on all patients; collection of_x000D_             pretreatment specimens must be completed within 28 days prior to registration to_x000D_             S1318; specimens must be submitted to the site's preferred CLIA-approved cytogenetics_x000D_             laboratory; BCR-ABL status must be verified in Ph-positive patients by FISH,_x000D_             cytogenetics, and/or PCR prior to enrollment; if a patient is Ph-positive, PCR for_x000D_             both p190 and p210 must be sent_x000D__x000D_          -  Patients must be offered participation in specimen submission for future research;_x000D_             with patient's consent, specimens must be submitted as outlined_x000D__x000D_          -  ALL PATIENTS: Patients or their legally authorized representative must be informed of_x000D_             the investigational nature of this study and must sign and give written informed_x000D_             consent in accordance with institutional and federal guidelines_x000D__x000D_          -  ALL PATIENTS: As a part of the Oncology Patient Enrollment Network (OPEN)_x000D_             registration process the treating institution's identity is provided in order to_x000D_             ensure that the current (within 365 days) date of institutional review board approval_x000D_             for this study has been entered in the system_x000D__x000D_          -  Registration Step 2 - Post-Remission Therapy:_x000D__x000D_          -  COHORT 1 PH-NEGATIVE PATIENTS ONLY: Patients must have achieved CR or CRi within 2_x000D_             cycles of induction/re-induction with blinatumomab_x000D__x000D_          -  COHORT 2 PH-POSITIVE AND PH-LIKE DSMKF PATIENTS ONLY: Newly diagnosed Ph+,_x000D_             newly-diagnosed Ph-like DSMKF, and relapsed/refractory Ph+ patients without prior_x000D_             dasatinib or other 2nd or 3rd generation TKI therapy, must have achieved CR or CRi_x000D_             within 1 cycle of Induction with dasatinib/prednisone, or within 2 cycles of_x000D_             re-induction with blinatumomab; relapsed/refractory Ph+ or Ph-like DSMKF patients_x000D_             with prior dasatinib or other 2nd or 3rd generation TKI therapy must have achieved CR_x000D_             or CRi within 2 cycles of re-induction therapy with blinatumomab_x000D__x000D_               -  NOTE: day 1 of post-remission = day 43 of the preceding cycle (+/- 3 days)_x000D__x000D_          -  Serum creatinine =&lt; 1.5 mg/dl within 14 days prior to registration_x000D__x000D_          -  AST and ALT =&lt; 3.0 x institutional upper limit of normal (IULN) within 14 days prior_x000D_             to registration_x000D__x000D_          -  Total bilirubin =&lt; 2.0 x IULN within 14 days prior to registration_x000D__x000D_          -  Absolute neutrophil count (ANC) &gt;= 750/mcl within 28 days prior to registration_x000D__x000D_          -  Platelets &gt;= 50,000/mcl within 28 days prior to registration_x000D__x000D_          -  Patients must be registered to Step 2 within 28 days af_x000D_      </v>
      </c>
      <c r="P148" t="str">
        <f t="shared" si="4"/>
        <v xml:space="preserve">
---------------------------------------</v>
      </c>
      <c r="Q148" t="str">
        <f t="shared" si="5"/>
        <v>nct_id: NCT02143414
phase: Phase 2
sponsor_name: National Cancer Institute (NCI)
sponsor_type: NIH
study_title: A PHASE II STUDY OF BLINATUMOMAB AND POMP (PREDNISONE, VINCRISTINE, METHOTREXATE, 6-MERCAPTOPURINE) FOR PATIENTS &amp;gt;/=65 YEARS OF AGE WITH NEWLY DIAGNOSED PHILADELPHIA-CHROMOSOME NEGATIVE (PH-) ACUTE LYMPHOBLASTIC LEUKEMIA (ALL) AND OF DASATINIB, PREDNISONE AND BLINATUMOMAB FOR PATIENTS &amp;#8805; 65 YEARS OF AGE WITH NEWLY DIAGNOSED PHILADELPHIA-CHROMOSOME POSITIVE (PH+) ALL, RELAPSED/REFRACTORY PHILADELPHIA-CHROMOSOME POSITIVE (PH+) ALL, AND PHILADELPHIA-CHROMOSOME-LIKE SIGNATURE (PH-LIKE) ALL WITH KNOWN OR PRESUMED ACTIVATING DASATINIB-SENSITIVE MUTATIONS OR KINASE FUSIONS (DSMKF)
cohort: 2
age_min: 65
age_max: 150
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stage_all_burkitt: exclude
status_newly_diagnosed: 
status_relapse: require_relapse_or_refractory
status_refractory: require_relapse_or_refractory
marker_alk_oncogene: 
marker_egfr_mutation: 
marker_kras_mutation: 
marker_philadelphia_bcrabl_positive: require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1800
Criteria: 
_x000D_        Inclusion Criteria:_x000D__x000D_          -  Registration Step 1 - Induction/Re-Induction:_x000D__x000D_          -  Patients must have a new morphologic diagnosis of precursor B cell acute_x000D_             lymphoblastic leukemia (ALL) (non T cell) based on World Health Organization (WHO)_x000D_             criteria; patients with Burkitt's (L3) are excluded; patients with Ph-positive or_x000D_             Ph-like ALL with dasatinib-sensitive mutations or kinase fusions may have relapsed or_x000D_             refractory diagnoses_x000D__x000D_               -  NOTE: Relapsed/refractory Ph-positive patients or Ph-like patients with_x000D_                  dasatinib-sensitive mutations or kinase fusions who have previous exposure to_x000D_                  either dasatinib or another 2nd or 3rd generation TKI will begin protocol_x000D_                  therapy with Cohort 2: re-induction cycle 1_x000D__x000D_          -  Patients must have a diagnosis of Philadelphia chromosome negative ALL or Ph_x000D_             chromosome positive ALL by cytogenetics, fluorescence in situ hybridization (FISH) or_x000D_             polymerase chain reaction (PCR); patients will be registered to receive treatment in_x000D_             either Cohort 1 (ph-) or Cohort 2 (Ph+ or Ph-like DSMKF) based on these results;_x000D_             diagnostic specimens must be submitted to the site's local Clinical Laboratory_x000D_             Improvement Amendments (CLIA)-approved cytogenetics laboratory and results of tests_x000D_             (cytogenetics, FISH or PCR) must confirm Ph status prior to registration; if not_x000D_             already known, breakpoint cluster region- abelson murine leukemia viral oncogene_x000D_             homolog 1 (BCR-ABL) status (p190 or p210) must be evaluated in Ph-positive patients_x000D_             by PCR_x000D__x000D_               -  For Cohort 2, Ph-like testing is not required specifically for this study;_x000D_                  however, to be registered to Cohort 2 under the Ph-like DSMKF criterion, the_x000D_                  patient must have a known or presumed activating Ph-like signature and_x000D_                  dasatinib-sensitive mutation or kinase fusion, such as: ABL1, ABL2, colony_x000D_                  stimulating factor 1 receptor (CSF1R), platelet derived growth factor receptor_x000D_                  beta (PDGFRB), platelet derived growth factor receptor alpha (PDGFRA), or_x000D_                  fibroblast growth factor receptor (FGFR)s that was otherwise identified as part_x000D_                  of normal standard of care; prior to registering any patients with a known or_x000D_                  presumed activating Ph-like signature and dasatinib-sensitive mutations or_x000D_                  kinase fusions (DSMKF) treating physicians must confirm eligibility with the_x000D_                  study chairs via email; the study chairs must respond via email with_x000D_                  confirmation of patient eligibility prior to patient registration_x000D__x000D_          -  All newly diagnosed patients must have evidence of ALL in their marrow or peripheral_x000D_             blood with at least 20% lymphoblasts present in blood or bone marrow collected within_x000D_             14 days prior to registration; all relapsed/refractory patients (Cohort 2) must have_x000D_             at least 5% lymphoblasts present in blood or bone marrow collected within 14 days_x000D_             prior to registration; for relapsed/refractory patients, pathology and cytogenetics_x000D_             reports (both from time of original diagnosis) must be submitted at time of_x000D_             registration; for ALL in marrow or peripheral blood, immunophenotyping of the blood_x000D_             or marrow lymphoblasts must be performed to determine lineage (B cell, T cell or_x000D_             mixed B/T cell); appropriate marker studies including cluster of differentiation_x000D_             (CD)19 (B cell), must be performed; co-expression of myeloid antigens (CD13 and CD33)_x000D_             will not exclude patients; if possible, the lineage specific markers (myeloid cells)_x000D_             should be determined; the blood/bone marrow sample for these assays must be obtained_x000D_             within 14 days prior to registration; patients with only extramedullary disease in_x000D_             the absence of bone marrow or blood involvement are not eligible_x000D__x000D_          -  Patients must not have received any prior chemotherapy, radiation therapy, or other_x000D_             therapy for the treatment of ALL (other than those noted below) and must not be_x000D_             receiving any immunosuppressive therapy; patients may not have received any prior_x000D_             investigational therapy within 28 days prior to registration; patients must not have_x000D_             received any monoclonal antibody therapy within 42 days of registration; patients may_x000D_             have received the following within any time prior to registration: low dose_x000D_             chemotherapy-including: cyclophosphamide 1 g/m^2, oral 6-mercaptopurine, or oral_x000D_             methotrexate (other low dose chemotherapy may be allowable, however any other options_x000D_             not listed here should be confirmed with the study chairs), tyrosine kinase inhibitor_x000D_             (TKI) therapy, steroids, hydroxyurea, leukapheresis, intrathecal chemotherapy or_x000D_             vincristine_x000D__x000D_          -  Patients must have a lumbar puncture to determine CNS involvement of ALL within 14_x000D_             days prior to registration; patients with CNS3 are excluded from the trial; patients_x000D_             with CNS1 or CNS2 will be eligible, but will be monitored for CNS involvement; note_x000D_             that intrathecal methotrexate administered during the pre-study lumbar puncture may_x000D_             count as the first dose of intrathecal therapy required as part of the study_x000D__x000D_          -  Cohort I, Ph-negative Patients Only_x000D__x000D_          -  Patients must not have received any prior chemotherapy, radiation therapy, or other_x000D_             therapy for the treatment of ALL (other than those noted below) and must not be_x000D_             receiving any immunosuppressive therapy; patients may not have received any prior_x000D_             investigational therapy within 28 days prior to registration; patients may have_x000D_             received the following within any time prior to registration: low dose chemotherapy,_x000D_             tyrosine kinase inhibitor (TKI) therapy, steroids, hydroxyurea, leukapheresis,_x000D_             intrathecal chemotherapy or vincristine (vincristine sulfate); patients must not have_x000D_             received any monoclonal antibody therapy within 42 days of registration_x000D__x000D_          -  In the event that the patient's bone marrow blast count is &gt;= 50% blasts, patients_x000D_             may be registered but should receive steroids for 3-5 days in order to reduce tumor_x000D_             burden prior to blinatumomab administration, as follows_x000D__x000D_               -  Prephase treatment with dexamethasone (10-20 mg/m^2) for 3-5 days is required_x000D_                  for patients with bone marrow blasts &gt;= 50%, peripheral blood blasts 15,000/uL_x000D_                  or higher, or elevated lactate dehydrogenase (LDH) suggesting rapidly_x000D_                  progressive disease per investigator opinion_x000D__x000D_                    -  Pre-treatment should conclude at least 24 hours prior to the first dose of_x000D_                       blinatumomab (although additional dexamethasone is automatically given as a_x000D_                       pre-med prior to the first dose); at the time of first infusion of_x000D_                       blinatumomab, the absolute peripheral blast count should be &lt; 25,000/uL_x000D__x000D_                    -  Note: For the purposes of the study, day 1 of the cycle will be the first_x000D_                       day of blinatumomab administration_x000D__x000D_          -  It is preferred, but not required, that corticosteroids and hydroxyurea should start_x000D_             only after all diagnostic samples have been obtained; however, if the patient was_x000D_             previously on corticosteroids and/or hydroxyurea, this is allowable provided that the_x000D_             patient still has measurable disease at time of the bone marrow aspirate_x000D__x000D_               -  Corticosteroids and/or hydroxyurea, as well as any of the other therapies_x000D_                  mentioned (with the exception of IV cyclophosphamide), may continue to be_x000D_                  administered, at physician discretion, until 1 day prior to blinatumomab_x000D_                  administration_x000D__x000D_                    -  IV cyclophosphamide must be discontinued at least 7 days prior to_x000D_                       blinatumomab administration_x000D__x000D_          -  Patients must not be candidates for allogeneic hematopoietic stem cell transplant;_x000D_             Note: subjects up to age 70 years who are considered fit for allogeneic hematopoietic_x000D_             stem cell transplant, should be considered for enrollment on E1910, in order to avoid_x000D_             competing with that study; if a patient is considered unfit for intensive_x000D_             chemotherapy at the time of initial diagnosis, but subsequently achieves a CR, then_x000D_             it will be left to the treating physician's discretion to consider hematopoietic stem_x000D_             cell transplantation (HSCT)_x000D__x000D_          -  Patients must have complete history and physical examination within 28 days prior to_x000D_             registration_x000D__x000D_          -  Patients must have a Zubrod performance status of 0-2_x000D__x000D_          -  Patients must have serum creatinine =&lt; 1.5 mg/dl within 14 days prior to registration_x000D__x000D_          -  Patients must have aspartate aminotransferase (AST) and alanine aminotransferase_x000D_             (ALT) =&lt; 3.0 x institutional upper limit of normal (IULN)_x000D__x000D_          -  Patients must have total bilirubin =&lt; 2.0 x IULN within 14 days prior to registration_x000D__x000D_          -  Patients must have alkaline phosphatase =&lt; 2.5 x IULN within 14 days prior to_x000D_             registration_x000D__x000D_          -  Patients must not have systemic fungal, bacterial, viral or other infection that is_x000D_             not controlled (defined as exhibiting ongoing signs/symptoms related to the infection_x000D_             and without improvement, despite appropriate antibiotics or other treatment)_x000D__x000D_          -  Patients must not have Common Terminology Criteria for Adverse Events (CTCAE) &gt;=_x000D_             grade 2 neuropathy (cranial, motor or sensory) within 14 days prior to registration_x000D__x000D_          -  Patients known to be positive for HIV (the human immunodeficiency virus) may be_x000D_             eligible, providing they meet the following additional criteria within 28 days prior_x000D_             to registration:_x000D__x000D_               -  No history of acquired immune deficiency syndrome (AIDS)-defining conditions_x000D__x000D_               -  CD4 cells &gt; 350 cells/mm^3_x000D__x000D_               -  If on antiretroviral agents, must not include zidovudine or stavudine_x000D__x000D_               -  Viral load =&lt; 50 copies HIV messenger ribonucleic acid (mRNA)/mm^3 if on_x000D_                  combination antiretroviral therapy (cART) or =&lt; 25,000 copies HIV mRNA/mm^3 if_x000D_                  not on cART_x000D__x000D_               -  Highly active antiretroviral therapy (HAART) regimens are acceptable providing_x000D_                  they have only weak P450A4 interactions_x000D__x000D_          -  Patients must not have any known autoimmune disease_x000D__x000D_          -  Patients must not have testicular involvement; if clinical or ultrasound findings are_x000D_             equivocal, biopsy must be performed; all tests for establishing testicular_x000D_             involvement must be completed within 14 days prior to registration_x000D__x000D_          -  Patients with evidence of extramedullary disease at diagnosis will have computed_x000D_             tomography (CT) scan or magnetic resonance imaging (MRI) of the chest, abdomen and_x000D_             pelvis to obtain baseline values within 28 days prior to registration_x000D__x000D_          -  No other prior malignancy is allowed except for the following: adequately treated_x000D_             basal cell or squamous cell skin cancer, in situ cervical cancer, adequately treated_x000D_             stage I or II cancer from which the patient is currently in complete remission, or_x000D_             any other cancer from which the patient has been disease free for five years_x000D__x000D_          -  Patients must have the following tests within 28 days prior to registration to obtain_x000D_             baseline measurements:_x000D__x000D_               -  Prothrombin time (PT)/partial thromboplastin time (PTT)/international normalized_x000D_                  ratio (INR)/fibrinogen (all patients)_x000D__x000D_               -  Neurologic assessment_x000D__x000D_          -  Patients must have specimens submitted for blinatumomab immunogenicity assessment;_x000D_             collection of pretreatment specimens must be completed within 28 days prior to_x000D_             registration to S1318; specimens must be submitted to LabConnect_x000D__x000D_          -  Cohort 2, Ph-positive and Ph-like DSMKF Patients Only_x000D__x000D_          -  Patients must NOT have received a prior autologous or allogeneic hematopoietic stem_x000D_             cell transplant at any time. Patients must NOT have received any chemotherapy,_x000D_             investigational agents, or undergone major surgery within 14 days prior to_x000D_             registration, with the following exceptions:_x000D__x000D_               -  Monoclonal antibodies must not have been received for 1 week prior to_x000D_                  registration_x000D__x000D_               -  Chimeric antigen receptor (CAR) T-cells must not have been received for 28 days_x000D_                  prior to registration_x000D__x000D_               -  Steroids, hydroxyurea, vincristine, 6-mercaptopurine, methotrexate, thioguanine_x000D_                  and intrathecal chemotherapy are permitted within any timeframe prior to_x000D_                  registration; Food and Drug Administration (FDA)-approved TKIs may also be_x000D_                  administered until 1 day prior to start of study therapy (C1, D1); IV_x000D_                  cyclophosphamide may be administered at doses of 1 g/m^2 or less until up to 7_x000D_                  days prior to registration_x000D__x000D_          -  For patients 65-69 years of age, patient must be deemed not suitable for standard_x000D_             intensive induction chemotherapy at the discretion of the local investigator, or must_x000D_             have refused standard intensive chemotherapy_x000D__x000D_          -  Patients must not have active pericardial effusion, ascites or pleural effusion of_x000D_             any grade based on chest x-ray and echocardiogram within 28 days prior to_x000D_             registration; exception: if the effusion is suspected to be related to the leukemia,_x000D_             the patient may have pericardial effusion =&lt; grade 2 or pleural effusion =&lt; grade 1_x000D__x000D_          -  Patients must have ejection fraction &gt;= 45% based on echocardiogram performed within_x000D_             28 days prior to registration_x000D__x000D_          -  Patients must have QTcF (by Fridericia calculation) &lt; 480/msec based on_x000D_             electrocardiogram (EKG) performed within 28 days prior to registration_x000D__x000D_          -  Patients must not be receiving any proton pump inhibitors at the time of registration_x000D__x000D_          -  Patients must agree to have specimens submitted for blinatumomab immunogenicity_x000D_             testing if subsequently moved to a blinatumomab containing treatment regimen on_x000D_             protocol_x000D__x000D_          -  Pretreatment cytogenetics must be performed on all patients; collection of_x000D_             pretreatment specimens must be completed within 28 days prior to registration to_x000D_             S1318; specimens must be submitted to the site's preferred CLIA-approved cytogenetics_x000D_             laboratory; BCR-ABL status must be verified in Ph-positive patients by FISH,_x000D_             cytogenetics, and/or PCR prior to enrollment; if a patient is Ph-positive, PCR for_x000D_             both p190 and p210 must be sent_x000D__x000D_          -  Patients must be offered participation in specimen submission for future research;_x000D_             with patient's consent, specimens must be submitted as outlined_x000D__x000D_          -  ALL PATIENTS: Patients or their legally authorized representative must be informed of_x000D_             the investigational nature of this study and must sign and give written informed_x000D_             consent in accordance with institutional and federal guidelines_x000D__x000D_          -  ALL PATIENTS: As a part of the Oncology Patient Enrollment Network (OPEN)_x000D_             registration process the treating institution's identity is provided in order to_x000D_             ensure that the current (within 365 days) date of institutional review board approval_x000D_             for this study has been entered in the system_x000D__x000D_          -  Registration Step 2 - Post-Remission Therapy:_x000D__x000D_          -  COHORT 1 PH-NEGATIVE PATIENTS ONLY: Patients must have achieved CR or CRi within 2_x000D_             cycles of induction/re-induction with blinatumomab_x000D__x000D_          -  COHORT 2 PH-POSITIVE AND PH-LIKE DSMKF PATIENTS ONLY: Newly diagnosed Ph+,_x000D_             newly-diagnosed Ph-like DSMKF, and relapsed/refractory Ph+ patients without prior_x000D_             dasatinib or other 2nd or 3rd generation TKI therapy, must have achieved CR or CRi_x000D_             within 1 cycle of Induction with dasatinib/prednisone, or within 2 cycles of_x000D_             re-induction with blinatumomab; relapsed/refractory Ph+ or Ph-like DSMKF patients_x000D_             with prior dasatinib or other 2nd or 3rd generation TKI therapy must have achieved CR_x000D_             or CRi within 2 cycles of re-induction therapy with blinatumomab_x000D__x000D_               -  NOTE: day 1 of post-remission = day 43 of the preceding cycle (+/- 3 days)_x000D__x000D_          -  Serum creatinine =&lt; 1.5 mg/dl within 14 days prior to registration_x000D__x000D_          -  AST and ALT =&lt; 3.0 x institutional upper limit of normal (IULN) within 14 days prior_x000D_             to registration_x000D__x000D_          -  Total bilirubin =&lt; 2.0 x IULN within 14 days prior to registration_x000D__x000D_          -  Absolute neutrophil count (ANC) &gt;= 750/mcl within 28 days prior to registration_x000D__x000D_          -  Platelets &gt;= 50,000/mcl within 28 days prior to registration_x000D__x000D_          -  Patients must be registered to Step 2 within 28 days af_x000D_      
---------------------------------------</v>
      </c>
      <c r="S148">
        <f>IF(OR(Database!K151="include",Database!L151="include"), 1, 0)</f>
        <v>0</v>
      </c>
      <c r="T148">
        <f>IF(OR(Database!M151="include",Database!N151="include",Database!O151="include",Database!P151="include"), 1, 0)</f>
        <v>0</v>
      </c>
      <c r="U148">
        <f>IF(OR(Database!M151="include",Database!N151="include",Database!O151="include"), 1, 0)</f>
        <v>0</v>
      </c>
      <c r="V148">
        <f>IF(Database!P151="include", 1, 0)</f>
        <v>0</v>
      </c>
      <c r="W148">
        <f>IF(OR(Database!Q151="include",Database!R151="include",Database!S151="include",Database!T151="include"), 1, 0)</f>
        <v>1</v>
      </c>
      <c r="X148">
        <f>IF(Database!Q151="include", 1, 0)</f>
        <v>1</v>
      </c>
      <c r="Y148">
        <f>IF(Database!T151="include", 1, 0)</f>
        <v>0</v>
      </c>
      <c r="Z148">
        <f>IF(OR(Database!AC151="include",Database!AE151="include",Database!AH151="include",Database!AI151="include",Database!AJ151="include",Database!AK151="include",Database!AM151="include",Database!AN151="include",Database!AO151="include",Database!AP151="include"), 1, 0)</f>
        <v>0</v>
      </c>
      <c r="AA148">
        <f>IF(OR(Database!AQ151&lt;&gt;"",Database!AR151&lt;&gt;"",Database!AS151&lt;&gt;"",Database!AT151&lt;&gt;""), 1, 0)</f>
        <v>0</v>
      </c>
      <c r="AB148">
        <f>IF(Database!AW151&lt;&gt;"", 1, 0)</f>
        <v>1</v>
      </c>
      <c r="AC148">
        <f>IF(OR(Database!AY151&lt;&gt;"",Database!AX151&lt;&gt;""), 1, 0)</f>
        <v>0</v>
      </c>
    </row>
    <row r="149" spans="1:29">
      <c r="A149" t="str">
        <f>Database!$B$6&amp;": "&amp;Database!B152&amp;CHAR(10)&amp;Database!$C$6&amp;": "&amp;Database!C152&amp;CHAR(10)&amp;Database!$E$6&amp;": "&amp;Database!E152&amp;CHAR(10)&amp;Database!$F$6&amp;": "&amp;Database!F152&amp;CHAR(10)&amp;Database!$G$6&amp;": "&amp;Database!G152&amp;CHAR(10)&amp;Database!$H$6&amp;": "&amp;Database!H152&amp;CHAR(10)&amp;Database!$I$6&amp;": "&amp;Database!I152&amp;CHAR(10)&amp;Database!$J$6&amp;": "&amp;Database!J152&amp;CHAR(10)</f>
        <v xml:space="preserve">nct_id: NCT02612311
phase: Phase 3
sponsor_name: TG Therapeutics, Inc.
sponsor_type: Industry
study_title: A Phase 3, Randomized Study to Assess the Efficacy and Safety of Ublituximab in Combination With TGR-1202 Compared to Obinutuzumab in Combination With Chlorambucil in Patients With Chronic Lymphocytic Leukemia (CLL)
cohort: 1
age_min: 18
age_max: 150
</v>
      </c>
      <c r="B149" t="str">
        <f>IF(S149=1, Database!$K$6&amp;": "&amp;Database!K152&amp;CHAR(10)&amp;Database!$L$6&amp;": "&amp;Database!L152, "")</f>
        <v/>
      </c>
      <c r="C149" t="str">
        <f>IF(T149=1, Database!$M$6&amp;": "&amp;Database!M152&amp;CHAR(10)&amp;Database!$N$6&amp;": "&amp;Database!N152&amp;CHAR(10)&amp;Database!$O$6&amp;": "&amp;Database!O152&amp;CHAR(10)&amp;Database!$P$6&amp;": "&amp;Database!P152&amp;CHAR(10), "")</f>
        <v/>
      </c>
      <c r="D149" t="str">
        <f>IF(W149=1, Database!$Q$6&amp;": "&amp;Database!Q152&amp;CHAR(10)&amp;Database!$R$6&amp;": "&amp;Database!R152&amp;CHAR(10)&amp;Database!$S$6&amp;": "&amp;Database!S152&amp;CHAR(10)&amp;Database!$T$6&amp;": "&amp;Database!T152&amp;CHAR(10)&amp;Database!$U$6&amp;": "&amp;Database!U152&amp;CHAR(10)&amp;Database!$V$6&amp;": "&amp;Database!V152&amp;CHAR(10)&amp;Database!$W$6&amp;": "&amp;Database!W152&amp;CHAR(10)&amp;Database!$X$6&amp;": "&amp;Database!X152&amp;CHAR(10)&amp;Database!$Y$6&amp;": "&amp;Database!Y152&amp;CHAR(10)&amp;Database!$Z$6&amp;": "&amp;Database!Z152&amp;CHAR(10)&amp;Database!$AA$6&amp;": "&amp;Database!AA152&amp;CHAR(10)&amp;Database!$AB$6&amp;": "&amp;Database!AB152&amp;CHAR(10), "")</f>
        <v xml:space="preserve">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v>
      </c>
      <c r="E149" t="str">
        <f>IF(Z149=1, Database!$AC$6&amp;": "&amp;Database!AC152&amp;CHAR(10)&amp;Database!$AD$6&amp;": "&amp;Database!AD152&amp;CHAR(10)&amp;Database!$AE$6&amp;": "&amp;Database!AE152&amp;CHAR(10)&amp;Database!$AF$6&amp;": "&amp;Database!AF152&amp;CHAR(10)&amp;Database!$AG$6&amp;": "&amp;Database!AG152&amp;CHAR(10)&amp;Database!$AH$6&amp;": "&amp;Database!AH152&amp;CHAR(10)&amp;Database!$AI$6&amp;": "&amp;Database!AI152&amp;CHAR(10)&amp;Database!$AJ$6&amp;": "&amp;Database!AJ152&amp;CHAR(10)&amp;Database!$AK$6&amp;": "&amp;Database!AK152&amp;CHAR(10)&amp;Database!$AL$6&amp;": "&amp;Database!AL152&amp;CHAR(10)&amp;Database!$AM$6&amp;": "&amp;Database!AM152&amp;CHAR(10)&amp;Database!$AN$6&amp;": "&amp;Database!AN152&amp;CHAR(10)&amp;Database!$AO$6&amp;": "&amp;Database!AO152&amp;CHAR(10)&amp;Database!$AP$6&amp;": "&amp;Database!AP152&amp;CHAR(10), "")</f>
        <v/>
      </c>
      <c r="F149" t="str">
        <f>IF(AA149=1, Database!$AQ$6&amp;": "&amp;Database!AQ152&amp;CHAR(10)&amp;Database!$AR$6&amp;": "&amp;Database!AR152&amp;CHAR(10)&amp;Database!$AS$6&amp;": "&amp;Database!AS152&amp;CHAR(10)&amp;Database!$AT$6&amp;": "&amp;Database!AT152&amp;CHAR(10), "")</f>
        <v/>
      </c>
      <c r="G149" t="str">
        <f>IF(V149=1, Database!$AU$6&amp;": "&amp;Database!AU152&amp;CHAR(10)&amp;Database!$AV$6&amp;": "&amp;Database!AV152&amp;CHAR(10), "")</f>
        <v/>
      </c>
      <c r="H149" t="str">
        <f>IF(AB149=1, Database!$AW$6&amp;": "&amp;Database!AW152&amp;CHAR(10), "")</f>
        <v/>
      </c>
      <c r="I149" t="str">
        <f>IF(AC149=1, Database!$AX$6&amp;": "&amp;Database!AX152&amp;CHAR(10)&amp;Database!$AY$6&amp;": "&amp;Database!AY152&amp;CHAR(10), "")</f>
        <v/>
      </c>
      <c r="J149" t="str">
        <f>IF(Z149=1, Database!$AQ$6&amp;": "&amp;Database!AQ152&amp;CHAR(10)&amp;Database!$AR$6&amp;": "&amp;Database!AR152&amp;CHAR(10)&amp;Database!$AS$6&amp;": "&amp;Database!AS152&amp;CHAR(10)&amp;Database!$AT$6&amp;": "&amp;Database!AT152&amp;CHAR(10), "")</f>
        <v/>
      </c>
      <c r="K149" t="str">
        <f>Database!$AZ$6&amp;": "&amp;Database!AZ152&amp;CHAR(10)&amp;Database!$BA$6&amp;": "&amp;Database!BA152&amp;CHAR(10)&amp;Database!$BB$6&amp;": "&amp;Database!BB152&amp;CHAR(10)</f>
        <v xml:space="preserve">status_newly_diagnosed: 
status_relapse: 
status_refractory: 
</v>
      </c>
      <c r="L149" t="str">
        <f>Database!$BC$6&amp;": "&amp;Database!BC152&amp;CHAR(10)&amp;Database!$BD$6&amp;": "&amp;Database!BD152&amp;CHAR(10)&amp;Database!$BE$6&amp;": "&amp;Database!BE152&amp;CHAR(10)&amp;Database!$BF$6&amp;": "&amp;Database!BF152&amp;CHAR(10)&amp;Database!$BG$6&amp;": "&amp;Database!BG152&amp;CHAR(10)&amp;Database!$BH$6&amp;": "&amp;Database!BH152&amp;CHAR(10)</f>
        <v xml:space="preserve">marker_alk_oncogene: 
marker_egfr_mutation: 
marker_kras_mutation: 
marker_philadelphia_bcrabl_positive: 
marker_flt3_positive: 
marker_cd20pos: 
</v>
      </c>
      <c r="M149" t="str">
        <f>Database!$BI$6&amp;": "&amp;Database!BI152&amp;CHAR(10)&amp;Database!$BJ$6&amp;": "&amp;Database!BJ152&amp;CHAR(10)&amp;Database!$BK$6&amp;": "&amp;Database!BK152&amp;CHAR(10)&amp;Database!$BL$6&amp;": "&amp;Database!BL152&amp;CHAR(10)&amp;Database!$BM$6&amp;": "&amp;Database!BM152&amp;CHAR(10)&amp;Database!$BN$6&amp;": "&amp;Database!BN152&amp;CHAR(10)&amp;Database!$BO$6&amp;": "&amp;Database!BO152&amp;CHAR(10)&amp;Database!$BP$6&amp;": "&amp;Database!BP152&amp;CHAR(10)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49" t="str">
        <f>IF(OR(W149=1, Z149=1), Database!$BQ$6&amp;": "&amp;Database!BQ152&amp;CHAR(10)&amp;Database!$BR$6&amp;": "&amp;Database!BR152&amp;CHAR(10)&amp;Database!$BS$6&amp;": "&amp;Database!BS152&amp;CHAR(10)&amp;Database!$BT$6&amp;": "&amp;Database!BT152&amp;CHAR(10), "")</f>
        <v xml:space="preserve">treatment_stemcell_allogeneic: exclude
treatment_stemcell_allogeneic_exclusion_period_mo: 1800
treatment_stemcell_autologous: exclude
treatment_stemcell_autologous_exclusion_period_mo: 3
</v>
      </c>
      <c r="O149" t="str">
        <f>"Criteria: "&amp;CHAR(10)&amp;CHAR(10)&amp;Database!BU152</f>
        <v xml:space="preserve">Criteria: 
_x000D_        Inclusion Criteria:_x000D__x000D_          -  Treatment naÃ¯ve or previously treated Chronic Lymphocytic Leukemia (CLL) requiring_x000D_             treatment_x000D__x000D_          -  Eastern Cooperative Oncology Group (ECOG) score of 0 to 2_x000D__x000D_        Exclusion Criteria:_x000D__x000D_          -  Any major surgery, chemotherapy or immunotherapy within the last 21 days_x000D__x000D_          -  Evidence of hepatitis B virus, hepatitis C virus or known HIV infection_x000D__x000D_          -  Autologous hematologic stem cell transplant within 3 months of study entry. Prior_x000D_             Allogeneic hematologic stem cell transplant is excluded_x000D__x000D_          -  Transformation of CLL to aggressive Non-Hodgkin's Lymphoma (NHL) (Richter's_x000D_             transformation)_x000D__x000D_          -  Prior therapy with obinutuzumab and/or chlorambucil or a PI3K delta inhibitor_x000D_      </v>
      </c>
      <c r="P149" t="str">
        <f t="shared" si="4"/>
        <v xml:space="preserve">
---------------------------------------</v>
      </c>
      <c r="Q149" t="str">
        <f t="shared" si="5"/>
        <v>nct_id: NCT02612311
phase: Phase 3
sponsor_name: TG Therapeutics, Inc.
sponsor_type: Industry
study_title: A Phase 3, Randomized Study to Assess the Efficacy and Safety of Ublituximab in Combination With TGR-1202 Compared to Obinutuzumab in Combination With Chlorambucil in Patients With Chronic Lymphocytic Leukemia (CLL)
cohort: 1
age_min: 18
age_max: 150
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3
Criteria: 
_x000D_        Inclusion Criteria:_x000D__x000D_          -  Treatment naÃ¯ve or previously treated Chronic Lymphocytic Leukemia (CLL) requiring_x000D_             treatment_x000D__x000D_          -  Eastern Cooperative Oncology Group (ECOG) score of 0 to 2_x000D__x000D_        Exclusion Criteria:_x000D__x000D_          -  Any major surgery, chemotherapy or immunotherapy within the last 21 days_x000D__x000D_          -  Evidence of hepatitis B virus, hepatitis C virus or known HIV infection_x000D__x000D_          -  Autologous hematologic stem cell transplant within 3 months of study entry. Prior_x000D_             Allogeneic hematologic stem cell transplant is excluded_x000D__x000D_          -  Transformation of CLL to aggressive Non-Hodgkin's Lymphoma (NHL) (Richter's_x000D_             transformation)_x000D__x000D_          -  Prior therapy with obinutuzumab and/or chlorambucil or a PI3K delta inhibitor_x000D_      
---------------------------------------</v>
      </c>
      <c r="S149">
        <f>IF(OR(Database!K152="include",Database!L152="include"), 1, 0)</f>
        <v>0</v>
      </c>
      <c r="T149">
        <f>IF(OR(Database!M152="include",Database!N152="include",Database!O152="include",Database!P152="include"), 1, 0)</f>
        <v>0</v>
      </c>
      <c r="U149">
        <f>IF(OR(Database!M152="include",Database!N152="include",Database!O152="include"), 1, 0)</f>
        <v>0</v>
      </c>
      <c r="V149">
        <f>IF(Database!P152="include", 1, 0)</f>
        <v>0</v>
      </c>
      <c r="W149">
        <f>IF(OR(Database!Q152="include",Database!R152="include",Database!S152="include",Database!T152="include"), 1, 0)</f>
        <v>1</v>
      </c>
      <c r="X149">
        <f>IF(Database!Q152="include", 1, 0)</f>
        <v>0</v>
      </c>
      <c r="Y149">
        <f>IF(Database!T152="include", 1, 0)</f>
        <v>0</v>
      </c>
      <c r="Z149">
        <f>IF(OR(Database!AC152="include",Database!AE152="include",Database!AH152="include",Database!AI152="include",Database!AJ152="include",Database!AK152="include",Database!AM152="include",Database!AN152="include",Database!AO152="include",Database!AP152="include"), 1, 0)</f>
        <v>0</v>
      </c>
      <c r="AA149">
        <f>IF(OR(Database!AQ152&lt;&gt;"",Database!AR152&lt;&gt;"",Database!AS152&lt;&gt;"",Database!AT152&lt;&gt;""), 1, 0)</f>
        <v>0</v>
      </c>
      <c r="AB149">
        <f>IF(Database!AW152&lt;&gt;"", 1, 0)</f>
        <v>0</v>
      </c>
      <c r="AC149">
        <f>IF(OR(Database!AY152&lt;&gt;"",Database!AX152&lt;&gt;""), 1, 0)</f>
        <v>0</v>
      </c>
    </row>
    <row r="150" spans="1:29">
      <c r="A150" t="str">
        <f>Database!$B$6&amp;": "&amp;Database!B153&amp;CHAR(10)&amp;Database!$C$6&amp;": "&amp;Database!C153&amp;CHAR(10)&amp;Database!$E$6&amp;": "&amp;Database!E153&amp;CHAR(10)&amp;Database!$F$6&amp;": "&amp;Database!F153&amp;CHAR(10)&amp;Database!$G$6&amp;": "&amp;Database!G153&amp;CHAR(10)&amp;Database!$H$6&amp;": "&amp;Database!H153&amp;CHAR(10)&amp;Database!$I$6&amp;": "&amp;Database!I153&amp;CHAR(10)&amp;Database!$J$6&amp;": "&amp;Database!J153&amp;CHAR(10)</f>
        <v xml:space="preserve">nct_id: NCT01371656
phase: Phase 3
sponsor_name: Children's Oncology Group
sponsor_type: Other
study_title: A Randomized Trial of Levofloxacin to Prevent Bacteremia in Children Being Treated for Acute Leukemia (AL) or Undergoing Hematopoietic Stem Cell Transplantation (HSCT)
cohort: 1
age_min: 0
age_max: 21
</v>
      </c>
      <c r="B150" t="str">
        <f>IF(S150=1, Database!$K$6&amp;": "&amp;Database!K153&amp;CHAR(10)&amp;Database!$L$6&amp;": "&amp;Database!L153, "")</f>
        <v/>
      </c>
      <c r="C150" t="str">
        <f>IF(T150=1, Database!$M$6&amp;": "&amp;Database!M153&amp;CHAR(10)&amp;Database!$N$6&amp;": "&amp;Database!N153&amp;CHAR(10)&amp;Database!$O$6&amp;": "&amp;Database!O153&amp;CHAR(10)&amp;Database!$P$6&amp;": "&amp;Database!P153&amp;CHAR(10), "")</f>
        <v/>
      </c>
      <c r="D150" t="str">
        <f>IF(W150=1, Database!$Q$6&amp;": "&amp;Database!Q153&amp;CHAR(10)&amp;Database!$R$6&amp;": "&amp;Database!R153&amp;CHAR(10)&amp;Database!$S$6&amp;": "&amp;Database!S153&amp;CHAR(10)&amp;Database!$T$6&amp;": "&amp;Database!T153&amp;CHAR(10)&amp;Database!$U$6&amp;": "&amp;Database!U153&amp;CHAR(10)&amp;Database!$V$6&amp;": "&amp;Database!V153&amp;CHAR(10)&amp;Database!$W$6&amp;": "&amp;Database!W153&amp;CHAR(10)&amp;Database!$X$6&amp;": "&amp;Database!X153&amp;CHAR(10)&amp;Database!$Y$6&amp;": "&amp;Database!Y153&amp;CHAR(10)&amp;Database!$Z$6&amp;": "&amp;Database!Z153&amp;CHAR(10)&amp;Database!$AA$6&amp;": "&amp;Database!AA153&amp;CHAR(10)&amp;Database!$AB$6&amp;": "&amp;Database!AB153&amp;CHAR(10),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type_leukemia_aml_jmml: 
</v>
      </c>
      <c r="E150" t="str">
        <f>IF(Z150=1, Database!$AC$6&amp;": "&amp;Database!AC153&amp;CHAR(10)&amp;Database!$AD$6&amp;": "&amp;Database!AD153&amp;CHAR(10)&amp;Database!$AE$6&amp;": "&amp;Database!AE153&amp;CHAR(10)&amp;Database!$AF$6&amp;": "&amp;Database!AF153&amp;CHAR(10)&amp;Database!$AG$6&amp;": "&amp;Database!AG153&amp;CHAR(10)&amp;Database!$AH$6&amp;": "&amp;Database!AH153&amp;CHAR(10)&amp;Database!$AI$6&amp;": "&amp;Database!AI153&amp;CHAR(10)&amp;Database!$AJ$6&amp;": "&amp;Database!AJ153&amp;CHAR(10)&amp;Database!$AK$6&amp;": "&amp;Database!AK153&amp;CHAR(10)&amp;Database!$AL$6&amp;": "&amp;Database!AL153&amp;CHAR(10)&amp;Database!$AM$6&amp;": "&amp;Database!AM153&amp;CHAR(10)&amp;Database!$AN$6&amp;": "&amp;Database!AN153&amp;CHAR(10)&amp;Database!$AO$6&amp;": "&amp;Database!AO153&amp;CHAR(10)&amp;Database!$AP$6&amp;": "&amp;Database!AP153&amp;CHAR(10), "")</f>
        <v/>
      </c>
      <c r="F150" t="str">
        <f>IF(AA150=1, Database!$AQ$6&amp;": "&amp;Database!AQ153&amp;CHAR(10)&amp;Database!$AR$6&amp;": "&amp;Database!AR153&amp;CHAR(10)&amp;Database!$AS$6&amp;": "&amp;Database!AS153&amp;CHAR(10)&amp;Database!$AT$6&amp;": "&amp;Database!AT153&amp;CHAR(10), "")</f>
        <v/>
      </c>
      <c r="G150" t="str">
        <f>IF(V150=1, Database!$AU$6&amp;": "&amp;Database!AU153&amp;CHAR(10)&amp;Database!$AV$6&amp;": "&amp;Database!AV153&amp;CHAR(10), "")</f>
        <v/>
      </c>
      <c r="H150" t="str">
        <f>IF(AB150=1, Database!$AW$6&amp;": "&amp;Database!AW153&amp;CHAR(10), "")</f>
        <v/>
      </c>
      <c r="I150" t="str">
        <f>IF(AC150=1, Database!$AX$6&amp;": "&amp;Database!AX153&amp;CHAR(10)&amp;Database!$AY$6&amp;": "&amp;Database!AY153&amp;CHAR(10), "")</f>
        <v/>
      </c>
      <c r="J150" t="str">
        <f>IF(Z150=1, Database!$AQ$6&amp;": "&amp;Database!AQ153&amp;CHAR(10)&amp;Database!$AR$6&amp;": "&amp;Database!AR153&amp;CHAR(10)&amp;Database!$AS$6&amp;": "&amp;Database!AS153&amp;CHAR(10)&amp;Database!$AT$6&amp;": "&amp;Database!AT153&amp;CHAR(10), "")</f>
        <v/>
      </c>
      <c r="K150" t="str">
        <f>Database!$AZ$6&amp;": "&amp;Database!AZ153&amp;CHAR(10)&amp;Database!$BA$6&amp;": "&amp;Database!BA153&amp;CHAR(10)&amp;Database!$BB$6&amp;": "&amp;Database!BB153&amp;CHAR(10)</f>
        <v xml:space="preserve">status_newly_diagnosed: 
status_relapse: 
status_refractory: 
</v>
      </c>
      <c r="L150" t="str">
        <f>Database!$BC$6&amp;": "&amp;Database!BC153&amp;CHAR(10)&amp;Database!$BD$6&amp;": "&amp;Database!BD153&amp;CHAR(10)&amp;Database!$BE$6&amp;": "&amp;Database!BE153&amp;CHAR(10)&amp;Database!$BF$6&amp;": "&amp;Database!BF153&amp;CHAR(10)&amp;Database!$BG$6&amp;": "&amp;Database!BG153&amp;CHAR(10)&amp;Database!$BH$6&amp;": "&amp;Database!BH153&amp;CHAR(10)</f>
        <v xml:space="preserve">marker_alk_oncogene: 
marker_egfr_mutation: 
marker_kras_mutation: 
marker_philadelphia_bcrabl_positive: 
marker_flt3_positive: 
marker_cd20pos: 
</v>
      </c>
      <c r="M150" t="str">
        <f>Database!$BI$6&amp;": "&amp;Database!BI153&amp;CHAR(10)&amp;Database!$BJ$6&amp;": "&amp;Database!BJ153&amp;CHAR(10)&amp;Database!$BK$6&amp;": "&amp;Database!BK153&amp;CHAR(10)&amp;Database!$BL$6&amp;": "&amp;Database!BL153&amp;CHAR(10)&amp;Database!$BM$6&amp;": "&amp;Database!BM153&amp;CHAR(10)&amp;Database!$BN$6&amp;": "&amp;Database!BN153&amp;CHAR(10)&amp;Database!$BO$6&amp;": "&amp;Database!BO153&amp;CHAR(10)&amp;Database!$BP$6&amp;": "&amp;Database!BP153&amp;CHAR(10)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50" t="str">
        <f>IF(OR(W150=1, Z150=1), Database!$BQ$6&amp;": "&amp;Database!BQ153&amp;CHAR(10)&amp;Database!$BR$6&amp;": "&amp;Database!BR153&amp;CHAR(10)&amp;Database!$BS$6&amp;": "&amp;Database!BS153&amp;CHAR(10)&amp;Database!$BT$6&amp;": "&amp;Database!BT153&amp;CHAR(10), "")</f>
        <v xml:space="preserve">treatment_stemcell_allogeneic: 
treatment_stemcell_allogeneic_exclusion_period_mo: 
treatment_stemcell_autologous: 
treatment_stemcell_autologous_exclusion_period_mo: 
</v>
      </c>
      <c r="O150" t="str">
        <f>"Criteria: "&amp;CHAR(10)&amp;CHAR(10)&amp;Database!BU153</f>
        <v xml:space="preserve">Criteria: 
_x000D_        Inclusion Criteria:_x000D__x000D_          -  Patient must fit 1 of the following 2 categories:_x000D__x000D_               -  Chemotherapy patients_x000D__x000D_                    -  Planned to receive at least 2 consecutive cycles (not required to be the_x000D_                       first 2 cycles) of intensive chemotherapy for either:_x000D__x000D_                         -  De novo, relapsed or secondary acute myeloid leukemia (AML), or acute_x000D_                            leukemia of ambiguous lineage treated with standard AML therapy_x000D__x000D_                         -  Relapsed acute lymphoblastic leukemia (ALL)_x000D__x000D_                         -  For the purposes of this study, "intensive chemotherapy" is defined as_x000D_                            regimens that are predicted by the local investigator to cause_x000D_                            neutropenia for &gt; 7 days; examples include, but are not limited to,_x000D_                            treatment with "4-drug induction" (anthracycline, vincristine,_x000D_                            asparaginase, and steroid), high dose cytarabine,_x000D_                            anthracycline/cytarabine, ifosfamide/etoposide, and_x000D_                            clofarabine-containing regimens_x000D__x000D_               -  Stem cell transplantation patients_x000D__x000D_                    -  Planned to receive at least 1 myeloablative autologous or allogeneic HSCT_x000D__x000D_                    -  For the purposes of this study, myeloablative autologous and allogeneic_x000D_                       HSCT are those in which the conditioning regimen is predicted by the local_x000D_                       Investigator to cause neutropenia for &gt; 7 days_x000D__x000D_          -  Creatinine clearance or radioisotope glomerular filtration rate (GFR) &gt; 70_x000D_             mL/min/1.73 m^2 OR serum creatinine based on age/gender as follows:_x000D__x000D_               -  0.5 mg/dL (6 months to &lt; 1 year of age)_x000D__x000D_               -  0.6 mg/dL (1 to &lt; 2 years of age)_x000D__x000D_               -  0.8 mg/dL (2 to &lt; 6 years of age)_x000D__x000D_               -  1.0 mg/dL (6 to &lt; 10 years of age)_x000D__x000D_               -  1.2 mg/dL (10 to &lt; 13 years of age)_x000D__x000D_               -  1.5 mg/dL (male)/1.4 mg/dL (female) (13 to &lt; 16 years of age)_x000D__x000D_               -  1.7 mg/dL (male)/1.4 mg/dL (female) (&gt;= 16 years of age)_x000D__x000D_          -  Patients must have a performance status corresponding to Eastern Cooperative Oncology_x000D_             Group (ECOG) scores of 0, 1, or 2; use Karnofsky for patients &gt; 16 years of age and_x000D_             Lansky for patients =&lt; 16 years of age_x000D__x000D_          -  All patients and/or their parents or legal guardians must sign a written informed_x000D_             consent_x000D__x000D_          -  All institutional, Food and Drug Administration (FDA), and National Cancer Institute_x000D_             (NCI) requirements for human studies must be met_x000D__x000D_        Exclusion Criteria:_x000D__x000D_          -  Patients previously enrolled on the trial are not eligible; therefore, patients with_x000D_             AL who were on study during intensive chemotherapy are not eligible to be enrolled_x000D_             during the HSCT_x000D__x000D_          -  Patients with an allergy to quinolones_x000D__x000D_          -  Patients with chronic active arthritis_x000D__x000D_          -  Patients with a known pathologic prolongation of the corrected QT (QTc)_x000D__x000D_          -  Females who are pregnant or breast feeding_x000D__x000D_          -  Patients being treated with antibacterial agents, other than any of the following:_x000D__x000D_               -  Cotrimoxazole or other agents including dapsone, atovaquone, and pentamidine_x000D_                  administered for Pneumocystitis jiroveci (PCP) prophylaxis_x000D__x000D_               -  Topical antibiotics_x000D__x000D_               -  Central venous catheter antibiotic lock therapy_x000D__x000D_               -  Note: prophylactic antifungal therapy is NOT an exclusion criterion_x000D__x000D_          -  Patients currently enrolled on the ACCL1034 study are not eligible until they have_x000D_             completed the 90 day observation period of that study_x000D_      </v>
      </c>
      <c r="P150" t="str">
        <f t="shared" si="4"/>
        <v xml:space="preserve">
---------------------------------------</v>
      </c>
      <c r="Q150" t="str">
        <f t="shared" si="5"/>
        <v>nct_id: NCT01371656
phase: Phase 3
sponsor_name: Children's Oncology Group
sponsor_type: Other
study_title: A Randomized Trial of Levofloxacin to Prevent Bacteremia in Children Being Treated for Acute Leukemia (AL) or Undergoing Hematopoietic Stem Cell Transplantation (HSCT)
cohort: 1
age_min: 0
age_max: 21
type_leukemia_all: 
type_leukemia_aml: include
type_leukemia_cll: 
type_leukemia_cml: 
type_leukemia_cmml: 
type_leukemia_all_bcell: 
type_leukemia_all_tcell: 
type_leukemia_aml_denovo: 
type_leukemia_aml_secondary_mds: 
type_leukemia_aml_secondary_cml: 
type_leukemia_aml_apl: 
type_leukemia_aml_jmml: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Patient must fit 1 of the following 2 categories:_x000D__x000D_               -  Chemotherapy patients_x000D__x000D_                    -  Planned to receive at least 2 consecutive cycles (not required to be the_x000D_                       first 2 cycles) of intensive chemotherapy for either:_x000D__x000D_                         -  De novo, relapsed or secondary acute myeloid leukemia (AML), or acute_x000D_                            leukemia of ambiguous lineage treated with standard AML therapy_x000D__x000D_                         -  Relapsed acute lymphoblastic leukemia (ALL)_x000D__x000D_                         -  For the purposes of this study, "intensive chemotherapy" is defined as_x000D_                            regimens that are predicted by the local investigator to cause_x000D_                            neutropenia for &gt; 7 days; examples include, but are not limited to,_x000D_                            treatment with "4-drug induction" (anthracycline, vincristine,_x000D_                            asparaginase, and steroid), high dose cytarabine,_x000D_                            anthracycline/cytarabine, ifosfamide/etoposide, and_x000D_                            clofarabine-containing regimens_x000D__x000D_               -  Stem cell transplantation patients_x000D__x000D_                    -  Planned to receive at least 1 myeloablative autologous or allogeneic HSCT_x000D__x000D_                    -  For the purposes of this study, myeloablative autologous and allogeneic_x000D_                       HSCT are those in which the conditioning regimen is predicted by the local_x000D_                       Investigator to cause neutropenia for &gt; 7 days_x000D__x000D_          -  Creatinine clearance or radioisotope glomerular filtration rate (GFR) &gt; 70_x000D_             mL/min/1.73 m^2 OR serum creatinine based on age/gender as follows:_x000D__x000D_               -  0.5 mg/dL (6 months to &lt; 1 year of age)_x000D__x000D_               -  0.6 mg/dL (1 to &lt; 2 years of age)_x000D__x000D_               -  0.8 mg/dL (2 to &lt; 6 years of age)_x000D__x000D_               -  1.0 mg/dL (6 to &lt; 10 years of age)_x000D__x000D_               -  1.2 mg/dL (10 to &lt; 13 years of age)_x000D__x000D_               -  1.5 mg/dL (male)/1.4 mg/dL (female) (13 to &lt; 16 years of age)_x000D__x000D_               -  1.7 mg/dL (male)/1.4 mg/dL (female) (&gt;= 16 years of age)_x000D__x000D_          -  Patients must have a performance status corresponding to Eastern Cooperative Oncology_x000D_             Group (ECOG) scores of 0, 1, or 2; use Karnofsky for patients &gt; 16 years of age and_x000D_             Lansky for patients =&lt; 16 years of age_x000D__x000D_          -  All patients and/or their parents or legal guardians must sign a written informed_x000D_             consent_x000D__x000D_          -  All institutional, Food and Drug Administration (FDA), and National Cancer Institute_x000D_             (NCI) requirements for human studies must be met_x000D__x000D_        Exclusion Criteria:_x000D__x000D_          -  Patients previously enrolled on the trial are not eligible; therefore, patients with_x000D_             AL who were on study during intensive chemotherapy are not eligible to be enrolled_x000D_             during the HSCT_x000D__x000D_          -  Patients with an allergy to quinolones_x000D__x000D_          -  Patients with chronic active arthritis_x000D__x000D_          -  Patients with a known pathologic prolongation of the corrected QT (QTc)_x000D__x000D_          -  Females who are pregnant or breast feeding_x000D__x000D_          -  Patients being treated with antibacterial agents, other than any of the following:_x000D__x000D_               -  Cotrimoxazole or other agents including dapsone, atovaquone, and pentamidine_x000D_                  administered for Pneumocystitis jiroveci (PCP) prophylaxis_x000D__x000D_               -  Topical antibiotics_x000D__x000D_               -  Central venous catheter antibiotic lock therapy_x000D__x000D_               -  Note: prophylactic antifungal therapy is NOT an exclusion criterion_x000D__x000D_          -  Patients currently enrolled on the ACCL1034 study are not eligible until they have_x000D_             completed the 90 day observation period of that study_x000D_      
---------------------------------------</v>
      </c>
      <c r="S150">
        <f>IF(OR(Database!K153="include",Database!L153="include"), 1, 0)</f>
        <v>0</v>
      </c>
      <c r="T150">
        <f>IF(OR(Database!M153="include",Database!N153="include",Database!O153="include",Database!P153="include"), 1, 0)</f>
        <v>0</v>
      </c>
      <c r="U150">
        <f>IF(OR(Database!M153="include",Database!N153="include",Database!O153="include"), 1, 0)</f>
        <v>0</v>
      </c>
      <c r="V150">
        <f>IF(Database!P153="include", 1, 0)</f>
        <v>0</v>
      </c>
      <c r="W150">
        <f>IF(OR(Database!Q153="include",Database!R153="include",Database!S153="include",Database!T153="include"), 1, 0)</f>
        <v>1</v>
      </c>
      <c r="X150">
        <f>IF(Database!Q153="include", 1, 0)</f>
        <v>0</v>
      </c>
      <c r="Y150">
        <f>IF(Database!T153="include", 1, 0)</f>
        <v>0</v>
      </c>
      <c r="Z150">
        <f>IF(OR(Database!AC153="include",Database!AE153="include",Database!AH153="include",Database!AI153="include",Database!AJ153="include",Database!AK153="include",Database!AM153="include",Database!AN153="include",Database!AO153="include",Database!AP153="include"), 1, 0)</f>
        <v>0</v>
      </c>
      <c r="AA150">
        <f>IF(OR(Database!AQ153&lt;&gt;"",Database!AR153&lt;&gt;"",Database!AS153&lt;&gt;"",Database!AT153&lt;&gt;""), 1, 0)</f>
        <v>0</v>
      </c>
      <c r="AB150">
        <f>IF(Database!AW153&lt;&gt;"", 1, 0)</f>
        <v>0</v>
      </c>
      <c r="AC150">
        <f>IF(OR(Database!AY153&lt;&gt;"",Database!AX153&lt;&gt;""), 1, 0)</f>
        <v>0</v>
      </c>
    </row>
    <row r="151" spans="1:29">
      <c r="A151" t="str">
        <f>Database!$B$6&amp;": "&amp;Database!B154&amp;CHAR(10)&amp;Database!$C$6&amp;": "&amp;Database!C154&amp;CHAR(10)&amp;Database!$E$6&amp;": "&amp;Database!E154&amp;CHAR(10)&amp;Database!$F$6&amp;": "&amp;Database!F154&amp;CHAR(10)&amp;Database!$G$6&amp;": "&amp;Database!G154&amp;CHAR(10)&amp;Database!$H$6&amp;": "&amp;Database!H154&amp;CHAR(10)&amp;Database!$I$6&amp;": "&amp;Database!I154&amp;CHAR(10)&amp;Database!$J$6&amp;": "&amp;Database!J154&amp;CHAR(10)</f>
        <v xml:space="preserve">nct_id: NCT01371656
phase: Phase 3
sponsor_name: Children's Oncology Group
sponsor_type: Other
study_title: A Randomized Trial of Levofloxacin to Prevent Bacteremia in Children Being Treated for Acute Leukemia (AL) or Undergoing Hematopoietic Stem Cell Transplantation (HSCT)
cohort: 2
age_min: 0
age_max: 21
</v>
      </c>
      <c r="B151" t="str">
        <f>IF(S151=1, Database!$K$6&amp;": "&amp;Database!K154&amp;CHAR(10)&amp;Database!$L$6&amp;": "&amp;Database!L154, "")</f>
        <v/>
      </c>
      <c r="C151" t="str">
        <f>IF(T151=1, Database!$M$6&amp;": "&amp;Database!M154&amp;CHAR(10)&amp;Database!$N$6&amp;": "&amp;Database!N154&amp;CHAR(10)&amp;Database!$O$6&amp;": "&amp;Database!O154&amp;CHAR(10)&amp;Database!$P$6&amp;": "&amp;Database!P154&amp;CHAR(10), "")</f>
        <v/>
      </c>
      <c r="D151" t="str">
        <f>IF(W151=1, Database!$Q$6&amp;": "&amp;Database!Q154&amp;CHAR(10)&amp;Database!$R$6&amp;": "&amp;Database!R154&amp;CHAR(10)&amp;Database!$S$6&amp;": "&amp;Database!S154&amp;CHAR(10)&amp;Database!$T$6&amp;": "&amp;Database!T154&amp;CHAR(10)&amp;Database!$U$6&amp;": "&amp;Database!U154&amp;CHAR(10)&amp;Database!$V$6&amp;": "&amp;Database!V154&amp;CHAR(10)&amp;Database!$W$6&amp;": "&amp;Database!W154&amp;CHAR(10)&amp;Database!$X$6&amp;": "&amp;Database!X154&amp;CHAR(10)&amp;Database!$Y$6&amp;": "&amp;Database!Y154&amp;CHAR(10)&amp;Database!$Z$6&amp;": "&amp;Database!Z154&amp;CHAR(10)&amp;Database!$AA$6&amp;": "&amp;Database!AA154&amp;CHAR(10)&amp;Database!$AB$6&amp;": "&amp;Database!AB154&amp;CHAR(10), "")</f>
        <v xml:space="preserve">type_leukemia_all: include
type_leukemia_aml: 
type_leukemia_cll: 
type_leukemia_cml: 
type_leukemia_cmml: 
type_leukemia_all_bcell: 
type_leukemia_all_tcell: 
type_leukemia_aml_denovo: 
type_leukemia_aml_secondary_mds: 
type_leukemia_aml_secondary_cml: 
type_leukemia_aml_apl: 
type_leukemia_aml_jmml: 
</v>
      </c>
      <c r="E151" t="str">
        <f>IF(Z151=1, Database!$AC$6&amp;": "&amp;Database!AC154&amp;CHAR(10)&amp;Database!$AD$6&amp;": "&amp;Database!AD154&amp;CHAR(10)&amp;Database!$AE$6&amp;": "&amp;Database!AE154&amp;CHAR(10)&amp;Database!$AF$6&amp;": "&amp;Database!AF154&amp;CHAR(10)&amp;Database!$AG$6&amp;": "&amp;Database!AG154&amp;CHAR(10)&amp;Database!$AH$6&amp;": "&amp;Database!AH154&amp;CHAR(10)&amp;Database!$AI$6&amp;": "&amp;Database!AI154&amp;CHAR(10)&amp;Database!$AJ$6&amp;": "&amp;Database!AJ154&amp;CHAR(10)&amp;Database!$AK$6&amp;": "&amp;Database!AK154&amp;CHAR(10)&amp;Database!$AL$6&amp;": "&amp;Database!AL154&amp;CHAR(10)&amp;Database!$AM$6&amp;": "&amp;Database!AM154&amp;CHAR(10)&amp;Database!$AN$6&amp;": "&amp;Database!AN154&amp;CHAR(10)&amp;Database!$AO$6&amp;": "&amp;Database!AO154&amp;CHAR(10)&amp;Database!$AP$6&amp;": "&amp;Database!AP154&amp;CHAR(10), "")</f>
        <v/>
      </c>
      <c r="F151" t="str">
        <f>IF(AA151=1, Database!$AQ$6&amp;": "&amp;Database!AQ154&amp;CHAR(10)&amp;Database!$AR$6&amp;": "&amp;Database!AR154&amp;CHAR(10)&amp;Database!$AS$6&amp;": "&amp;Database!AS154&amp;CHAR(10)&amp;Database!$AT$6&amp;": "&amp;Database!AT154&amp;CHAR(10), "")</f>
        <v/>
      </c>
      <c r="G151" t="str">
        <f>IF(V151=1, Database!$AU$6&amp;": "&amp;Database!AU154&amp;CHAR(10)&amp;Database!$AV$6&amp;": "&amp;Database!AV154&amp;CHAR(10), "")</f>
        <v/>
      </c>
      <c r="H151" t="str">
        <f>IF(AB151=1, Database!$AW$6&amp;": "&amp;Database!AW154&amp;CHAR(10), "")</f>
        <v/>
      </c>
      <c r="I151" t="str">
        <f>IF(AC151=1, Database!$AX$6&amp;": "&amp;Database!AX154&amp;CHAR(10)&amp;Database!$AY$6&amp;": "&amp;Database!AY154&amp;CHAR(10), "")</f>
        <v/>
      </c>
      <c r="J151" t="str">
        <f>IF(Z151=1, Database!$AQ$6&amp;": "&amp;Database!AQ154&amp;CHAR(10)&amp;Database!$AR$6&amp;": "&amp;Database!AR154&amp;CHAR(10)&amp;Database!$AS$6&amp;": "&amp;Database!AS154&amp;CHAR(10)&amp;Database!$AT$6&amp;": "&amp;Database!AT154&amp;CHAR(10), "")</f>
        <v/>
      </c>
      <c r="K151" t="str">
        <f>Database!$AZ$6&amp;": "&amp;Database!AZ154&amp;CHAR(10)&amp;Database!$BA$6&amp;": "&amp;Database!BA154&amp;CHAR(10)&amp;Database!$BB$6&amp;": "&amp;Database!BB154&amp;CHAR(10)</f>
        <v xml:space="preserve">status_newly_diagnosed: 
status_relapse: require
status_refractory: 
</v>
      </c>
      <c r="L151" t="str">
        <f>Database!$BC$6&amp;": "&amp;Database!BC154&amp;CHAR(10)&amp;Database!$BD$6&amp;": "&amp;Database!BD154&amp;CHAR(10)&amp;Database!$BE$6&amp;": "&amp;Database!BE154&amp;CHAR(10)&amp;Database!$BF$6&amp;": "&amp;Database!BF154&amp;CHAR(10)&amp;Database!$BG$6&amp;": "&amp;Database!BG154&amp;CHAR(10)&amp;Database!$BH$6&amp;": "&amp;Database!BH154&amp;CHAR(10)</f>
        <v xml:space="preserve">marker_alk_oncogene: 
marker_egfr_mutation: 
marker_kras_mutation: 
marker_philadelphia_bcrabl_positive: 
marker_flt3_positive: 
marker_cd20pos: 
</v>
      </c>
      <c r="M151" t="str">
        <f>Database!$BI$6&amp;": "&amp;Database!BI154&amp;CHAR(10)&amp;Database!$BJ$6&amp;": "&amp;Database!BJ154&amp;CHAR(10)&amp;Database!$BK$6&amp;": "&amp;Database!BK154&amp;CHAR(10)&amp;Database!$BL$6&amp;": "&amp;Database!BL154&amp;CHAR(10)&amp;Database!$BM$6&amp;": "&amp;Database!BM154&amp;CHAR(10)&amp;Database!$BN$6&amp;": "&amp;Database!BN154&amp;CHAR(10)&amp;Database!$BO$6&amp;": "&amp;Database!BO154&amp;CHAR(10)&amp;Database!$BP$6&amp;": "&amp;Database!BP154&amp;CHAR(10)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51" t="str">
        <f>IF(OR(W151=1, Z151=1), Database!$BQ$6&amp;": "&amp;Database!BQ154&amp;CHAR(10)&amp;Database!$BR$6&amp;": "&amp;Database!BR154&amp;CHAR(10)&amp;Database!$BS$6&amp;": "&amp;Database!BS154&amp;CHAR(10)&amp;Database!$BT$6&amp;": "&amp;Database!BT154&amp;CHAR(10), "")</f>
        <v xml:space="preserve">treatment_stemcell_allogeneic: 
treatment_stemcell_allogeneic_exclusion_period_mo: 
treatment_stemcell_autologous: 
treatment_stemcell_autologous_exclusion_period_mo: 
</v>
      </c>
      <c r="O151" t="str">
        <f>"Criteria: "&amp;CHAR(10)&amp;CHAR(10)&amp;Database!BU154</f>
        <v xml:space="preserve">Criteria: 
_x000D_        Inclusion Criteria:_x000D__x000D_          -  Patient must fit 1 of the following 2 categories:_x000D__x000D_               -  Chemotherapy patients_x000D__x000D_                    -  Planned to receive at least 2 consecutive cycles (not required to be the_x000D_                       first 2 cycles) of intensive chemotherapy for either:_x000D__x000D_                         -  De novo, relapsed or secondary acute myeloid leukemia (AML), or acute_x000D_                            leukemia of ambiguous lineage treated with standard AML therapy_x000D__x000D_                         -  Relapsed acute lymphoblastic leukemia (ALL)_x000D__x000D_                         -  For the purposes of this study, "intensive chemotherapy" is defined as_x000D_                            regimens that are predicted by the local investigator to cause_x000D_                            neutropenia for &gt; 7 days; examples include, but are not limited to,_x000D_                            treatment with "4-drug induction" (anthracycline, vincristine,_x000D_                            asparaginase, and steroid), high dose cytarabine,_x000D_                            anthracycline/cytarabine, ifosfamide/etoposide, and_x000D_                            clofarabine-containing regimens_x000D__x000D_               -  Stem cell transplantation patients_x000D__x000D_                    -  Planned to receive at least 1 myeloablative autologous or allogeneic HSCT_x000D__x000D_                    -  For the purposes of this study, myeloablative autologous and allogeneic_x000D_                       HSCT are those in which the conditioning regimen is predicted by the local_x000D_                       Investigator to cause neutropenia for &gt; 7 days_x000D__x000D_          -  Creatinine clearance or radioisotope glomerular filtration rate (GFR) &gt; 70_x000D_             mL/min/1.73 m^2 OR serum creatinine based on age/gender as follows:_x000D__x000D_               -  0.5 mg/dL (6 months to &lt; 1 year of age)_x000D__x000D_               -  0.6 mg/dL (1 to &lt; 2 years of age)_x000D__x000D_               -  0.8 mg/dL (2 to &lt; 6 years of age)_x000D__x000D_               -  1.0 mg/dL (6 to &lt; 10 years of age)_x000D__x000D_               -  1.2 mg/dL (10 to &lt; 13 years of age)_x000D__x000D_               -  1.5 mg/dL (male)/1.4 mg/dL (female) (13 to &lt; 16 years of age)_x000D__x000D_               -  1.7 mg/dL (male)/1.4 mg/dL (female) (&gt;= 16 years of age)_x000D__x000D_          -  Patients must have a performance status corresponding to Eastern Cooperative Oncology_x000D_             Group (ECOG) scores of 0, 1, or 2; use Karnofsky for patients &gt; 16 years of age and_x000D_             Lansky for patients =&lt; 16 years of age_x000D__x000D_          -  All patients and/or their parents or legal guardians must sign a written informed_x000D_             consent_x000D__x000D_          -  All institutional, Food and Drug Administration (FDA), and National Cancer Institute_x000D_             (NCI) requirements for human studies must be met_x000D__x000D_        Exclusion Criteria:_x000D__x000D_          -  Patients previously enrolled on the trial are not eligible; therefore, patients with_x000D_             AL who were on study during intensive chemotherapy are not eligible to be enrolled_x000D_             during the HSCT_x000D__x000D_          -  Patients with an allergy to quinolones_x000D__x000D_          -  Patients with chronic active arthritis_x000D__x000D_          -  Patients with a known pathologic prolongation of the corrected QT (QTc)_x000D__x000D_          -  Females who are pregnant or breast feeding_x000D__x000D_          -  Patients being treated with antibacterial agents, other than any of the following:_x000D__x000D_               -  Cotrimoxazole or other agents including dapsone, atovaquone, and pentamidine_x000D_                  administered for Pneumocystitis jiroveci (PCP) prophylaxis_x000D__x000D_               -  Topical antibiotics_x000D__x000D_               -  Central venous catheter antibiotic lock therapy_x000D__x000D_               -  Note: prophylactic antifungal therapy is NOT an exclusion criterion_x000D__x000D_          -  Patients currently enrolled on the ACCL1034 study are not eligible until they have_x000D_             completed the 90 day observation period of that study_x000D_      </v>
      </c>
      <c r="P151" t="str">
        <f t="shared" si="4"/>
        <v xml:space="preserve">
---------------------------------------</v>
      </c>
      <c r="Q151" t="str">
        <f t="shared" si="5"/>
        <v>nct_id: NCT01371656
phase: Phase 3
sponsor_name: Children's Oncology Group
sponsor_type: Other
study_title: A Randomized Trial of Levofloxacin to Prevent Bacteremia in Children Being Treated for Acute Leukemia (AL) or Undergoing Hematopoietic Stem Cell Transplantation (HSCT)
cohort: 2
age_min: 0
age_max: 21
type_leukemia_all: include
type_leukemia_aml: 
type_leukemia_cll: 
type_leukemia_cml: 
type_leukemia_cmml: 
type_leukemia_all_bcell: 
type_leukemia_all_tcell: 
type_leukemia_aml_denovo: 
type_leukemia_aml_secondary_mds: 
type_leukemia_aml_secondary_cml: 
type_leukemia_aml_apl: 
type_leukemia_aml_jmml: 
status_newly_diagnosed: 
status_relapse: require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Patient must fit 1 of the following 2 categories:_x000D__x000D_               -  Chemotherapy patients_x000D__x000D_                    -  Planned to receive at least 2 consecutive cycles (not required to be the_x000D_                       first 2 cycles) of intensive chemotherapy for either:_x000D__x000D_                         -  De novo, relapsed or secondary acute myeloid leukemia (AML), or acute_x000D_                            leukemia of ambiguous lineage treated with standard AML therapy_x000D__x000D_                         -  Relapsed acute lymphoblastic leukemia (ALL)_x000D__x000D_                         -  For the purposes of this study, "intensive chemotherapy" is defined as_x000D_                            regimens that are predicted by the local investigator to cause_x000D_                            neutropenia for &gt; 7 days; examples include, but are not limited to,_x000D_                            treatment with "4-drug induction" (anthracycline, vincristine,_x000D_                            asparaginase, and steroid), high dose cytarabine,_x000D_                            anthracycline/cytarabine, ifosfamide/etoposide, and_x000D_                            clofarabine-containing regimens_x000D__x000D_               -  Stem cell transplantation patients_x000D__x000D_                    -  Planned to receive at least 1 myeloablative autologous or allogeneic HSCT_x000D__x000D_                    -  For the purposes of this study, myeloablative autologous and allogeneic_x000D_                       HSCT are those in which the conditioning regimen is predicted by the local_x000D_                       Investigator to cause neutropenia for &gt; 7 days_x000D__x000D_          -  Creatinine clearance or radioisotope glomerular filtration rate (GFR) &gt; 70_x000D_             mL/min/1.73 m^2 OR serum creatinine based on age/gender as follows:_x000D__x000D_               -  0.5 mg/dL (6 months to &lt; 1 year of age)_x000D__x000D_               -  0.6 mg/dL (1 to &lt; 2 years of age)_x000D__x000D_               -  0.8 mg/dL (2 to &lt; 6 years of age)_x000D__x000D_               -  1.0 mg/dL (6 to &lt; 10 years of age)_x000D__x000D_               -  1.2 mg/dL (10 to &lt; 13 years of age)_x000D__x000D_               -  1.5 mg/dL (male)/1.4 mg/dL (female) (13 to &lt; 16 years of age)_x000D__x000D_               -  1.7 mg/dL (male)/1.4 mg/dL (female) (&gt;= 16 years of age)_x000D__x000D_          -  Patients must have a performance status corresponding to Eastern Cooperative Oncology_x000D_             Group (ECOG) scores of 0, 1, or 2; use Karnofsky for patients &gt; 16 years of age and_x000D_             Lansky for patients =&lt; 16 years of age_x000D__x000D_          -  All patients and/or their parents or legal guardians must sign a written informed_x000D_             consent_x000D__x000D_          -  All institutional, Food and Drug Administration (FDA), and National Cancer Institute_x000D_             (NCI) requirements for human studies must be met_x000D__x000D_        Exclusion Criteria:_x000D__x000D_          -  Patients previously enrolled on the trial are not eligible; therefore, patients with_x000D_             AL who were on study during intensive chemotherapy are not eligible to be enrolled_x000D_             during the HSCT_x000D__x000D_          -  Patients with an allergy to quinolones_x000D__x000D_          -  Patients with chronic active arthritis_x000D__x000D_          -  Patients with a known pathologic prolongation of the corrected QT (QTc)_x000D__x000D_          -  Females who are pregnant or breast feeding_x000D__x000D_          -  Patients being treated with antibacterial agents, other than any of the following:_x000D__x000D_               -  Cotrimoxazole or other agents including dapsone, atovaquone, and pentamidine_x000D_                  administered for Pneumocystitis jiroveci (PCP) prophylaxis_x000D__x000D_               -  Topical antibiotics_x000D__x000D_               -  Central venous catheter antibiotic lock therapy_x000D__x000D_               -  Note: prophylactic antifungal therapy is NOT an exclusion criterion_x000D__x000D_          -  Patients currently enrolled on the ACCL1034 study are not eligible until they have_x000D_             completed the 90 day observation period of that study_x000D_      
---------------------------------------</v>
      </c>
      <c r="S151">
        <f>IF(OR(Database!K154="include",Database!L154="include"), 1, 0)</f>
        <v>0</v>
      </c>
      <c r="T151">
        <f>IF(OR(Database!M154="include",Database!N154="include",Database!O154="include",Database!P154="include"), 1, 0)</f>
        <v>0</v>
      </c>
      <c r="U151">
        <f>IF(OR(Database!M154="include",Database!N154="include",Database!O154="include"), 1, 0)</f>
        <v>0</v>
      </c>
      <c r="V151">
        <f>IF(Database!P154="include", 1, 0)</f>
        <v>0</v>
      </c>
      <c r="W151">
        <f>IF(OR(Database!Q154="include",Database!R154="include",Database!S154="include",Database!T154="include"), 1, 0)</f>
        <v>1</v>
      </c>
      <c r="X151">
        <f>IF(Database!Q154="include", 1, 0)</f>
        <v>1</v>
      </c>
      <c r="Y151">
        <f>IF(Database!T154="include", 1, 0)</f>
        <v>0</v>
      </c>
      <c r="Z151">
        <f>IF(OR(Database!AC154="include",Database!AE154="include",Database!AH154="include",Database!AI154="include",Database!AJ154="include",Database!AK154="include",Database!AM154="include",Database!AN154="include",Database!AO154="include",Database!AP154="include"), 1, 0)</f>
        <v>0</v>
      </c>
      <c r="AA151">
        <f>IF(OR(Database!AQ154&lt;&gt;"",Database!AR154&lt;&gt;"",Database!AS154&lt;&gt;"",Database!AT154&lt;&gt;""), 1, 0)</f>
        <v>0</v>
      </c>
      <c r="AB151">
        <f>IF(Database!AW154&lt;&gt;"", 1, 0)</f>
        <v>0</v>
      </c>
      <c r="AC151">
        <f>IF(OR(Database!AY154&lt;&gt;"",Database!AX154&lt;&gt;""), 1, 0)</f>
        <v>0</v>
      </c>
    </row>
    <row r="152" spans="1:29">
      <c r="A152" t="str">
        <f>Database!$B$6&amp;": "&amp;Database!B155&amp;CHAR(10)&amp;Database!$C$6&amp;": "&amp;Database!C155&amp;CHAR(10)&amp;Database!$E$6&amp;": "&amp;Database!E155&amp;CHAR(10)&amp;Database!$F$6&amp;": "&amp;Database!F155&amp;CHAR(10)&amp;Database!$G$6&amp;": "&amp;Database!G155&amp;CHAR(10)&amp;Database!$H$6&amp;": "&amp;Database!H155&amp;CHAR(10)&amp;Database!$I$6&amp;": "&amp;Database!I155&amp;CHAR(10)&amp;Database!$J$6&amp;": "&amp;Database!J155&amp;CHAR(10)</f>
        <v xml:space="preserve">nct_id: NCT00718263
phase: Phase 3
sponsor_name: Novartis Pharmaceuticals
sponsor_type: Industry
study_title: Extension Study to a Phase III Multi-center, Open-label, Randomized Study of Imatinib Versus Nilotinib in Adult Patients With Newly Diagnosed Philadelphia Chromosome Positive (Ph+) Chronic Myelogenous Leukemia in Chronic Phase (CML-CP)
cohort: 1
age_min: 18
age_max: 150
</v>
      </c>
      <c r="B152" t="str">
        <f>IF(S152=1, Database!$K$6&amp;": "&amp;Database!K155&amp;CHAR(10)&amp;Database!$L$6&amp;": "&amp;Database!L155, "")</f>
        <v/>
      </c>
      <c r="C152" t="str">
        <f>IF(T152=1, Database!$M$6&amp;": "&amp;Database!M155&amp;CHAR(10)&amp;Database!$N$6&amp;": "&amp;Database!N155&amp;CHAR(10)&amp;Database!$O$6&amp;": "&amp;Database!O155&amp;CHAR(10)&amp;Database!$P$6&amp;": "&amp;Database!P155&amp;CHAR(10), "")</f>
        <v/>
      </c>
      <c r="D152" t="str">
        <f>IF(W152=1, Database!$Q$6&amp;": "&amp;Database!Q155&amp;CHAR(10)&amp;Database!$R$6&amp;": "&amp;Database!R155&amp;CHAR(10)&amp;Database!$S$6&amp;": "&amp;Database!S155&amp;CHAR(10)&amp;Database!$T$6&amp;": "&amp;Database!T155&amp;CHAR(10)&amp;Database!$U$6&amp;": "&amp;Database!U155&amp;CHAR(10)&amp;Database!$V$6&amp;": "&amp;Database!V155&amp;CHAR(10)&amp;Database!$W$6&amp;": "&amp;Database!W155&amp;CHAR(10)&amp;Database!$X$6&amp;": "&amp;Database!X155&amp;CHAR(10)&amp;Database!$Y$6&amp;": "&amp;Database!Y155&amp;CHAR(10)&amp;Database!$Z$6&amp;": "&amp;Database!Z155&amp;CHAR(10)&amp;Database!$AA$6&amp;": "&amp;Database!AA155&amp;CHAR(10)&amp;Database!$AB$6&amp;": "&amp;Database!AB155&amp;CHAR(10), "")</f>
        <v xml:space="preserve">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v>
      </c>
      <c r="E152" t="str">
        <f>IF(Z152=1, Database!$AC$6&amp;": "&amp;Database!AC155&amp;CHAR(10)&amp;Database!$AD$6&amp;": "&amp;Database!AD155&amp;CHAR(10)&amp;Database!$AE$6&amp;": "&amp;Database!AE155&amp;CHAR(10)&amp;Database!$AF$6&amp;": "&amp;Database!AF155&amp;CHAR(10)&amp;Database!$AG$6&amp;": "&amp;Database!AG155&amp;CHAR(10)&amp;Database!$AH$6&amp;": "&amp;Database!AH155&amp;CHAR(10)&amp;Database!$AI$6&amp;": "&amp;Database!AI155&amp;CHAR(10)&amp;Database!$AJ$6&amp;": "&amp;Database!AJ155&amp;CHAR(10)&amp;Database!$AK$6&amp;": "&amp;Database!AK155&amp;CHAR(10)&amp;Database!$AL$6&amp;": "&amp;Database!AL155&amp;CHAR(10)&amp;Database!$AM$6&amp;": "&amp;Database!AM155&amp;CHAR(10)&amp;Database!$AN$6&amp;": "&amp;Database!AN155&amp;CHAR(10)&amp;Database!$AO$6&amp;": "&amp;Database!AO155&amp;CHAR(10)&amp;Database!$AP$6&amp;": "&amp;Database!AP155&amp;CHAR(10), "")</f>
        <v/>
      </c>
      <c r="F152" t="str">
        <f>IF(AA152=1, Database!$AQ$6&amp;": "&amp;Database!AQ155&amp;CHAR(10)&amp;Database!$AR$6&amp;": "&amp;Database!AR155&amp;CHAR(10)&amp;Database!$AS$6&amp;": "&amp;Database!AS155&amp;CHAR(10)&amp;Database!$AT$6&amp;": "&amp;Database!AT155&amp;CHAR(10), "")</f>
        <v/>
      </c>
      <c r="G152" t="str">
        <f>IF(V152=1, Database!$AU$6&amp;": "&amp;Database!AU155&amp;CHAR(10)&amp;Database!$AV$6&amp;": "&amp;Database!AV155&amp;CHAR(10), "")</f>
        <v/>
      </c>
      <c r="H152" t="str">
        <f>IF(AB152=1, Database!$AW$6&amp;": "&amp;Database!AW155&amp;CHAR(10), "")</f>
        <v/>
      </c>
      <c r="I152" t="str">
        <f>IF(AC152=1, Database!$AX$6&amp;": "&amp;Database!AX155&amp;CHAR(10)&amp;Database!$AY$6&amp;": "&amp;Database!AY155&amp;CHAR(10), "")</f>
        <v/>
      </c>
      <c r="J152" t="str">
        <f>IF(Z152=1, Database!$AQ$6&amp;": "&amp;Database!AQ155&amp;CHAR(10)&amp;Database!$AR$6&amp;": "&amp;Database!AR155&amp;CHAR(10)&amp;Database!$AS$6&amp;": "&amp;Database!AS155&amp;CHAR(10)&amp;Database!$AT$6&amp;": "&amp;Database!AT155&amp;CHAR(10), "")</f>
        <v/>
      </c>
      <c r="K152" t="str">
        <f>Database!$AZ$6&amp;": "&amp;Database!AZ155&amp;CHAR(10)&amp;Database!$BA$6&amp;": "&amp;Database!BA155&amp;CHAR(10)&amp;Database!$BB$6&amp;": "&amp;Database!BB155&amp;CHAR(10)</f>
        <v xml:space="preserve">status_newly_diagnosed: 
status_relapse: 
status_refractory: require
</v>
      </c>
      <c r="L152" t="str">
        <f>Database!$BC$6&amp;": "&amp;Database!BC155&amp;CHAR(10)&amp;Database!$BD$6&amp;": "&amp;Database!BD155&amp;CHAR(10)&amp;Database!$BE$6&amp;": "&amp;Database!BE155&amp;CHAR(10)&amp;Database!$BF$6&amp;": "&amp;Database!BF155&amp;CHAR(10)&amp;Database!$BG$6&amp;": "&amp;Database!BG155&amp;CHAR(10)&amp;Database!$BH$6&amp;": "&amp;Database!BH155&amp;CHAR(10)</f>
        <v xml:space="preserve">marker_alk_oncogene: 
marker_egfr_mutation: 
marker_kras_mutation: 
marker_philadelphia_bcrabl_positive: require
marker_flt3_positive: 
marker_cd20pos: 
</v>
      </c>
      <c r="M152" t="str">
        <f>Database!$BI$6&amp;": "&amp;Database!BI155&amp;CHAR(10)&amp;Database!$BJ$6&amp;": "&amp;Database!BJ155&amp;CHAR(10)&amp;Database!$BK$6&amp;": "&amp;Database!BK155&amp;CHAR(10)&amp;Database!$BL$6&amp;": "&amp;Database!BL155&amp;CHAR(10)&amp;Database!$BM$6&amp;": "&amp;Database!BM155&amp;CHAR(10)&amp;Database!$BN$6&amp;": "&amp;Database!BN155&amp;CHAR(10)&amp;Database!$BO$6&amp;": "&amp;Database!BO155&amp;CHAR(10)&amp;Database!$BP$6&amp;": "&amp;Database!BP155&amp;CHAR(10)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52" t="str">
        <f>IF(OR(W152=1, Z152=1), Database!$BQ$6&amp;": "&amp;Database!BQ155&amp;CHAR(10)&amp;Database!$BR$6&amp;": "&amp;Database!BR155&amp;CHAR(10)&amp;Database!$BS$6&amp;": "&amp;Database!BS155&amp;CHAR(10)&amp;Database!$BT$6&amp;": "&amp;Database!BT155&amp;CHAR(10), "")</f>
        <v xml:space="preserve">treatment_stemcell_allogeneic: 
treatment_stemcell_allogeneic_exclusion_period_mo: 
treatment_stemcell_autologous: 
treatment_stemcell_autologous_exclusion_period_mo: 
</v>
      </c>
      <c r="O152" t="str">
        <f>"Criteria: "&amp;CHAR(10)&amp;CHAR(10)&amp;Database!BU155</f>
        <v xml:space="preserve">Criteria: 
_x000D_        Inclusion criteria:_x000D__x000D_          1. Male or female patients â‰¥ 18 years of age._x000D__x000D_          2. ECOG 0, 1, or 2._x000D__x000D_          3. Patients with Ph+ CML who have failed treatment in the core protocol._x000D__x000D_          4. Diagnosis of chronic myelogenous leukemia with cytogenetic confirmation of_x000D_             Philadelphia chromosome of (9;22) translocations (presence of BCR-ABL a review of a_x000D_             minimum 20 metaphases is required)._x000D__x000D_          5. Adequate end organ function as defined by:_x000D__x000D_               -  Total bilirubin &lt; 1.5 x ULN,_x000D__x000D_               -  SGOT and SGPT &lt; 2.5 x ULN,_x000D__x000D_               -  Creatinine &lt; 1.5 x ULN,_x000D__x000D_               -  Serum amylase and lipase â‰¤ 1.5 x ULN,_x000D__x000D_               -  Alkaline phosphatase â‰¤ 2.5 x ULN unless considered tumor related._x000D__x000D_          6. Patients must have the following laboratory values (â‰¥ LLN (lower limit of normal) or_x000D_             corrected to within normal limits with supplements prior to the first dose of study_x000D_             medication.):_x000D__x000D_               -  Potassium â‰¥ LLN,_x000D__x000D_               -  Magnesium â‰¥ LLN,_x000D__x000D_               -  Phosphorus â‰¥ LLN,_x000D__x000D_               -  Total calcium (corrected for serum albumin) â‰¥ LLN._x000D__x000D_        Exclusion criteria:_x000D__x000D_          1. Previously documented T315I mutations._x000D__x000D_          2. Impaired cardiac function including any one of the following:_x000D__x000D_               -  LVEF &lt; 45% or below the institutional lower limit of the normal range (whichever_x000D_                  is higher) as determined by locally read echocardiogram._x000D__x000D_               -  Inability to determine the QT interval on ECG._x000D__x000D_               -  Complete left bundle branch block._x000D__x000D_               -  Use of a ventricular-paced pacemaker._x000D__x000D_               -  Congenital long QT syndrome or a known family history of long QT syndrome._x000D__x000D_               -  History of or presence of clinically significant ventricular or atrial_x000D_                  tachyarrhythmias._x000D_      </v>
      </c>
      <c r="P152" t="str">
        <f t="shared" si="4"/>
        <v xml:space="preserve">
---------------------------------------</v>
      </c>
      <c r="Q152" t="str">
        <f t="shared" si="5"/>
        <v>nct_id: NCT00718263
phase: Phase 3
sponsor_name: Novartis Pharmaceuticals
sponsor_type: Industry
study_title: Extension Study to a Phase III Multi-center, Open-label, Randomized Study of Imatinib Versus Nilotinib in Adult Patients With Newly Diagnosed Philadelphia Chromosome Positive (Ph+) Chronic Myelogenous Leukemia in Chronic Phase (CML-CP)
cohort: 1
age_min: 18
age_max: 150
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status_newly_diagnosed: 
status_relapse: 
status_refractory: require
marker_alk_oncogene: 
marker_egfr_mutation: 
marker_kras_mutation: 
marker_philadelphia_bcrabl_positive: require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Male or female patients â‰¥ 18 years of age._x000D__x000D_          2. ECOG 0, 1, or 2._x000D__x000D_          3. Patients with Ph+ CML who have failed treatment in the core protocol._x000D__x000D_          4. Diagnosis of chronic myelogenous leukemia with cytogenetic confirmation of_x000D_             Philadelphia chromosome of (9;22) translocations (presence of BCR-ABL a review of a_x000D_             minimum 20 metaphases is required)._x000D__x000D_          5. Adequate end organ function as defined by:_x000D__x000D_               -  Total bilirubin &lt; 1.5 x ULN,_x000D__x000D_               -  SGOT and SGPT &lt; 2.5 x ULN,_x000D__x000D_               -  Creatinine &lt; 1.5 x ULN,_x000D__x000D_               -  Serum amylase and lipase â‰¤ 1.5 x ULN,_x000D__x000D_               -  Alkaline phosphatase â‰¤ 2.5 x ULN unless considered tumor related._x000D__x000D_          6. Patients must have the following laboratory values (â‰¥ LLN (lower limit of normal) or_x000D_             corrected to within normal limits with supplements prior to the first dose of study_x000D_             medication.):_x000D__x000D_               -  Potassium â‰¥ LLN,_x000D__x000D_               -  Magnesium â‰¥ LLN,_x000D__x000D_               -  Phosphorus â‰¥ LLN,_x000D__x000D_               -  Total calcium (corrected for serum albumin) â‰¥ LLN._x000D__x000D_        Exclusion criteria:_x000D__x000D_          1. Previously documented T315I mutations._x000D__x000D_          2. Impaired cardiac function including any one of the following:_x000D__x000D_               -  LVEF &lt; 45% or below the institutional lower limit of the normal range (whichever_x000D_                  is higher) as determined by locally read echocardiogram._x000D__x000D_               -  Inability to determine the QT interval on ECG._x000D__x000D_               -  Complete left bundle branch block._x000D__x000D_               -  Use of a ventricular-paced pacemaker._x000D__x000D_               -  Congenital long QT syndrome or a known family history of long QT syndrome._x000D__x000D_               -  History of or presence of clinically significant ventricular or atrial_x000D_                  tachyarrhythmias._x000D_      
---------------------------------------</v>
      </c>
      <c r="S152">
        <f>IF(OR(Database!K155="include",Database!L155="include"), 1, 0)</f>
        <v>0</v>
      </c>
      <c r="T152">
        <f>IF(OR(Database!M155="include",Database!N155="include",Database!O155="include",Database!P155="include"), 1, 0)</f>
        <v>0</v>
      </c>
      <c r="U152">
        <f>IF(OR(Database!M155="include",Database!N155="include",Database!O155="include"), 1, 0)</f>
        <v>0</v>
      </c>
      <c r="V152">
        <f>IF(Database!P155="include", 1, 0)</f>
        <v>0</v>
      </c>
      <c r="W152">
        <f>IF(OR(Database!Q155="include",Database!R155="include",Database!S155="include",Database!T155="include"), 1, 0)</f>
        <v>1</v>
      </c>
      <c r="X152">
        <f>IF(Database!Q155="include", 1, 0)</f>
        <v>0</v>
      </c>
      <c r="Y152">
        <f>IF(Database!T155="include", 1, 0)</f>
        <v>1</v>
      </c>
      <c r="Z152">
        <f>IF(OR(Database!AC155="include",Database!AE155="include",Database!AH155="include",Database!AI155="include",Database!AJ155="include",Database!AK155="include",Database!AM155="include",Database!AN155="include",Database!AO155="include",Database!AP155="include"), 1, 0)</f>
        <v>0</v>
      </c>
      <c r="AA152">
        <f>IF(OR(Database!AQ155&lt;&gt;"",Database!AR155&lt;&gt;"",Database!AS155&lt;&gt;"",Database!AT155&lt;&gt;""), 1, 0)</f>
        <v>0</v>
      </c>
      <c r="AB152">
        <f>IF(Database!AW155&lt;&gt;"", 1, 0)</f>
        <v>0</v>
      </c>
      <c r="AC152">
        <f>IF(OR(Database!AY155&lt;&gt;"",Database!AX155&lt;&gt;""), 1, 0)</f>
        <v>0</v>
      </c>
    </row>
    <row r="153" spans="1:29">
      <c r="A153" t="str">
        <f>Database!$B$6&amp;": "&amp;Database!B156&amp;CHAR(10)&amp;Database!$C$6&amp;": "&amp;Database!C156&amp;CHAR(10)&amp;Database!$E$6&amp;": "&amp;Database!E156&amp;CHAR(10)&amp;Database!$F$6&amp;": "&amp;Database!F156&amp;CHAR(10)&amp;Database!$G$6&amp;": "&amp;Database!G156&amp;CHAR(10)&amp;Database!$H$6&amp;": "&amp;Database!H156&amp;CHAR(10)&amp;Database!$I$6&amp;": "&amp;Database!I156&amp;CHAR(10)&amp;Database!$J$6&amp;": "&amp;Database!J156&amp;CHAR(10)</f>
        <v xml:space="preserve">nct_id: NCT02538965
phase: Phase 2
sponsor_name: Celgene Corporation
sponsor_type: Industry
study_title: A Phase 2, Multicenter, Single-arm, Open-label Study to Evaluate the Activity, Safety and Pharmacokinetics of Lenalidomide (RevlimidÂ®) in Pediatric Subjects From 1 to = 18 Years of Age With Relapsed or Refractory Acute Myeloid Leukemia.
cohort: 1
age_min: 0
age_max: 18
</v>
      </c>
      <c r="B153" t="str">
        <f>IF(S153=1, Database!$K$6&amp;": "&amp;Database!K156&amp;CHAR(10)&amp;Database!$L$6&amp;": "&amp;Database!L156, "")</f>
        <v/>
      </c>
      <c r="C153" t="str">
        <f>IF(T153=1, Database!$M$6&amp;": "&amp;Database!M156&amp;CHAR(10)&amp;Database!$N$6&amp;": "&amp;Database!N156&amp;CHAR(10)&amp;Database!$O$6&amp;": "&amp;Database!O156&amp;CHAR(10)&amp;Database!$P$6&amp;": "&amp;Database!P156&amp;CHAR(10), "")</f>
        <v/>
      </c>
      <c r="D153" t="str">
        <f>IF(W153=1, Database!$Q$6&amp;": "&amp;Database!Q156&amp;CHAR(10)&amp;Database!$R$6&amp;": "&amp;Database!R156&amp;CHAR(10)&amp;Database!$S$6&amp;": "&amp;Database!S156&amp;CHAR(10)&amp;Database!$T$6&amp;": "&amp;Database!T156&amp;CHAR(10)&amp;Database!$U$6&amp;": "&amp;Database!U156&amp;CHAR(10)&amp;Database!$V$6&amp;": "&amp;Database!V156&amp;CHAR(10)&amp;Database!$W$6&amp;": "&amp;Database!W156&amp;CHAR(10)&amp;Database!$X$6&amp;": "&amp;Database!X156&amp;CHAR(10)&amp;Database!$Y$6&amp;": "&amp;Database!Y156&amp;CHAR(10)&amp;Database!$Z$6&amp;": "&amp;Database!Z156&amp;CHAR(10)&amp;Database!$AA$6&amp;": "&amp;Database!AA156&amp;CHAR(10)&amp;Database!$AB$6&amp;": "&amp;Database!AB156&amp;CHAR(10),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v>
      </c>
      <c r="E153" t="str">
        <f>IF(Z153=1, Database!$AC$6&amp;": "&amp;Database!AC156&amp;CHAR(10)&amp;Database!$AD$6&amp;": "&amp;Database!AD156&amp;CHAR(10)&amp;Database!$AE$6&amp;": "&amp;Database!AE156&amp;CHAR(10)&amp;Database!$AF$6&amp;": "&amp;Database!AF156&amp;CHAR(10)&amp;Database!$AG$6&amp;": "&amp;Database!AG156&amp;CHAR(10)&amp;Database!$AH$6&amp;": "&amp;Database!AH156&amp;CHAR(10)&amp;Database!$AI$6&amp;": "&amp;Database!AI156&amp;CHAR(10)&amp;Database!$AJ$6&amp;": "&amp;Database!AJ156&amp;CHAR(10)&amp;Database!$AK$6&amp;": "&amp;Database!AK156&amp;CHAR(10)&amp;Database!$AL$6&amp;": "&amp;Database!AL156&amp;CHAR(10)&amp;Database!$AM$6&amp;": "&amp;Database!AM156&amp;CHAR(10)&amp;Database!$AN$6&amp;": "&amp;Database!AN156&amp;CHAR(10)&amp;Database!$AO$6&amp;": "&amp;Database!AO156&amp;CHAR(10)&amp;Database!$AP$6&amp;": "&amp;Database!AP156&amp;CHAR(10), "")</f>
        <v/>
      </c>
      <c r="F153" t="str">
        <f>IF(AA153=1, Database!$AQ$6&amp;": "&amp;Database!AQ156&amp;CHAR(10)&amp;Database!$AR$6&amp;": "&amp;Database!AR156&amp;CHAR(10)&amp;Database!$AS$6&amp;": "&amp;Database!AS156&amp;CHAR(10)&amp;Database!$AT$6&amp;": "&amp;Database!AT156&amp;CHAR(10), "")</f>
        <v/>
      </c>
      <c r="G153" t="str">
        <f>IF(V153=1, Database!$AU$6&amp;": "&amp;Database!AU156&amp;CHAR(10)&amp;Database!$AV$6&amp;": "&amp;Database!AV156&amp;CHAR(10), "")</f>
        <v/>
      </c>
      <c r="H153" t="str">
        <f>IF(AB153=1, Database!$AW$6&amp;": "&amp;Database!AW156&amp;CHAR(10), "")</f>
        <v/>
      </c>
      <c r="I153" t="str">
        <f>IF(AC153=1, Database!$AX$6&amp;": "&amp;Database!AX156&amp;CHAR(10)&amp;Database!$AY$6&amp;": "&amp;Database!AY156&amp;CHAR(10), "")</f>
        <v/>
      </c>
      <c r="J153" t="str">
        <f>IF(Z153=1, Database!$AQ$6&amp;": "&amp;Database!AQ156&amp;CHAR(10)&amp;Database!$AR$6&amp;": "&amp;Database!AR156&amp;CHAR(10)&amp;Database!$AS$6&amp;": "&amp;Database!AS156&amp;CHAR(10)&amp;Database!$AT$6&amp;": "&amp;Database!AT156&amp;CHAR(10), "")</f>
        <v/>
      </c>
      <c r="K153" t="str">
        <f>Database!$AZ$6&amp;": "&amp;Database!AZ156&amp;CHAR(10)&amp;Database!$BA$6&amp;": "&amp;Database!BA156&amp;CHAR(10)&amp;Database!$BB$6&amp;": "&amp;Database!BB156&amp;CHAR(10)</f>
        <v xml:space="preserve">status_newly_diagnosed: 
status_relapse: require_relapse_or_refractory
status_refractory: require_relapse_or_refractory
</v>
      </c>
      <c r="L153" t="str">
        <f>Database!$BC$6&amp;": "&amp;Database!BC156&amp;CHAR(10)&amp;Database!$BD$6&amp;": "&amp;Database!BD156&amp;CHAR(10)&amp;Database!$BE$6&amp;": "&amp;Database!BE156&amp;CHAR(10)&amp;Database!$BF$6&amp;": "&amp;Database!BF156&amp;CHAR(10)&amp;Database!$BG$6&amp;": "&amp;Database!BG156&amp;CHAR(10)&amp;Database!$BH$6&amp;": "&amp;Database!BH156&amp;CHAR(10)</f>
        <v xml:space="preserve">marker_alk_oncogene: 
marker_egfr_mutation: 
marker_kras_mutation: 
marker_philadelphia_bcrabl_positive: 
marker_flt3_positive: 
marker_cd20pos: 
</v>
      </c>
      <c r="M153" t="str">
        <f>Database!$BI$6&amp;": "&amp;Database!BI156&amp;CHAR(10)&amp;Database!$BJ$6&amp;": "&amp;Database!BJ156&amp;CHAR(10)&amp;Database!$BK$6&amp;": "&amp;Database!BK156&amp;CHAR(10)&amp;Database!$BL$6&amp;": "&amp;Database!BL156&amp;CHAR(10)&amp;Database!$BM$6&amp;": "&amp;Database!BM156&amp;CHAR(10)&amp;Database!$BN$6&amp;": "&amp;Database!BN156&amp;CHAR(10)&amp;Database!$BO$6&amp;": "&amp;Database!BO156&amp;CHAR(10)&amp;Database!$BP$6&amp;": "&amp;Database!BP156&amp;CHAR(10)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53" t="str">
        <f>IF(OR(W153=1, Z153=1), Database!$BQ$6&amp;": "&amp;Database!BQ156&amp;CHAR(10)&amp;Database!$BR$6&amp;": "&amp;Database!BR156&amp;CHAR(10)&amp;Database!$BS$6&amp;": "&amp;Database!BS156&amp;CHAR(10)&amp;Database!$BT$6&amp;": "&amp;Database!BT156&amp;CHAR(10), "")</f>
        <v xml:space="preserve">treatment_stemcell_allogeneic: 
treatment_stemcell_allogeneic_exclusion_period_mo: 
treatment_stemcell_autologous: 
treatment_stemcell_autologous_exclusion_period_mo: 
</v>
      </c>
      <c r="O153" t="str">
        <f>"Criteria: "&amp;CHAR(10)&amp;CHAR(10)&amp;Database!BU156</f>
        <v xml:space="preserve">Criteria: 
_x000D_        Inclusion Criteria:_x000D__x000D_        - Subjects must satisfy the following criteria to be enrolled in the study:_x000D__x000D_          1. Male or female is 1 to â‰¤ 18 years of age at the time of signing the Informed Consent_x000D_             Form / Informed Assent Form (ICF/IAF)._x000D__x000D_          2. Subject (when applicable, parental/legal representative) must understand and_x000D_             voluntarily provide permission to the ICF/IAF prior to conducting any study-related_x000D_             assessments/procedures._x000D__x000D_          3. Subject has Relapsed or Refractory Acute Myeloid Leukemia (rrAML) after at least 2_x000D_             prior induction attempts:_x000D__x000D_               -  Bone marrow aspirate or biopsy must have â‰¥ 5% blasts by morphology and/or flow_x000D_                  cytometry._x000D__x000D_               -  Each block of chemotherapy is a separate reinduction attempt._x000D__x000D_               -  Donor lymphocyte infusion (DLI) is considered a reinduction attempt._x000D__x000D_          4. Subject is willing and able to adhere to the study visit schedule and other protocol_x000D_             requirements._x000D__x000D_          5. Subject has a Karnofsky score of â‰¥ 50% (subjects â‰¥ 16 years of age) or a Lansky score_x000D_             â‰¥ 50% (subjects &lt; 16 years of age)._x000D__x000D_          6. Subject has a resting left ventricular ejection fraction (LVEF) of â‰¥ 40% obtained by_x000D_             echocardiography._x000D__x000D_          7. Subject has recovered from the acute toxic effects of all prior chemotherapy,_x000D_             immunotherapy, or radiotherapy prior to first dose. All prior treatment-related_x000D_             toxicities must have resolved to â‰¤ Grade 2 prior to enrollment._x000D__x000D_          8. Regarding radiation therapy, time elapsed prior to first dose of lenalidomide:_x000D__x000D_             - 2 weeks for local palliative radiation therapy (XRT)._x000D__x000D_             - 8 weeks if prior craniospinal chemoradiation therapy (CRT) or if â‰¥ 50% radiation of_x000D_             pelvis._x000D__x000D_             - 6 weeks if other bone marrow radiation has been administered._x000D__x000D_          9. Graft-versus-host disease criteria:_x000D__x000D_               -  Subject must be at least 2 months (from first dose of lenalidomide) from stem_x000D_                  cell infusion._x000D__x000D_               -  Subject must have no evidence of active acute or chronic GVHD (Grade 0) for 4_x000D_                  weeks prior to the first dose of lenalidomide._x000D__x000D_               -  If the subject has a history of maximum Grade 1 or 2 GVHD that was treated with_x000D_                  systemic steroid (â‰¥ 0.5 mg/kg/day prednisone equivalents) or other non-steroid_x000D_                  systemic IST, the subject must be off all IST for at least 2 weeks, and must_x000D_                  have ceased treatment doses of steroids for GVHD (â‰¥ 0.5 mg/kg/day prednisone_x000D_                  equivalents) for at least 4 weeks._x000D__x000D_                  o If the subject has a history of Grade 3 or greater GVHD, the subject must be_x000D_                  off all systemic IST for 4 weeks_x000D__x000D_                  o Topical therapy is permitted and does not imply the subject has active acute_x000D_                  or chronic GVHD._x000D__x000D_               -  Physiologic dosing of hydrocortisone is permitted._x000D__x000D_         10. At least 4 weeks (from first dose) elapsed from donor lymphocyte infusion (DLI)_x000D_             without conditioning._x000D__x000D_         11. Subject has adequate renal function, which is defined as:_x000D__x000D_             - Creatinine clearance calculated using the Schwartz formula, or radioisotope_x000D_             glomerular filtration rate (GFR) &gt; 70 mL/min/1.73 m2._x000D__x000D_         12. Subject has adequate liver function, which is defined as:_x000D__x000D_               -  Total bilirubin is â‰¤ 2 mg/dL unless the increase in bilirubin is attributable to_x000D_                  Gilbert's Syndrome_x000D__x000D_               -  Asparate Transaminase/ Alanine Transaminase (AST/ALT) is â‰¤ 3.0 x upper normal_x000D_                  limit (ULN) for age_x000D__x000D_         13. Female Children of Childbearing Potential (FCCBP), Female of Childbearing Potential_x000D_             (FCBP) and male subjects that have reached puberty must agree to undergo_x000D_             physician-approved reproductive education and discuss the side effects of the study_x000D_             therapy on reproduction with parent(s) and/or guardian(s)._x000D__x000D_         14. All subjects and/or parents/guardians must have an understanding that lenalidomide_x000D_             could have a potential teratogenic risk. Female Children of Childbearing Potential,_x000D_             defined as females who have achieved menarche and/or breast development in Tanner_x000D_             Stage 2 or greater and have not undergone a hysterectomy or bilateral oophorectomy_x000D_             and FCBP defined as a sexually mature woman who has not undergone a hysterectomy or_x000D_             bilateral oophorectomy and has not been naturally postmenopausal for at least 24_x000D_             consecutive months (ie, has had menses at any time in the preceding 24 consecutive_x000D_             months) must meet the following conditions below (Note: Amenorrhea following cancer_x000D_             therapy does not rule out childbearing potential):_x000D__x000D_               -  Medically supervised serum pregnancy tests with a sensitivity of at least 25_x000D_                  mIU/mL must be conducted in FCCBP/FCBP, including those who commit to complete_x000D_                  abstinence*. FCCBP/FCBP must have two pregnancy tests (with a minimum_x000D_                  sensitivity of 25 mIU/mL) prior to starting treatment with lenalidomide. The_x000D_                  first pregnancy test must be performed within 10 - 14 days prior to the start of_x000D_                  lenalidomide treatment and the second pregnancy test must be performed within 24_x000D_                  hours prior to starting treatment with lenalidomide._x000D__x000D_        NOTE: The pregnancy test 10 to 14 days prior to initiation of lenalidomide may be omitted,_x000D_        at the discretion of the investigator, for any FCCBP/FCBP who has high acuity disease_x000D_        requiring immediate treatment with lenalidomide. The pregnancy test within 24 hours prior_x000D_        to the first dose of lenalidomide is required to be performed._x000D__x000D_        The subject may not receive Investigational Product (IP) until the Investigator has_x000D_        verified that the results of these pregnancy tests performed on Cycle 1 Day 1 are_x000D_        negative. FCCBP/FCBP with regular or no menstrual cycles must agree to have pregnancy_x000D_        tests weekly for the first 28 days of study participation and then every 28 days while on_x000D_        study, at study Treatment Discontinuation Visit, and at Day 28 following IP_x000D_        discontinuation. If menstrual cycles are irregular, the pregnancy testing must occur_x000D_        weekly for the first 28 days and then every 14 days while on study, at study Treatment_x000D_        Discontinuation Visit, and at Days 14 and 28 following IP discontinuation._x000D__x000D_          -  Female subjects must, as appropriate to age and at the discretion of the study_x000D_             Investigator, either commit to true abstinence* from heterosexual contact (which must_x000D_             be reviewed on a monthly basis) and/or agree to the use of two reliable forms of_x000D_             approved and effective contraceptive methods simultaneously. The two methods of_x000D_             reliable contraception must include one highly effective method and one additional_x000D_             effective (barrier) method (oral, injectable, or implantable hormonal contraceptive;_x000D_             tubal ligation; intra-uterine device; barrier contraceptive with spermicide; or_x000D_             vasectomized partner) without interruption, 28 days prior to starting lenalidomide_x000D_             treatment, throughout the entire duration of study treatment including dose_x000D_             interruptions and 28 days after the end of study treatment._x000D__x000D_          -  All male and female subjects must follow all requirements defined in the Pregnancy_x000D_             Prevention Program._x000D__x000D_             16. Male subjects, as appropriate to age and the discretion of the study physician:_x000D__x000D_          -  Must practice true abstinence* or agree to use a condom during sexual contact with a_x000D_             pregnant female or a female of childbearing potential while participating in the_x000D_             study, during dose interruptions and for at least 28 days following lenalidomide_x000D_             discontinuation, even if he has undergone a successful vasectomy or practices_x000D_             complete abstinence._x000D__x000D_        Exclusion Criteria:_x000D__x000D_          1. Subject has Down syndrome._x000D__x000D_          2. Subject has French-American-British classification (FAB) type M3 leukemia (acute_x000D_             promyelocytic leukemia) or identification of t(15;17)._x000D__x000D_          3. Subject has isolated Central Nervous System (CNS) involvement or extramedullary_x000D_             relapse. (Subjects with combined CNS/marrow relapse may be Subject has had prior_x000D_             treatment with cytotoxic chemotherapy within 2 weeks of the first dose of_x000D_             lenalidomide with the exception of hydroxyurea (allowed prior to the first dose of_x000D_             lenalidomide and through Day 14 of Cycle 1) and intrathecal (IT) cytarabine will be_x000D_             administered within 2 weeks prior to administration of lenalidomide._x000D__x000D_        5. Subject has had prior treatment with biologic antineoplastic agents less than 7 days_x000D_        before the first dose of lenalidomide. For agents that have known Adverse Events (AEs)_x000D_        occurring beyond 7 days after administration (ie, monoclonal antibodies), this period must_x000D_        be extended beyond the time during which acute AEs are known to occur._x000D__x000D_        6. Subject has had prior treatment with lenalidomide. 7. Subject is pregnant or lactating._x000D_        8. Subject has an uncontrolled systemic fungal, bacterial, or viral infection (defined as_x000D_        ongoing signs/symptoms related to the infection without improvement despite appropriate_x000D_        antibiotics, antiviral therapy, and/or other treatment)._x000D__x000D_        9. Subject has known Human Immunodeficiency Virus (HIV) positivity (subjects who are_x000D_        receiving antiretroviral therapy for HIV disease)._x000D__x000D_        10. Subject has a prior history of malignancies other than AML unless the subject has been_x000D_        free of the disease for â‰¥ 5 years from first dose of lenalidomide._x000D__x000D_        11. The presence of any of the following will exclude a subject from enrollment:_x000D__x000D_          -  Subject has any significant medical condition, laboratory abnormality, or psychiatric_x000D_             illness that would prevent the subject from participating in the study._x000D__x000D_          -  Subject has any condition including the presence of laboratory abnormalities, which_x000D_             places the subject at unacceptable risk if he/she were to participate in the study._x000D__x000D_          -  Subject has any condition that confounds the ability to interpret data from the_x000D_             study._x000D__x000D_             12. Subject has cardiac disorders (Common Terminology Criteria for Adverse Events_x000D_             [CTCAE] version 4.03 Grade 3 or 4)._x000D__x000D_             13. Subject has a history of well-documented prior veno-occlusive disease (VOD)._x000D__x000D_             14. Subject has any other organ dysfunction (CTCAE version 4.03 Grade 4) that will_x000D_             interfere with the administration of the therapy according to this protocol._x000D_      </v>
      </c>
      <c r="P153" t="str">
        <f t="shared" si="4"/>
        <v xml:space="preserve">
---------------------------------------</v>
      </c>
      <c r="Q153" t="str">
        <f t="shared" si="5"/>
        <v>nct_id: NCT02538965
phase: Phase 2
sponsor_name: Celgene Corporation
sponsor_type: Industry
study_title: A Phase 2, Multicenter, Single-arm, Open-label Study to Evaluate the Activity, Safety and Pharmacokinetics of Lenalidomide (RevlimidÂ®) in Pediatric Subjects From 1 to = 18 Years of Age With Relapsed or Refractory Acute Myeloid Leukemia.
cohort: 1
age_min: 0
age_max: 18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Subjects must satisfy the following criteria to be enrolled in the study:_x000D__x000D_          1. Male or female is 1 to â‰¤ 18 years of age at the time of signing the Informed Consent_x000D_             Form / Informed Assent Form (ICF/IAF)._x000D__x000D_          2. Subject (when applicable, parental/legal representative) must understand and_x000D_             voluntarily provide permission to the ICF/IAF prior to conducting any study-related_x000D_             assessments/procedures._x000D__x000D_          3. Subject has Relapsed or Refractory Acute Myeloid Leukemia (rrAML) after at least 2_x000D_             prior induction attempts:_x000D__x000D_               -  Bone marrow aspirate or biopsy must have â‰¥ 5% blasts by morphology and/or flow_x000D_                  cytometry._x000D__x000D_               -  Each block of chemotherapy is a separate reinduction attempt._x000D__x000D_               -  Donor lymphocyte infusion (DLI) is considered a reinduction attempt._x000D__x000D_          4. Subject is willing and able to adhere to the study visit schedule and other protocol_x000D_             requirements._x000D__x000D_          5. Subject has a Karnofsky score of â‰¥ 50% (subjects â‰¥ 16 years of age) or a Lansky score_x000D_             â‰¥ 50% (subjects &lt; 16 years of age)._x000D__x000D_          6. Subject has a resting left ventricular ejection fraction (LVEF) of â‰¥ 40% obtained by_x000D_             echocardiography._x000D__x000D_          7. Subject has recovered from the acute toxic effects of all prior chemotherapy,_x000D_             immunotherapy, or radiotherapy prior to first dose. All prior treatment-related_x000D_             toxicities must have resolved to â‰¤ Grade 2 prior to enrollment._x000D__x000D_          8. Regarding radiation therapy, time elapsed prior to first dose of lenalidomide:_x000D__x000D_             - 2 weeks for local palliative radiation therapy (XRT)._x000D__x000D_             - 8 weeks if prior craniospinal chemoradiation therapy (CRT) or if â‰¥ 50% radiation of_x000D_             pelvis._x000D__x000D_             - 6 weeks if other bone marrow radiation has been administered._x000D__x000D_          9. Graft-versus-host disease criteria:_x000D__x000D_               -  Subject must be at least 2 months (from first dose of lenalidomide) from stem_x000D_                  cell infusion._x000D__x000D_               -  Subject must have no evidence of active acute or chronic GVHD (Grade 0) for 4_x000D_                  weeks prior to the first dose of lenalidomide._x000D__x000D_               -  If the subject has a history of maximum Grade 1 or 2 GVHD that was treated with_x000D_                  systemic steroid (â‰¥ 0.5 mg/kg/day prednisone equivalents) or other non-steroid_x000D_                  systemic IST, the subject must be off all IST for at least 2 weeks, and must_x000D_                  have ceased treatment doses of steroids for GVHD (â‰¥ 0.5 mg/kg/day prednisone_x000D_                  equivalents) for at least 4 weeks._x000D__x000D_                  o If the subject has a history of Grade 3 or greater GVHD, the subject must be_x000D_                  off all systemic IST for 4 weeks_x000D__x000D_                  o Topical therapy is permitted and does not imply the subject has active acute_x000D_                  or chronic GVHD._x000D__x000D_               -  Physiologic dosing of hydrocortisone is permitted._x000D__x000D_         10. At least 4 weeks (from first dose) elapsed from donor lymphocyte infusion (DLI)_x000D_             without conditioning._x000D__x000D_         11. Subject has adequate renal function, which is defined as:_x000D__x000D_             - Creatinine clearance calculated using the Schwartz formula, or radioisotope_x000D_             glomerular filtration rate (GFR) &gt; 70 mL/min/1.73 m2._x000D__x000D_         12. Subject has adequate liver function, which is defined as:_x000D__x000D_               -  Total bilirubin is â‰¤ 2 mg/dL unless the increase in bilirubin is attributable to_x000D_                  Gilbert's Syndrome_x000D__x000D_               -  Asparate Transaminase/ Alanine Transaminase (AST/ALT) is â‰¤ 3.0 x upper normal_x000D_                  limit (ULN) for age_x000D__x000D_         13. Female Children of Childbearing Potential (FCCBP), Female of Childbearing Potential_x000D_             (FCBP) and male subjects that have reached puberty must agree to undergo_x000D_             physician-approved reproductive education and discuss the side effects of the study_x000D_             therapy on reproduction with parent(s) and/or guardian(s)._x000D__x000D_         14. All subjects and/or parents/guardians must have an understanding that lenalidomide_x000D_             could have a potential teratogenic risk. Female Children of Childbearing Potential,_x000D_             defined as females who have achieved menarche and/or breast development in Tanner_x000D_             Stage 2 or greater and have not undergone a hysterectomy or bilateral oophorectomy_x000D_             and FCBP defined as a sexually mature woman who has not undergone a hysterectomy or_x000D_             bilateral oophorectomy and has not been naturally postmenopausal for at least 24_x000D_             consecutive months (ie, has had menses at any time in the preceding 24 consecutive_x000D_             months) must meet the following conditions below (Note: Amenorrhea following cancer_x000D_             therapy does not rule out childbearing potential):_x000D__x000D_               -  Medically supervised serum pregnancy tests with a sensitivity of at least 25_x000D_                  mIU/mL must be conducted in FCCBP/FCBP, including those who commit to complete_x000D_                  abstinence*. FCCBP/FCBP must have two pregnancy tests (with a minimum_x000D_                  sensitivity of 25 mIU/mL) prior to starting treatment with lenalidomide. The_x000D_                  first pregnancy test must be performed within 10 - 14 days prior to the start of_x000D_                  lenalidomide treatment and the second pregnancy test must be performed within 24_x000D_                  hours prior to starting treatment with lenalidomide._x000D__x000D_        NOTE: The pregnancy test 10 to 14 days prior to initiation of lenalidomide may be omitted,_x000D_        at the discretion of the investigator, for any FCCBP/FCBP who has high acuity disease_x000D_        requiring immediate treatment with lenalidomide. The pregnancy test within 24 hours prior_x000D_        to the first dose of lenalidomide is required to be performed._x000D__x000D_        The subject may not receive Investigational Product (IP) until the Investigator has_x000D_        verified that the results of these pregnancy tests performed on Cycle 1 Day 1 are_x000D_        negative. FCCBP/FCBP with regular or no menstrual cycles must agree to have pregnancy_x000D_        tests weekly for the first 28 days of study participation and then every 28 days while on_x000D_        study, at study Treatment Discontinuation Visit, and at Day 28 following IP_x000D_        discontinuation. If menstrual cycles are irregular, the pregnancy testing must occur_x000D_        weekly for the first 28 days and then every 14 days while on study, at study Treatment_x000D_        Discontinuation Visit, and at Days 14 and 28 following IP discontinuation._x000D__x000D_          -  Female subjects must, as appropriate to age and at the discretion of the study_x000D_             Investigator, either commit to true abstinence* from heterosexual contact (which must_x000D_             be reviewed on a monthly basis) and/or agree to the use of two reliable forms of_x000D_             approved and effective contraceptive methods simultaneously. The two methods of_x000D_             reliable contraception must include one highly effective method and one additional_x000D_             effective (barrier) method (oral, injectable, or implantable hormonal contraceptive;_x000D_             tubal ligation; intra-uterine device; barrier contraceptive with spermicide; or_x000D_             vasectomized partner) without interruption, 28 days prior to starting lenalidomide_x000D_             treatment, throughout the entire duration of study treatment including dose_x000D_             interruptions and 28 days after the end of study treatment._x000D__x000D_          -  All male and female subjects must follow all requirements defined in the Pregnancy_x000D_             Prevention Program._x000D__x000D_             16. Male subjects, as appropriate to age and the discretion of the study physician:_x000D__x000D_          -  Must practice true abstinence* or agree to use a condom during sexual contact with a_x000D_             pregnant female or a female of childbearing potential while participating in the_x000D_             study, during dose interruptions and for at least 28 days following lenalidomide_x000D_             discontinuation, even if he has undergone a successful vasectomy or practices_x000D_             complete abstinence._x000D__x000D_        Exclusion Criteria:_x000D__x000D_          1. Subject has Down syndrome._x000D__x000D_          2. Subject has French-American-British classification (FAB) type M3 leukemia (acute_x000D_             promyelocytic leukemia) or identification of t(15;17)._x000D__x000D_          3. Subject has isolated Central Nervous System (CNS) involvement or extramedullary_x000D_             relapse. (Subjects with combined CNS/marrow relapse may be Subject has had prior_x000D_             treatment with cytotoxic chemotherapy within 2 weeks of the first dose of_x000D_             lenalidomide with the exception of hydroxyurea (allowed prior to the first dose of_x000D_             lenalidomide and through Day 14 of Cycle 1) and intrathecal (IT) cytarabine will be_x000D_             administered within 2 weeks prior to administration of lenalidomide._x000D__x000D_        5. Subject has had prior treatment with biologic antineoplastic agents less than 7 days_x000D_        before the first dose of lenalidomide. For agents that have known Adverse Events (AEs)_x000D_        occurring beyond 7 days after administration (ie, monoclonal antibodies), this period must_x000D_        be extended beyond the time during which acute AEs are known to occur._x000D__x000D_        6. Subject has had prior treatment with lenalidomide. 7. Subject is pregnant or lactating._x000D_        8. Subject has an uncontrolled systemic fungal, bacterial, or viral infection (defined as_x000D_        ongoing signs/symptoms related to the infection without improvement despite appropriate_x000D_        antibiotics, antiviral therapy, and/or other treatment)._x000D__x000D_        9. Subject has known Human Immunodeficiency Virus (HIV) positivity (subjects who are_x000D_        receiving antiretroviral therapy for HIV disease)._x000D__x000D_        10. Subject has a prior history of malignancies other than AML unless the subject has been_x000D_        free of the disease for â‰¥ 5 years from first dose of lenalidomide._x000D__x000D_        11. The presence of any of the following will exclude a subject from enrollment:_x000D__x000D_          -  Subject has any significant medical condition, laboratory abnormality, or psychiatric_x000D_             illness that would prevent the subject from participating in the study._x000D__x000D_          -  Subject has any condition including the presence of laboratory abnormalities, which_x000D_             places the subject at unacceptable risk if he/she were to participate in the study._x000D__x000D_          -  Subject has any condition that confounds the ability to interpret data from the_x000D_             study._x000D__x000D_             12. Subject has cardiac disorders (Common Terminology Criteria for Adverse Events_x000D_             [CTCAE] version 4.03 Grade 3 or 4)._x000D__x000D_             13. Subject has a history of well-documented prior veno-occlusive disease (VOD)._x000D__x000D_             14. Subject has any other organ dysfunction (CTCAE version 4.03 Grade 4) that will_x000D_             interfere with the administration of the therapy according to this protocol._x000D_      
---------------------------------------</v>
      </c>
      <c r="S153">
        <f>IF(OR(Database!K156="include",Database!L156="include"), 1, 0)</f>
        <v>0</v>
      </c>
      <c r="T153">
        <f>IF(OR(Database!M156="include",Database!N156="include",Database!O156="include",Database!P156="include"), 1, 0)</f>
        <v>0</v>
      </c>
      <c r="U153">
        <f>IF(OR(Database!M156="include",Database!N156="include",Database!O156="include"), 1, 0)</f>
        <v>0</v>
      </c>
      <c r="V153">
        <f>IF(Database!P156="include", 1, 0)</f>
        <v>0</v>
      </c>
      <c r="W153">
        <f>IF(OR(Database!Q156="include",Database!R156="include",Database!S156="include",Database!T156="include"), 1, 0)</f>
        <v>1</v>
      </c>
      <c r="X153">
        <f>IF(Database!Q156="include", 1, 0)</f>
        <v>0</v>
      </c>
      <c r="Y153">
        <f>IF(Database!T156="include", 1, 0)</f>
        <v>0</v>
      </c>
      <c r="Z153">
        <f>IF(OR(Database!AC156="include",Database!AE156="include",Database!AH156="include",Database!AI156="include",Database!AJ156="include",Database!AK156="include",Database!AM156="include",Database!AN156="include",Database!AO156="include",Database!AP156="include"), 1, 0)</f>
        <v>0</v>
      </c>
      <c r="AA153">
        <f>IF(OR(Database!AQ156&lt;&gt;"",Database!AR156&lt;&gt;"",Database!AS156&lt;&gt;"",Database!AT156&lt;&gt;""), 1, 0)</f>
        <v>0</v>
      </c>
      <c r="AB153">
        <f>IF(Database!AW156&lt;&gt;"", 1, 0)</f>
        <v>0</v>
      </c>
      <c r="AC153">
        <f>IF(OR(Database!AY156&lt;&gt;"",Database!AX156&lt;&gt;""), 1, 0)</f>
        <v>0</v>
      </c>
    </row>
    <row r="154" spans="1:29">
      <c r="A154" t="str">
        <f>Database!$B$6&amp;": "&amp;Database!B157&amp;CHAR(10)&amp;Database!$C$6&amp;": "&amp;Database!C157&amp;CHAR(10)&amp;Database!$E$6&amp;": "&amp;Database!E157&amp;CHAR(10)&amp;Database!$F$6&amp;": "&amp;Database!F157&amp;CHAR(10)&amp;Database!$G$6&amp;": "&amp;Database!G157&amp;CHAR(10)&amp;Database!$H$6&amp;": "&amp;Database!H157&amp;CHAR(10)&amp;Database!$I$6&amp;": "&amp;Database!I157&amp;CHAR(10)&amp;Database!$J$6&amp;": "&amp;Database!J157&amp;CHAR(10)</f>
        <v xml:space="preserve">nct_id: NCT02088541
phase: Phase 2
sponsor_name: Karyopharm Therapeutics, Inc
sponsor_type: Industry
study_title: A Randomized, Open Label, Phase 2 Study of the Selective Inhibitor of Nuclear Export (Sine) Selinexor (KPT-330) Versus Specified Physician's Choice in Patients â‰¥ 60 Years Old With Relapsed/Refractory Acute Myeloid Leukemia (AML) Who Are Ineligible for Intensive Chemotherapy and/or Transplantation
cohort: 1
age_min: 60
age_max: 150
</v>
      </c>
      <c r="B154" t="str">
        <f>IF(S154=1, Database!$K$6&amp;": "&amp;Database!K157&amp;CHAR(10)&amp;Database!$L$6&amp;": "&amp;Database!L157, "")</f>
        <v/>
      </c>
      <c r="C154" t="str">
        <f>IF(T154=1, Database!$M$6&amp;": "&amp;Database!M157&amp;CHAR(10)&amp;Database!$N$6&amp;": "&amp;Database!N157&amp;CHAR(10)&amp;Database!$O$6&amp;": "&amp;Database!O157&amp;CHAR(10)&amp;Database!$P$6&amp;": "&amp;Database!P157&amp;CHAR(10), "")</f>
        <v/>
      </c>
      <c r="D154" t="str">
        <f>IF(W154=1, Database!$Q$6&amp;": "&amp;Database!Q157&amp;CHAR(10)&amp;Database!$R$6&amp;": "&amp;Database!R157&amp;CHAR(10)&amp;Database!$S$6&amp;": "&amp;Database!S157&amp;CHAR(10)&amp;Database!$T$6&amp;": "&amp;Database!T157&amp;CHAR(10)&amp;Database!$U$6&amp;": "&amp;Database!U157&amp;CHAR(10)&amp;Database!$V$6&amp;": "&amp;Database!V157&amp;CHAR(10)&amp;Database!$W$6&amp;": "&amp;Database!W157&amp;CHAR(10)&amp;Database!$X$6&amp;": "&amp;Database!X157&amp;CHAR(10)&amp;Database!$Y$6&amp;": "&amp;Database!Y157&amp;CHAR(10)&amp;Database!$Z$6&amp;": "&amp;Database!Z157&amp;CHAR(10)&amp;Database!$AA$6&amp;": "&amp;Database!AA157&amp;CHAR(10)&amp;Database!$AB$6&amp;": "&amp;Database!AB157&amp;CHAR(10),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v>
      </c>
      <c r="E154" t="str">
        <f>IF(Z154=1, Database!$AC$6&amp;": "&amp;Database!AC157&amp;CHAR(10)&amp;Database!$AD$6&amp;": "&amp;Database!AD157&amp;CHAR(10)&amp;Database!$AE$6&amp;": "&amp;Database!AE157&amp;CHAR(10)&amp;Database!$AF$6&amp;": "&amp;Database!AF157&amp;CHAR(10)&amp;Database!$AG$6&amp;": "&amp;Database!AG157&amp;CHAR(10)&amp;Database!$AH$6&amp;": "&amp;Database!AH157&amp;CHAR(10)&amp;Database!$AI$6&amp;": "&amp;Database!AI157&amp;CHAR(10)&amp;Database!$AJ$6&amp;": "&amp;Database!AJ157&amp;CHAR(10)&amp;Database!$AK$6&amp;": "&amp;Database!AK157&amp;CHAR(10)&amp;Database!$AL$6&amp;": "&amp;Database!AL157&amp;CHAR(10)&amp;Database!$AM$6&amp;": "&amp;Database!AM157&amp;CHAR(10)&amp;Database!$AN$6&amp;": "&amp;Database!AN157&amp;CHAR(10)&amp;Database!$AO$6&amp;": "&amp;Database!AO157&amp;CHAR(10)&amp;Database!$AP$6&amp;": "&amp;Database!AP157&amp;CHAR(10), "")</f>
        <v/>
      </c>
      <c r="F154" t="str">
        <f>IF(AA154=1, Database!$AQ$6&amp;": "&amp;Database!AQ157&amp;CHAR(10)&amp;Database!$AR$6&amp;": "&amp;Database!AR157&amp;CHAR(10)&amp;Database!$AS$6&amp;": "&amp;Database!AS157&amp;CHAR(10)&amp;Database!$AT$6&amp;": "&amp;Database!AT157&amp;CHAR(10), "")</f>
        <v/>
      </c>
      <c r="G154" t="str">
        <f>IF(V154=1, Database!$AU$6&amp;": "&amp;Database!AU157&amp;CHAR(10)&amp;Database!$AV$6&amp;": "&amp;Database!AV157&amp;CHAR(10), "")</f>
        <v/>
      </c>
      <c r="H154" t="str">
        <f>IF(AB154=1, Database!$AW$6&amp;": "&amp;Database!AW157&amp;CHAR(10), "")</f>
        <v/>
      </c>
      <c r="I154" t="str">
        <f>IF(AC154=1, Database!$AX$6&amp;": "&amp;Database!AX157&amp;CHAR(10)&amp;Database!$AY$6&amp;": "&amp;Database!AY157&amp;CHAR(10), "")</f>
        <v/>
      </c>
      <c r="J154" t="str">
        <f>IF(Z154=1, Database!$AQ$6&amp;": "&amp;Database!AQ157&amp;CHAR(10)&amp;Database!$AR$6&amp;": "&amp;Database!AR157&amp;CHAR(10)&amp;Database!$AS$6&amp;": "&amp;Database!AS157&amp;CHAR(10)&amp;Database!$AT$6&amp;": "&amp;Database!AT157&amp;CHAR(10), "")</f>
        <v/>
      </c>
      <c r="K154" t="str">
        <f>Database!$AZ$6&amp;": "&amp;Database!AZ157&amp;CHAR(10)&amp;Database!$BA$6&amp;": "&amp;Database!BA157&amp;CHAR(10)&amp;Database!$BB$6&amp;": "&amp;Database!BB157&amp;CHAR(10)</f>
        <v xml:space="preserve">status_newly_diagnosed: 
status_relapse: require_relapse_or_refractory
status_refractory: require_relapse_or_refractory
</v>
      </c>
      <c r="L154" t="str">
        <f>Database!$BC$6&amp;": "&amp;Database!BC157&amp;CHAR(10)&amp;Database!$BD$6&amp;": "&amp;Database!BD157&amp;CHAR(10)&amp;Database!$BE$6&amp;": "&amp;Database!BE157&amp;CHAR(10)&amp;Database!$BF$6&amp;": "&amp;Database!BF157&amp;CHAR(10)&amp;Database!$BG$6&amp;": "&amp;Database!BG157&amp;CHAR(10)&amp;Database!$BH$6&amp;": "&amp;Database!BH157&amp;CHAR(10)</f>
        <v xml:space="preserve">marker_alk_oncogene: 
marker_egfr_mutation: 
marker_kras_mutation: 
marker_philadelphia_bcrabl_positive: 
marker_flt3_positive: 
marker_cd20pos: 
</v>
      </c>
      <c r="M154" t="str">
        <f>Database!$BI$6&amp;": "&amp;Database!BI157&amp;CHAR(10)&amp;Database!$BJ$6&amp;": "&amp;Database!BJ157&amp;CHAR(10)&amp;Database!$BK$6&amp;": "&amp;Database!BK157&amp;CHAR(10)&amp;Database!$BL$6&amp;": "&amp;Database!BL157&amp;CHAR(10)&amp;Database!$BM$6&amp;": "&amp;Database!BM157&amp;CHAR(10)&amp;Database!$BN$6&amp;": "&amp;Database!BN157&amp;CHAR(10)&amp;Database!$BO$6&amp;": "&amp;Database!BO157&amp;CHAR(10)&amp;Database!$BP$6&amp;": "&amp;Database!BP157&amp;CHAR(10)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54" t="str">
        <f>IF(OR(W154=1, Z154=1), Database!$BQ$6&amp;": "&amp;Database!BQ157&amp;CHAR(10)&amp;Database!$BR$6&amp;": "&amp;Database!BR157&amp;CHAR(10)&amp;Database!$BS$6&amp;": "&amp;Database!BS157&amp;CHAR(10)&amp;Database!$BT$6&amp;": "&amp;Database!BT157&amp;CHAR(10), "")</f>
        <v xml:space="preserve">treatment_stemcell_allogeneic: exclude
treatment_stemcell_allogeneic_exclusion_period_mo: 1800
treatment_stemcell_autologous: exclude
treatment_stemcell_autologous_exclusion_period_mo: 1800
</v>
      </c>
      <c r="O154" t="str">
        <f>"Criteria: "&amp;CHAR(10)&amp;CHAR(10)&amp;Database!BU157</f>
        <v xml:space="preserve">Criteria: 
_x000D_        Inclusion Criteria:_x000D__x000D_          -  Age â‰¥ 60 years with relapsed/refractory AML of any type except for acute_x000D_             promyelocytic leukemia (APL; AML M3), after at least 1 prior AML therapy , who have_x000D_             never undergone, and who are not currently eligible for, stem cell transplantation,_x000D_             and are currently deemed unfit for intensive chemotherapy._x000D__x000D_          -  ECOG â‰¤ 2._x000D__x000D_          -  Must have available archival or recently acquired bone marrow biopsy/aspiration or_x000D_             tumor tissue for central review to be eligible._x000D__x000D_          -  Relapsed or refractory AML, defined as either: recurrence of disease after a complete_x000D_             remission (CR), or failure to achieve CR with initial therapy._x000D__x000D_          -  Must have received at least 1 prior line of AML therapy given at standard doses and_x000D_             must have progressed after their most recent therapy. Prior therapy must have_x000D_             included: a hypomethylating agent with at least 2 cycles._x000D__x000D_          -  At least 2 weeks must have elapsed since the last anti-leukemia treatment (with the_x000D_             exception of hydroxyurea) before first dose in this study._x000D__x000D_        Exclusion Criteria:_x000D__x000D_          -  Treatment with any investigational agent within 3 weeks prior to first dose in this_x000D_             study._x000D__x000D_          -  Presence of central nervous system (CNS) leukemia._x000D__x000D_          -  In blast transformation of chronic myeloid leukemia (CML). Prior myelodysplastic_x000D_             syndrome (MDS) is acceptable; prior treatment for MDS does not count as an AML_x000D_             therapy._x000D__x000D_          -  Major surgery within 2 weeks of first dose of study drug. Patients must have_x000D_             recovered from the effects of any surgery performed greater than 2 weeks previously._x000D__x000D_          -  Concurrent active malignancy under treatment._x000D__x000D_          -  Known active hepatitis B virus (HBV) or C virus (HCV) infection; or known to be_x000D_             positive for HCV ribonucleic acid (RNA) or HBsAg (HBV surface antigen)._x000D__x000D_          -  Known HIV infection._x000D__x000D_          -  Unable to swallow tablets, or patients with malabsorption syndrome, or any other_x000D_             disease significantly affecting gastrointestinal function._x000D__x000D_          -  Patients whose AML is classified as favorable according to the European LeukemiaNet_x000D_             (ELN) disease risk assessment._x000D_      </v>
      </c>
      <c r="P154" t="str">
        <f t="shared" si="4"/>
        <v xml:space="preserve">
---------------------------------------</v>
      </c>
      <c r="Q154" t="str">
        <f t="shared" si="5"/>
        <v>nct_id: NCT02088541
phase: Phase 2
sponsor_name: Karyopharm Therapeutics, Inc
sponsor_type: Industry
study_title: A Randomized, Open Label, Phase 2 Study of the Selective Inhibitor of Nuclear Export (Sine) Selinexor (KPT-330) Versus Specified Physician's Choice in Patients â‰¥ 60 Years Old With Relapsed/Refractory Acute Myeloid Leukemia (AML) Who Are Ineligible for Intensive Chemotherapy and/or Transplantation
cohort: 1
age_min: 60
age_max: 150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1800
Criteria: 
_x000D_        Inclusion Criteria:_x000D__x000D_          -  Age â‰¥ 60 years with relapsed/refractory AML of any type except for acute_x000D_             promyelocytic leukemia (APL; AML M3), after at least 1 prior AML therapy , who have_x000D_             never undergone, and who are not currently eligible for, stem cell transplantation,_x000D_             and are currently deemed unfit for intensive chemotherapy._x000D__x000D_          -  ECOG â‰¤ 2._x000D__x000D_          -  Must have available archival or recently acquired bone marrow biopsy/aspiration or_x000D_             tumor tissue for central review to be eligible._x000D__x000D_          -  Relapsed or refractory AML, defined as either: recurrence of disease after a complete_x000D_             remission (CR), or failure to achieve CR with initial therapy._x000D__x000D_          -  Must have received at least 1 prior line of AML therapy given at standard doses and_x000D_             must have progressed after their most recent therapy. Prior therapy must have_x000D_             included: a hypomethylating agent with at least 2 cycles._x000D__x000D_          -  At least 2 weeks must have elapsed since the last anti-leukemia treatment (with the_x000D_             exception of hydroxyurea) before first dose in this study._x000D__x000D_        Exclusion Criteria:_x000D__x000D_          -  Treatment with any investigational agent within 3 weeks prior to first dose in this_x000D_             study._x000D__x000D_          -  Presence of central nervous system (CNS) leukemia._x000D__x000D_          -  In blast transformation of chronic myeloid leukemia (CML). Prior myelodysplastic_x000D_             syndrome (MDS) is acceptable; prior treatment for MDS does not count as an AML_x000D_             therapy._x000D__x000D_          -  Major surgery within 2 weeks of first dose of study drug. Patients must have_x000D_             recovered from the effects of any surgery performed greater than 2 weeks previously._x000D__x000D_          -  Concurrent active malignancy under treatment._x000D__x000D_          -  Known active hepatitis B virus (HBV) or C virus (HCV) infection; or known to be_x000D_             positive for HCV ribonucleic acid (RNA) or HBsAg (HBV surface antigen)._x000D__x000D_          -  Known HIV infection._x000D__x000D_          -  Unable to swallow tablets, or patients with malabsorption syndrome, or any other_x000D_             disease significantly affecting gastrointestinal function._x000D__x000D_          -  Patients whose AML is classified as favorable according to the European LeukemiaNet_x000D_             (ELN) disease risk assessment._x000D_      
---------------------------------------</v>
      </c>
      <c r="S154">
        <f>IF(OR(Database!K157="include",Database!L157="include"), 1, 0)</f>
        <v>0</v>
      </c>
      <c r="T154">
        <f>IF(OR(Database!M157="include",Database!N157="include",Database!O157="include",Database!P157="include"), 1, 0)</f>
        <v>0</v>
      </c>
      <c r="U154">
        <f>IF(OR(Database!M157="include",Database!N157="include",Database!O157="include"), 1, 0)</f>
        <v>0</v>
      </c>
      <c r="V154">
        <f>IF(Database!P157="include", 1, 0)</f>
        <v>0</v>
      </c>
      <c r="W154">
        <f>IF(OR(Database!Q157="include",Database!R157="include",Database!S157="include",Database!T157="include"), 1, 0)</f>
        <v>1</v>
      </c>
      <c r="X154">
        <f>IF(Database!Q157="include", 1, 0)</f>
        <v>0</v>
      </c>
      <c r="Y154">
        <f>IF(Database!T157="include", 1, 0)</f>
        <v>0</v>
      </c>
      <c r="Z154">
        <f>IF(OR(Database!AC157="include",Database!AE157="include",Database!AH157="include",Database!AI157="include",Database!AJ157="include",Database!AK157="include",Database!AM157="include",Database!AN157="include",Database!AO157="include",Database!AP157="include"), 1, 0)</f>
        <v>0</v>
      </c>
      <c r="AA154">
        <f>IF(OR(Database!AQ157&lt;&gt;"",Database!AR157&lt;&gt;"",Database!AS157&lt;&gt;"",Database!AT157&lt;&gt;""), 1, 0)</f>
        <v>0</v>
      </c>
      <c r="AB154">
        <f>IF(Database!AW157&lt;&gt;"", 1, 0)</f>
        <v>0</v>
      </c>
      <c r="AC154">
        <f>IF(OR(Database!AY157&lt;&gt;"",Database!AX157&lt;&gt;""), 1, 0)</f>
        <v>0</v>
      </c>
    </row>
    <row r="155" spans="1:29">
      <c r="A155" t="str">
        <f>Database!$B$6&amp;": "&amp;Database!B158&amp;CHAR(10)&amp;Database!$C$6&amp;": "&amp;Database!C158&amp;CHAR(10)&amp;Database!$E$6&amp;": "&amp;Database!E158&amp;CHAR(10)&amp;Database!$F$6&amp;": "&amp;Database!F158&amp;CHAR(10)&amp;Database!$G$6&amp;": "&amp;Database!G158&amp;CHAR(10)&amp;Database!$H$6&amp;": "&amp;Database!H158&amp;CHAR(10)&amp;Database!$I$6&amp;": "&amp;Database!I158&amp;CHAR(10)&amp;Database!$J$6&amp;": "&amp;Database!J158&amp;CHAR(10)</f>
        <v xml:space="preserve">nct_id: NCT02775903
phase: Phase 2
sponsor_name: Celgene Corporation
sponsor_type: Industry
study_title: A Randomized, Multicenter, Open-label, Phase 2 Study Evaluating the Efficacy and Safety of Azacitidine Subcutaneous in Combination With Durvalumab (MEDI4736) in Previously Untreated Subjects With Higher-Risk Myelodysplastic Syndromes (MDS) or in Elderly (&gt;= 65 Years) Acute Myeloid Leukemia (AML) Subjects Not Eligible for Hematopoietic Stem Cell Transplantation (HSCT)
cohort: 1
age_min: 18
age_max: 150
</v>
      </c>
      <c r="B155" t="str">
        <f>IF(S155=1, Database!$K$6&amp;": "&amp;Database!K158&amp;CHAR(10)&amp;Database!$L$6&amp;": "&amp;Database!L158, "")</f>
        <v/>
      </c>
      <c r="C155" t="str">
        <f>IF(T155=1, Database!$M$6&amp;": "&amp;Database!M158&amp;CHAR(10)&amp;Database!$N$6&amp;": "&amp;Database!N158&amp;CHAR(10)&amp;Database!$O$6&amp;": "&amp;Database!O158&amp;CHAR(10)&amp;Database!$P$6&amp;": "&amp;Database!P158&amp;CHAR(10), "")</f>
        <v/>
      </c>
      <c r="D155" t="str">
        <f>IF(W155=1, Database!$Q$6&amp;": "&amp;Database!Q158&amp;CHAR(10)&amp;Database!$R$6&amp;": "&amp;Database!R158&amp;CHAR(10)&amp;Database!$S$6&amp;": "&amp;Database!S158&amp;CHAR(10)&amp;Database!$T$6&amp;": "&amp;Database!T158&amp;CHAR(10)&amp;Database!$U$6&amp;": "&amp;Database!U158&amp;CHAR(10)&amp;Database!$V$6&amp;": "&amp;Database!V158&amp;CHAR(10)&amp;Database!$W$6&amp;": "&amp;Database!W158&amp;CHAR(10)&amp;Database!$X$6&amp;": "&amp;Database!X158&amp;CHAR(10)&amp;Database!$Y$6&amp;": "&amp;Database!Y158&amp;CHAR(10)&amp;Database!$Z$6&amp;": "&amp;Database!Z158&amp;CHAR(10)&amp;Database!$AA$6&amp;": "&amp;Database!AA158&amp;CHAR(10)&amp;Database!$AB$6&amp;": "&amp;Database!AB158&amp;CHAR(10), "")</f>
        <v xml:space="preserve">type_leukemia_all: 
type_leukemia_aml: include
type_leukemia_cll: 
type_leukemia_cml: 
type_leukemia_cmml: 
type_leukemia_all_bcell: 
type_leukemia_all_tcell: 
type_leukemia_aml_denovo: 
type_leukemia_aml_secondary_mds: 
type_leukemia_aml_secondary_cml: exclude
type_leukemia_aml_apl: exclude
type_leukemia_aml_jmml: 
</v>
      </c>
      <c r="E155" t="str">
        <f>IF(Z155=1, Database!$AC$6&amp;": "&amp;Database!AC158&amp;CHAR(10)&amp;Database!$AD$6&amp;": "&amp;Database!AD158&amp;CHAR(10)&amp;Database!$AE$6&amp;": "&amp;Database!AE158&amp;CHAR(10)&amp;Database!$AF$6&amp;": "&amp;Database!AF158&amp;CHAR(10)&amp;Database!$AG$6&amp;": "&amp;Database!AG158&amp;CHAR(10)&amp;Database!$AH$6&amp;": "&amp;Database!AH158&amp;CHAR(10)&amp;Database!$AI$6&amp;": "&amp;Database!AI158&amp;CHAR(10)&amp;Database!$AJ$6&amp;": "&amp;Database!AJ158&amp;CHAR(10)&amp;Database!$AK$6&amp;": "&amp;Database!AK158&amp;CHAR(10)&amp;Database!$AL$6&amp;": "&amp;Database!AL158&amp;CHAR(10)&amp;Database!$AM$6&amp;": "&amp;Database!AM158&amp;CHAR(10)&amp;Database!$AN$6&amp;": "&amp;Database!AN158&amp;CHAR(10)&amp;Database!$AO$6&amp;": "&amp;Database!AO158&amp;CHAR(10)&amp;Database!$AP$6&amp;": "&amp;Database!AP158&amp;CHAR(10), "")</f>
        <v/>
      </c>
      <c r="F155" t="str">
        <f>IF(AA155=1, Database!$AQ$6&amp;": "&amp;Database!AQ158&amp;CHAR(10)&amp;Database!$AR$6&amp;": "&amp;Database!AR158&amp;CHAR(10)&amp;Database!$AS$6&amp;": "&amp;Database!AS158&amp;CHAR(10)&amp;Database!$AT$6&amp;": "&amp;Database!AT158&amp;CHAR(10), "")</f>
        <v/>
      </c>
      <c r="G155" t="str">
        <f>IF(V155=1, Database!$AU$6&amp;": "&amp;Database!AU158&amp;CHAR(10)&amp;Database!$AV$6&amp;": "&amp;Database!AV158&amp;CHAR(10), "")</f>
        <v/>
      </c>
      <c r="H155" t="str">
        <f>IF(AB155=1, Database!$AW$6&amp;": "&amp;Database!AW158&amp;CHAR(10), "")</f>
        <v/>
      </c>
      <c r="I155" t="str">
        <f>IF(AC155=1, Database!$AX$6&amp;": "&amp;Database!AX158&amp;CHAR(10)&amp;Database!$AY$6&amp;": "&amp;Database!AY158&amp;CHAR(10), "")</f>
        <v/>
      </c>
      <c r="J155" t="str">
        <f>IF(Z155=1, Database!$AQ$6&amp;": "&amp;Database!AQ158&amp;CHAR(10)&amp;Database!$AR$6&amp;": "&amp;Database!AR158&amp;CHAR(10)&amp;Database!$AS$6&amp;": "&amp;Database!AS158&amp;CHAR(10)&amp;Database!$AT$6&amp;": "&amp;Database!AT158&amp;CHAR(10), "")</f>
        <v/>
      </c>
      <c r="K155" t="str">
        <f>Database!$AZ$6&amp;": "&amp;Database!AZ158&amp;CHAR(10)&amp;Database!$BA$6&amp;": "&amp;Database!BA158&amp;CHAR(10)&amp;Database!$BB$6&amp;": "&amp;Database!BB158&amp;CHAR(10)</f>
        <v xml:space="preserve">status_newly_diagnosed: 
status_relapse: 
status_refractory: 
</v>
      </c>
      <c r="L155" t="str">
        <f>Database!$BC$6&amp;": "&amp;Database!BC158&amp;CHAR(10)&amp;Database!$BD$6&amp;": "&amp;Database!BD158&amp;CHAR(10)&amp;Database!$BE$6&amp;": "&amp;Database!BE158&amp;CHAR(10)&amp;Database!$BF$6&amp;": "&amp;Database!BF158&amp;CHAR(10)&amp;Database!$BG$6&amp;": "&amp;Database!BG158&amp;CHAR(10)&amp;Database!$BH$6&amp;": "&amp;Database!BH158&amp;CHAR(10)</f>
        <v xml:space="preserve">marker_alk_oncogene: 
marker_egfr_mutation: 
marker_kras_mutation: 
marker_philadelphia_bcrabl_positive: exclude
marker_flt3_positive: 
marker_cd20pos: 
</v>
      </c>
      <c r="M155" t="str">
        <f>Database!$BI$6&amp;": "&amp;Database!BI158&amp;CHAR(10)&amp;Database!$BJ$6&amp;": "&amp;Database!BJ158&amp;CHAR(10)&amp;Database!$BK$6&amp;": "&amp;Database!BK158&amp;CHAR(10)&amp;Database!$BL$6&amp;": "&amp;Database!BL158&amp;CHAR(10)&amp;Database!$BM$6&amp;": "&amp;Database!BM158&amp;CHAR(10)&amp;Database!$BN$6&amp;": "&amp;Database!BN158&amp;CHAR(10)&amp;Database!$BO$6&amp;": "&amp;Database!BO158&amp;CHAR(10)&amp;Database!$BP$6&amp;": "&amp;Database!BP158&amp;CHAR(10)</f>
        <v xml:space="preserve">treatment_radiation: 
treatment_radiation_exclusion_period_mo: 
treatment_chemo_systemic: 
treatment_chemo_systemic_exclusion_period_mo: 
treatment_chemo_adjuvant: 
treatment_chemo_adjuvant_exclusion_period_mo: 
treatment_tki: exclude
treatment_tki_exclusion_period_mo: 1800
</v>
      </c>
      <c r="N155" t="str">
        <f>IF(OR(W155=1, Z155=1), Database!$BQ$6&amp;": "&amp;Database!BQ158&amp;CHAR(10)&amp;Database!$BR$6&amp;": "&amp;Database!BR158&amp;CHAR(10)&amp;Database!$BS$6&amp;": "&amp;Database!BS158&amp;CHAR(10)&amp;Database!$BT$6&amp;": "&amp;Database!BT158&amp;CHAR(10), "")</f>
        <v xml:space="preserve">treatment_stemcell_allogeneic: exclude
treatment_stemcell_allogeneic_exclusion_period_mo: 1800
treatment_stemcell_autologous: exclude
treatment_stemcell_autologous_exclusion_period_mo: 1800
</v>
      </c>
      <c r="O155" t="str">
        <f>"Criteria: "&amp;CHAR(10)&amp;CHAR(10)&amp;Database!BU158</f>
        <v xml:space="preserve">Criteria: 
_x000D_        Inclusion Criteria:_x000D__x000D_          -  For both cohorts:_x000D__x000D_               1. Subject must understand and voluntarily sign an informed consent form (ICF)_x000D_                  prior to any study-related assessments/procedures being conducted._x000D__x000D_               2. Have an Eastern Cooperative Oncology Group (ECOG) performance status of 0, 1, or_x000D_                  2._x000D__x000D_               3. Female subjects of childbearing potential1 may participate, providing they meet_x000D_                  the following conditions:_x000D__x000D_                    1. Have 2 negative pregnancy tests as verified by the investigator prior to_x000D_                       starting any investigational product (IP) therapy: serum pregnancy test at_x000D_                       screening and negative serum or urine pregnancy test (investigator's_x000D_                       discretion) within 72 hours prior to starting treatment with IP (Cycle 1,_x000D_                       Day 1). They must agree to ongoing pregnancy testing during the course of_x000D_                       the study (before beginning each subsequent cycle of treatment), and after_x000D_                       the last dose of any IP. This applies even if the subject practices_x000D_                       complete abstinence2 from heterosexual contact._x000D__x000D_                    2. Agree to practice true abstinence2 (which must be reviewed on a monthly_x000D_                       basis and source documented) or agree to use at least two effective methods_x000D_                       of contraception (eg, oral, injectable, or implantable hormonal_x000D_                       contraceptive; tubal ligation; intra- uterine device; barrier contraceptive_x000D_                       with spermicide; true abstinence; or vasectomized partner) from 28 days_x000D_                       prior to starting durvalumab or azacitidine, and must agree to continue_x000D_                       using such precautions while taking durvalumab or azacitidine (including_x000D_                       dose interruptions) and for 90 days after the last dose of durvalumab or_x000D_                       azacitidine. Cessation of contraception after this point should be_x000D_                       discussed with a responsible physician._x000D__x000D_                    3. Agree to abstain from breastfeeding during study participation and for at_x000D_                       least 90 days after the last dose of IP._x000D__x000D_                    4. Refrain from egg cell donation while taking durvalumab and for at least 90_x000D_                       days after the last dose of durvalumab._x000D__x000D_                       A female subject of childbearing potential (FCBP) is a female who:_x000D__x000D_                       1) has achieved menarche at some point 2) has not undergone a hysterectomy_x000D_                       or bilateral oophorectomy or 3) has not been naturally postmenopausal_x000D_                       (amenorrhea following cancer therapy does not rule out childbearing_x000D_                       potential) for at least 24 consecutive months (ie, has had menses at any_x000D_                       time in the preceding 24 consecutive months)._x000D__x000D_                       True abstinence is acceptable when this is in line with the preferred and_x000D_                       usual lifestyle of the subject. Periodic abstinence (eg, calendar,_x000D_                       ovulation, symptothermal, postovulation methods) and withdrawal are not_x000D_                       acceptable methods of contraception._x000D__x000D_               4. Male subject must:_x000D__x000D_                    1. Either practice true abstinence3 from heterosexual contact (which must be_x000D_                       reviewed on a monthly basis) or agree to use male condom plus spermicide_x000D_                       during sexual contact with a pregnant female or a female of childbearing_x000D_                       potential (even if he has undergone a successful vasectomy) from starting_x000D_                       dose of IP (Cycle 1 Day 1), including dose interruptions through 90 days_x000D_                       after receipt of the last dose of durvalumab or azacitidine._x000D__x000D_                    2. Refrain from semen or sperm donation while taking IP and for at least 90_x000D_                       days after the last dose of IP._x000D__x000D_                  True abstinence is acceptable when this is in line with the preferred and usual_x000D_                  lifestyle of the subject. Periodic abstinence (eg, calendar, ovulation,_x000D_                  symptothermal, postovulation methods) and withdrawal are not acceptable methods_x000D_                  of contraception._x000D__x000D_               5. Understand and voluntarily sign a biomarker-specific component of the informed_x000D_                  consent form prior to any study-related procedures conducted._x000D__x000D_               6. Willing and able to adhere to the study visit schedule and other protocol_x000D_                  requirements._x000D__x000D_                  MDS Cohort:_x000D__x000D_               7. Age â‰¥ 18 years at the time of signing the informed consent form._x000D__x000D_               8. Central confirmation of diagnosis of previously untreated primary or secondary_x000D_                  Myelodysplastic syndromes (MDS) as per World Health Organization (WHO)_x000D_                  classification. Results of central pathology review are required prior to_x000D_                  receiving the first dose of IP._x000D__x000D_               9. Central confirmation of the categorization of the MDS risk classification, as_x000D_                  per the Revised - International prognostic scoring system (IPSS-R) Intermediate_x000D_                  risk with &gt;10% blasts or poor or very poor cytogenetics, or IPSS-R High or Very_x000D_                  High risk (Results of central pathology review required prior to receiving the_x000D_                  first dose of IP)._x000D__x000D_                  Acute myeloid leukemia (AML) Cohort:_x000D__x000D_              10. Age â‰¥ 65 years at the time of signing the informed consent form (ICF)._x000D__x000D_              11. Central confirmation of diagnosis of one of the following untreated AML as per_x000D_                  WHO classification (Appendix I):_x000D__x000D_                    -  Newly diagnosed, histologically confirmed de novo AML (bone marrow blasts â‰¥_x000D_                       20%), or_x000D__x000D_                    -  AML secondary to prior MDS, or_x000D__x000D_                    -  AML secondary to exposure to potentially leukemogenic therapies or agents_x000D_                       (eg, radiation therapy, alkylating agents, topoisomerase II inhibitors)_x000D_                       with the primary malignancy in remission for at least 2 years._x000D__x000D_              12. Central confirmation of intermediate or poor risk status, based on Cytogenetics_x000D_                  for Acute Myeloid Leukemia._x000D__x000D_        Exclusion Criteria:_x000D__x000D_          -  For both cohorts:_x000D__x000D_               1. Prior hematopoietic stem cell transplant._x000D__x000D_               2. Considered eligible for hematopoietic stem cell transplant (allogeneic or_x000D_                  autologous) at the time of signing the ICF._x000D__x000D_               3. Prior exposure to azacitidine, decitabine or prior exposure to the_x000D_                  investigational oral formulation of decitabine, or other oral azacitidine_x000D_                  derivative._x000D__x000D_               4. Inaspirable bone marrow._x000D__x000D_               5. Use of any of the following within 28 days prior to the first dose of IP:_x000D__x000D_                    -  Thrombopoiesis-stimulating agents (eg, romiplostim, eltrombopag,_x000D_                       Interleukin-11)_x000D__x000D_                    -  Any hematopoietic growth factors (Erythropoietin-stimulating agent (ESAs)_x000D_                       and other Red blood cell (RBC) hematopoietic growth factors (eg,_x000D_                       Interleukin-3)_x000D__x000D_                    -  Any investigational agents within 28 days or 5 half-lives (whichever is_x000D_                       longer) of initiating study treatment_x000D__x000D_               6. Prior history of malignancies, (except MDS for AML subjects), unless the subject_x000D_                  has been free of the disease for â‰¥ 2 years. However, subjects with the following_x000D_                  history/concurrent conditions are allowed:_x000D__x000D_                  â€¢ Basal or squamous cell carcinoma of the skin_x000D__x000D_                    -  Carcinoma in situ of the cervix_x000D__x000D_                    -  Carcinoma in situ of the breast_x000D__x000D_                    -  Incidental histologic finding of prostate cancer (T1a or T1b using the_x000D_                       tumor, nodes, metastasis [Tumor, node, metastases (TNM)] clinical staging_x000D_                       system)._x000D__x000D_               7. Pregnant or breast-feeding females or females who intend to become pregnant_x000D_                  during study participation._x000D__x000D_               8. Subject has active or prior documented autoimmune or inflammatory disorders_x000D_                  (including inflammatory bowel disease [eg, colitis, Crohn's disease],_x000D_                  diverticulitis with the exception of a prior episode that has resolved or_x000D_                  diverticulosis, celiac disease, irritable bowel disease [exclude only if active_x000D_                  within the last 6 months prior to signing the ICF], or other serious_x000D_                  gastrointestinal chronic conditions associated with diarrhea; systemic lupus_x000D_                  erythematosus; Wegener's syndrome [granulomatosis with polyangiitis]; myasthenia_x000D_                  gravis; Graves' disease; rheumatoid arthritis; hypophysitis, uveitis; etc)_x000D_                  within the past 3 years prior to the start of treatment. The following are_x000D_                  exceptions to this criterion:_x000D__x000D_                  â€¢ Subjects with vitiligo or alopecia;_x000D__x000D_                  â€¢ Subjects with hypothyroidism (eg, following Hashimoto syndrome) stable on_x000D_                  hormone replacement for â‰¥ 3 months prior to signing the ICF; or_x000D__x000D_                  â€¢ Subjects with psoriasis not requiring systemic treatment_x000D__x000D_               9. Significant active cardiac disease within the previous 6 months prior to signing_x000D_                  the ICF, including:_x000D__x000D_                  â€¢ New York Heart Association (NYHA) Class III or IV congestive heart failure;_x000D__x000D_                  â€¢ Unstable angina or angina requiring surgical or medical intervention; and/or_x000D__x000D_                  â€¢ Significant cardiac arrhythmia_x000D__x000D_                    -  Myocardial infarction_x000D__x000D_              10. Uncontrolled intercurrent illness including, but not limited to, ongoing or_x000D_                  active systemic fungal, bacterial, or viral infection (defined as ongoing_x000D_                  signs/symptoms related to the infection without improvement despite appropriate_x000D_                  antibiotics or other treatment), uncontrolled hypertension, cardiac arrhythmia,_x000D_                  pneumonitis, interstitial lung disease, active peptic ulcer disease or gastritis_x000D_                  that would limit compliance with study requirement._x000D__x000D_              11. Known Human Immunodeficiency Virus (HIV) or Hepatitis C (HCV) infection, or_x000D_                  evidence of active Hepatitis B Virus (HBV) infection._x000D__x000D_              12. Known or suspected hypersensitivity to azacitidine, mannitol, or durvalumab, its_x000D_                  constituents, or to any other humanized monoclonal antibody._x000D__x000D_              13. Any significant medical condition, laboratory abnormality, or psychiatric_x000D_                  illness that would prevent the subject from participating in the study._x000D__x000D_              14. Any condition including the presence of laboratory abnormalities, which places_x000D_                  the subject at unacceptable risk if he/she were to participate in the study._x000D__x000D_              15. Prior anti- Cytotoxic T-lymphocyte-associated antigen 4 (CTLA-4), Programmed_x000D_                  death-1 (PD-1), or Programmed death ligand-1 (PD-L1) or other immune checkpoint_x000D_                  mAb exposure._x000D__x000D_              16. Other investigational mAbs within 6 months prior to first dose of IP._x000D__x000D_              17. Current or prior use of immunosuppressive medication within 14 days prior to the_x000D_                  first dose of IP. The following are exceptions to this criterion:_x000D__x000D_                  â€¢ Intranasal, inhaled, topical, or local steroid injections (eg, intra-articular_x000D_                  injection)_x000D__x000D_                  â€¢ Systemic corticosteroids at physiologic doses not to exceed 10 mg/day of_x000D_                  prednisone or equivalent_x000D__x000D_                    -  Steroids as premedication for hypersensitivity reactions (eg, computed_x000D_                       tomography [CT] scan premedication)_x000D__x000D_              18. History of primary immunodeficiency._x000D__x000D_              19. Receipt of live, attenuated vaccine within 30 days prior to the first dose of IP_x000D_                  (NOTE: Subjects, if enrolled, should not receive live vaccine during the study_x000D_                  and for 30 days after the last dose of durvalumab)._x000D__x000D_              20. Unwilling or unable to complete subject reported outcome assessments without_x000D_                  assistance or with minimal assistance from trained site personnel and/or_x000D_                  caregiver._x000D__x000D_              21. Subjects who have had clinical evidence of central nervous system (CNS) or_x000D_                  pulmonary leukostasis, disseminated intravascular coagulation, or CNS leukemia._x000D__x000D_              22. Presence of advanced malignant hepatic tumors._x000D__x000D_              23. Any of the following laboratory abnormalities:_x000D__x000D_                    -  Serum aspartate aminotransferase (AST/SGOT) or alanine aminotransferase_x000D_                       (ALT/SGPT) &gt; 2.5 Ã— upper limit of normal (ULN)_x000D__x000D_                    -  Serum total bilirubin &gt; 1.5 Ã— ULN. Higher levels are acceptable if these_x000D_                       can be attributed to active red blood cell precursor destruction within the_x000D_                       bone marrow (ie, ineffective erythropoiesis). Subjects are excluded if_x000D_                       there is evidence of autoimmune hemolytic anemia manifested as a corrected_x000D_                       reticulocyte count of &gt; 2% with either a positive Coombs' test or over 50%_x000D_                       of indirect bilirubin_x000D__x000D_                    -  Serum creatinine &gt; 2.5 Ã— ULN._x000D__x000D_                  MDS Cohort:_x000D__x000D_              24. Any previous cytotoxic, cytostatic, hormonal, biological or immunological_x000D_                  treatment for MDS (Erythropoietin-stimulating agent (ESA) with or without_x000D_                  granulocyte colony stimulating factor (Granulocyte-colony-stimulating factor_x000D_                  (G-CSF)) are allowed under certain conditions, see exclusion criterion # 5)._x000D__x000D_              25. Any investigational therapy within 28 days prior to the first dose of IP._x000D__x000D_              26. Use of hydroxyurea within 2 weeks prior to obtaining the screening hematology_x000D_                  sample._x000D__x000D_              27. Absolute WBC count â‰¥ 15 Ã— 109/L._x000D__x000D_                  AML Cohort:_x000D__x000D_              28. Previous cytotoxic, cytostatic, hormonal, biological or immunological treatment_x000D_                  (ESA with or without G-CSF and iron chelating therapy and hydroxyurea are_x000D_                  allowed under certain conditions, see exclusion criterion #5) or biologic_x000D_                  treatment for AML._x000D__x000D_              29. Any investigational therapy within 28 days prior to the first dose of IP._x000D__x000D_              30. Use of hydroxyurea within 2 weeks prior to obtaining the screening hematology_x000D_                  sample._x000D__x000D_              31. Prior use of targeted therapy agents (eg, FLT3 inhibitors, other kinase_x000D_                  inhibitors)._x000D__x000D_              32. Suspected or proven acute promyelocytic leukemia (French-American-British (FAB)_x000D_                  M3) based on morphology, immunophenotype, molecular assay, or karyotype; AML_x000D_                  associated with t(9;22) karyotype, biphenotypic acute leukemia or AML with_x000D_                  previous hematologic disorder such as chronic myelogenous leukemia or_x000D_                  myeloproliferative neoplasms._x000D__x000D_              33. Acute myeloid leukemia associated with inv(16), t(8;21), t(16;16), t(15;17)_x000D_                  karyotypes or molecular evidence of such translocations if not associated with_x000D_                  mutation defining intermediate or poor risk cytogenetics._x000D__x000D_              34. Absolute White blood cell (WBC) count â‰¥ 15 Ã— 109/L (NOTE: Hydroxyurea is not_x000D_                  allowed to attain a WBC count â‰¤ 15 x 109/L)._x000D_      </v>
      </c>
      <c r="P155" t="str">
        <f t="shared" si="4"/>
        <v xml:space="preserve">
---------------------------------------</v>
      </c>
      <c r="Q155" t="str">
        <f t="shared" si="5"/>
        <v>nct_id: NCT02775903
phase: Phase 2
sponsor_name: Celgene Corporation
sponsor_type: Industry
study_title: A Randomized, Multicenter, Open-label, Phase 2 Study Evaluating the Efficacy and Safety of Azacitidine Subcutaneous in Combination With Durvalumab (MEDI4736) in Previously Untreated Subjects With Higher-Risk Myelodysplastic Syndromes (MDS) or in Elderly (&gt;= 65 Years) Acute Myeloid Leukemia (AML) Subjects Not Eligible for Hematopoietic Stem Cell Transplantation (HSCT)
cohort: 1
age_min: 18
age_max: 150
type_leukemia_all: 
type_leukemia_aml: include
type_leukemia_cll: 
type_leukemia_cml: 
type_leukemia_cmml: 
type_leukemia_all_bcell: 
type_leukemia_all_tcell: 
type_leukemia_aml_denovo: 
type_leukemia_aml_secondary_mds: 
type_leukemia_aml_secondary_cml: exclude
type_leukemia_aml_apl: exclude
type_leukemia_aml_jmml: 
status_newly_diagnosed: 
status_relapse: 
status_refractory: 
marker_alk_oncogene: 
marker_egfr_mutation: 
marker_kras_mutation: 
marker_philadelphia_bcrabl_positive: exclude
marker_flt3_positive: 
marker_cd20pos: 
treatment_radiation: 
treatment_radiation_exclusion_period_mo: 
treatment_chemo_systemic: 
treatment_chemo_systemic_exclusion_period_mo: 
treatment_chemo_adjuvant: 
treatment_chemo_adjuvant_exclusion_period_mo: 
treatment_tki: exclude
treatment_tki_exclusion_period_mo: 1800
treatment_stemcell_allogeneic: exclude
treatment_stemcell_allogeneic_exclusion_period_mo: 1800
treatment_stemcell_autologous: exclude
treatment_stemcell_autologous_exclusion_period_mo: 1800
Criteria: 
_x000D_        Inclusion Criteria:_x000D__x000D_          -  For both cohorts:_x000D__x000D_               1. Subject must understand and voluntarily sign an informed consent form (ICF)_x000D_                  prior to any study-related assessments/procedures being conducted._x000D__x000D_               2. Have an Eastern Cooperative Oncology Group (ECOG) performance status of 0, 1, or_x000D_                  2._x000D__x000D_               3. Female subjects of childbearing potential1 may participate, providing they meet_x000D_                  the following conditions:_x000D__x000D_                    1. Have 2 negative pregnancy tests as verified by the investigator prior to_x000D_                       starting any investigational product (IP) therapy: serum pregnancy test at_x000D_                       screening and negative serum or urine pregnancy test (investigator's_x000D_                       discretion) within 72 hours prior to starting treatment with IP (Cycle 1,_x000D_                       Day 1). They must agree to ongoing pregnancy testing during the course of_x000D_                       the study (before beginning each subsequent cycle of treatment), and after_x000D_                       the last dose of any IP. This applies even if the subject practices_x000D_                       complete abstinence2 from heterosexual contact._x000D__x000D_                    2. Agree to practice true abstinence2 (which must be reviewed on a monthly_x000D_                       basis and source documented) or agree to use at least two effective methods_x000D_                       of contraception (eg, oral, injectable, or implantable hormonal_x000D_                       contraceptive; tubal ligation; intra- uterine device; barrier contraceptive_x000D_                       with spermicide; true abstinence; or vasectomized partner) from 28 days_x000D_                       prior to starting durvalumab or azacitidine, and must agree to continue_x000D_                       using such precautions while taking durvalumab or azacitidine (including_x000D_                       dose interruptions) and for 90 days after the last dose of durvalumab or_x000D_                       azacitidine. Cessation of contraception after this point should be_x000D_                       discussed with a responsible physician._x000D__x000D_                    3. Agree to abstain from breastfeeding during study participation and for at_x000D_                       least 90 days after the last dose of IP._x000D__x000D_                    4. Refrain from egg cell donation while taking durvalumab and for at least 90_x000D_                       days after the last dose of durvalumab._x000D__x000D_                       A female subject of childbearing potential (FCBP) is a female who:_x000D__x000D_                       1) has achieved menarche at some point 2) has not undergone a hysterectomy_x000D_                       or bilateral oophorectomy or 3) has not been naturally postmenopausal_x000D_                       (amenorrhea following cancer therapy does not rule out childbearing_x000D_                       potential) for at least 24 consecutive months (ie, has had menses at any_x000D_                       time in the preceding 24 consecutive months)._x000D__x000D_                       True abstinence is acceptable when this is in line with the preferred and_x000D_                       usual lifestyle of the subject. Periodic abstinence (eg, calendar,_x000D_                       ovulation, symptothermal, postovulation methods) and withdrawal are not_x000D_                       acceptable methods of contraception._x000D__x000D_               4. Male subject must:_x000D__x000D_                    1. Either practice true abstinence3 from heterosexual contact (which must be_x000D_                       reviewed on a monthly basis) or agree to use male condom plus spermicide_x000D_                       during sexual contact with a pregnant female or a female of childbearing_x000D_                       potential (even if he has undergone a successful vasectomy) from starting_x000D_                       dose of IP (Cycle 1 Day 1), including dose interruptions through 90 days_x000D_                       after receipt of the last dose of durvalumab or azacitidine._x000D__x000D_                    2. Refrain from semen or sperm donation while taking IP and for at least 90_x000D_                       days after the last dose of IP._x000D__x000D_                  True abstinence is acceptable when this is in line with the preferred and usual_x000D_                  lifestyle of the subject. Periodic abstinence (eg, calendar, ovulation,_x000D_                  symptothermal, postovulation methods) and withdrawal are not acceptable methods_x000D_                  of contraception._x000D__x000D_               5. Understand and voluntarily sign a biomarker-specific component of the informed_x000D_                  consent form prior to any study-related procedures conducted._x000D__x000D_               6. Willing and able to adhere to the study visit schedule and other protocol_x000D_                  requirements._x000D__x000D_                  MDS Cohort:_x000D__x000D_               7. Age â‰¥ 18 years at the time of signing the informed consent form._x000D__x000D_               8. Central confirmation of diagnosis of previously untreated primary or secondary_x000D_                  Myelodysplastic syndromes (MDS) as per World Health Organization (WHO)_x000D_                  classification. Results of central pathology review are required prior to_x000D_                  receiving the first dose of IP._x000D__x000D_               9. Central confirmation of the categorization of the MDS risk classification, as_x000D_                  per the Revised - International prognostic scoring system (IPSS-R) Intermediate_x000D_                  risk with &gt;10% blasts or poor or very poor cytogenetics, or IPSS-R High or Very_x000D_                  High risk (Results of central pathology review required prior to receiving the_x000D_                  first dose of IP)._x000D__x000D_                  Acute myeloid leukemia (AML) Cohort:_x000D__x000D_              10. Age â‰¥ 65 years at the time of signing the informed consent form (ICF)._x000D__x000D_              11. Central confirmation of diagnosis of one of the following untreated AML as per_x000D_                  WHO classification (Appendix I):_x000D__x000D_                    -  Newly diagnosed, histologically confirmed de novo AML (bone marrow blasts â‰¥_x000D_                       20%), or_x000D__x000D_                    -  AML secondary to prior MDS, or_x000D__x000D_                    -  AML secondary to exposure to potentially leukemogenic therapies or agents_x000D_                       (eg, radiation therapy, alkylating agents, topoisomerase II inhibitors)_x000D_                       with the primary malignancy in remission for at least 2 years._x000D__x000D_              12. Central confirmation of intermediate or poor risk status, based on Cytogenetics_x000D_                  for Acute Myeloid Leukemia._x000D__x000D_        Exclusion Criteria:_x000D__x000D_          -  For both cohorts:_x000D__x000D_               1. Prior hematopoietic stem cell transplant._x000D__x000D_               2. Considered eligible for hematopoietic stem cell transplant (allogeneic or_x000D_                  autologous) at the time of signing the ICF._x000D__x000D_               3. Prior exposure to azacitidine, decitabine or prior exposure to the_x000D_                  investigational oral formulation of decitabine, or other oral azacitidine_x000D_                  derivative._x000D__x000D_               4. Inaspirable bone marrow._x000D__x000D_               5. Use of any of the following within 28 days prior to the first dose of IP:_x000D__x000D_                    -  Thrombopoiesis-stimulating agents (eg, romiplostim, eltrombopag,_x000D_                       Interleukin-11)_x000D__x000D_                    -  Any hematopoietic growth factors (Erythropoietin-stimulating agent (ESAs)_x000D_                       and other Red blood cell (RBC) hematopoietic growth factors (eg,_x000D_                       Interleukin-3)_x000D__x000D_                    -  Any investigational agents within 28 days or 5 half-lives (whichever is_x000D_                       longer) of initiating study treatment_x000D__x000D_               6. Prior history of malignancies, (except MDS for AML subjects), unless the subject_x000D_                  has been free of the disease for â‰¥ 2 years. However, subjects with the following_x000D_                  history/concurrent conditions are allowed:_x000D__x000D_                  â€¢ Basal or squamous cell carcinoma of the skin_x000D__x000D_                    -  Carcinoma in situ of the cervix_x000D__x000D_                    -  Carcinoma in situ of the breast_x000D__x000D_                    -  Incidental histologic finding of prostate cancer (T1a or T1b using the_x000D_                       tumor, nodes, metastasis [Tumor, node, metastases (TNM)] clinical staging_x000D_                       system)._x000D__x000D_               7. Pregnant or breast-feeding females or females who intend to become pregnant_x000D_                  during study participation._x000D__x000D_               8. Subject has active or prior documented autoimmune or inflammatory disorders_x000D_                  (including inflammatory bowel disease [eg, colitis, Crohn's disease],_x000D_                  diverticulitis with the exception of a prior episode that has resolved or_x000D_                  diverticulosis, celiac disease, irritable bowel disease [exclude only if active_x000D_                  within the last 6 months prior to signing the ICF], or other serious_x000D_                  gastrointestinal chronic conditions associated with diarrhea; systemic lupus_x000D_                  erythematosus; Wegener's syndrome [granulomatosis with polyangiitis]; myasthenia_x000D_                  gravis; Graves' disease; rheumatoid arthritis; hypophysitis, uveitis; etc)_x000D_                  within the past 3 years prior to the start of treatment. The following are_x000D_                  exceptions to this criterion:_x000D__x000D_                  â€¢ Subjects with vitiligo or alopecia;_x000D__x000D_                  â€¢ Subjects with hypothyroidism (eg, following Hashimoto syndrome) stable on_x000D_                  hormone replacement for â‰¥ 3 months prior to signing the ICF; or_x000D__x000D_                  â€¢ Subjects with psoriasis not requiring systemic treatment_x000D__x000D_               9. Significant active cardiac disease within the previous 6 months prior to signing_x000D_                  the ICF, including:_x000D__x000D_                  â€¢ New York Heart Association (NYHA) Class III or IV congestive heart failure;_x000D__x000D_                  â€¢ Unstable angina or angina requiring surgical or medical intervention; and/or_x000D__x000D_                  â€¢ Significant cardiac arrhythmia_x000D__x000D_                    -  Myocardial infarction_x000D__x000D_              10. Uncontrolled intercurrent illness including, but not limited to, ongoing or_x000D_                  active systemic fungal, bacterial, or viral infection (defined as ongoing_x000D_                  signs/symptoms related to the infection without improvement despite appropriate_x000D_                  antibiotics or other treatment), uncontrolled hypertension, cardiac arrhythmia,_x000D_                  pneumonitis, interstitial lung disease, active peptic ulcer disease or gastritis_x000D_                  that would limit compliance with study requirement._x000D__x000D_              11. Known Human Immunodeficiency Virus (HIV) or Hepatitis C (HCV) infection, or_x000D_                  evidence of active Hepatitis B Virus (HBV) infection._x000D__x000D_              12. Known or suspected hypersensitivity to azacitidine, mannitol, or durvalumab, its_x000D_                  constituents, or to any other humanized monoclonal antibody._x000D__x000D_              13. Any significant medical condition, laboratory abnormality, or psychiatric_x000D_                  illness that would prevent the subject from participating in the study._x000D__x000D_              14. Any condition including the presence of laboratory abnormalities, which places_x000D_                  the subject at unacceptable risk if he/she were to participate in the study._x000D__x000D_              15. Prior anti- Cytotoxic T-lymphocyte-associated antigen 4 (CTLA-4), Programmed_x000D_                  death-1 (PD-1), or Programmed death ligand-1 (PD-L1) or other immune checkpoint_x000D_                  mAb exposure._x000D__x000D_              16. Other investigational mAbs within 6 months prior to first dose of IP._x000D__x000D_              17. Current or prior use of immunosuppressive medication within 14 days prior to the_x000D_                  first dose of IP. The following are exceptions to this criterion:_x000D__x000D_                  â€¢ Intranasal, inhaled, topical, or local steroid injections (eg, intra-articular_x000D_                  injection)_x000D__x000D_                  â€¢ Systemic corticosteroids at physiologic doses not to exceed 10 mg/day of_x000D_                  prednisone or equivalent_x000D__x000D_                    -  Steroids as premedication for hypersensitivity reactions (eg, computed_x000D_                       tomography [CT] scan premedication)_x000D__x000D_              18. History of primary immunodeficiency._x000D__x000D_              19. Receipt of live, attenuated vaccine within 30 days prior to the first dose of IP_x000D_                  (NOTE: Subjects, if enrolled, should not receive live vaccine during the study_x000D_                  and for 30 days after the last dose of durvalumab)._x000D__x000D_              20. Unwilling or unable to complete subject reported outcome assessments without_x000D_                  assistance or with minimal assistance from trained site personnel and/or_x000D_                  caregiver._x000D__x000D_              21. Subjects who have had clinical evidence of central nervous system (CNS) or_x000D_                  pulmonary leukostasis, disseminated intravascular coagulation, or CNS leukemia._x000D__x000D_              22. Presence of advanced malignant hepatic tumors._x000D__x000D_              23. Any of the following laboratory abnormalities:_x000D__x000D_                    -  Serum aspartate aminotransferase (AST/SGOT) or alanine aminotransferase_x000D_                       (ALT/SGPT) &gt; 2.5 Ã— upper limit of normal (ULN)_x000D__x000D_                    -  Serum total bilirubin &gt; 1.5 Ã— ULN. Higher levels are acceptable if these_x000D_                       can be attributed to active red blood cell precursor destruction within the_x000D_                       bone marrow (ie, ineffective erythropoiesis). Subjects are excluded if_x000D_                       there is evidence of autoimmune hemolytic anemia manifested as a corrected_x000D_                       reticulocyte count of &gt; 2% with either a positive Coombs' test or over 50%_x000D_                       of indirect bilirubin_x000D__x000D_                    -  Serum creatinine &gt; 2.5 Ã— ULN._x000D__x000D_                  MDS Cohort:_x000D__x000D_              24. Any previous cytotoxic, cytostatic, hormonal, biological or immunological_x000D_                  treatment for MDS (Erythropoietin-stimulating agent (ESA) with or without_x000D_                  granulocyte colony stimulating factor (Granulocyte-colony-stimulating factor_x000D_                  (G-CSF)) are allowed under certain conditions, see exclusion criterion # 5)._x000D__x000D_              25. Any investigational therapy within 28 days prior to the first dose of IP._x000D__x000D_              26. Use of hydroxyurea within 2 weeks prior to obtaining the screening hematology_x000D_                  sample._x000D__x000D_              27. Absolute WBC count â‰¥ 15 Ã— 109/L._x000D__x000D_                  AML Cohort:_x000D__x000D_              28. Previous cytotoxic, cytostatic, hormonal, biological or immunological treatment_x000D_                  (ESA with or without G-CSF and iron chelating therapy and hydroxyurea are_x000D_                  allowed under certain conditions, see exclusion criterion #5) or biologic_x000D_                  treatment for AML._x000D__x000D_              29. Any investigational therapy within 28 days prior to the first dose of IP._x000D__x000D_              30. Use of hydroxyurea within 2 weeks prior to obtaining the screening hematology_x000D_                  sample._x000D__x000D_              31. Prior use of targeted therapy agents (eg, FLT3 inhibitors, other kinase_x000D_                  inhibitors)._x000D__x000D_              32. Suspected or proven acute promyelocytic leukemia (French-American-British (FAB)_x000D_                  M3) based on morphology, immunophenotype, molecular assay, or karyotype; AML_x000D_                  associated with t(9;22) karyotype, biphenotypic acute leukemia or AML with_x000D_                  previous hematologic disorder such as chronic myelogenous leukemia or_x000D_                  myeloproliferative neoplasms._x000D__x000D_              33. Acute myeloid leukemia associated with inv(16), t(8;21), t(16;16), t(15;17)_x000D_                  karyotypes or molecular evidence of such translocations if not associated with_x000D_                  mutation defining intermediate or poor risk cytogenetics._x000D__x000D_              34. Absolute White blood cell (WBC) count â‰¥ 15 Ã— 109/L (NOTE: Hydroxyurea is not_x000D_                  allowed to attain a WBC count â‰¤ 15 x 109/L)._x000D_      
---------------------------------------</v>
      </c>
      <c r="S155">
        <f>IF(OR(Database!K158="include",Database!L158="include"), 1, 0)</f>
        <v>0</v>
      </c>
      <c r="T155">
        <f>IF(OR(Database!M158="include",Database!N158="include",Database!O158="include",Database!P158="include"), 1, 0)</f>
        <v>0</v>
      </c>
      <c r="U155">
        <f>IF(OR(Database!M158="include",Database!N158="include",Database!O158="include"), 1, 0)</f>
        <v>0</v>
      </c>
      <c r="V155">
        <f>IF(Database!P158="include", 1, 0)</f>
        <v>0</v>
      </c>
      <c r="W155">
        <f>IF(OR(Database!Q158="include",Database!R158="include",Database!S158="include",Database!T158="include"), 1, 0)</f>
        <v>1</v>
      </c>
      <c r="X155">
        <f>IF(Database!Q158="include", 1, 0)</f>
        <v>0</v>
      </c>
      <c r="Y155">
        <f>IF(Database!T158="include", 1, 0)</f>
        <v>0</v>
      </c>
      <c r="Z155">
        <f>IF(OR(Database!AC158="include",Database!AE158="include",Database!AH158="include",Database!AI158="include",Database!AJ158="include",Database!AK158="include",Database!AM158="include",Database!AN158="include",Database!AO158="include",Database!AP158="include"), 1, 0)</f>
        <v>0</v>
      </c>
      <c r="AA155">
        <f>IF(OR(Database!AQ158&lt;&gt;"",Database!AR158&lt;&gt;"",Database!AS158&lt;&gt;"",Database!AT158&lt;&gt;""), 1, 0)</f>
        <v>0</v>
      </c>
      <c r="AB155">
        <f>IF(Database!AW158&lt;&gt;"", 1, 0)</f>
        <v>0</v>
      </c>
      <c r="AC155">
        <f>IF(OR(Database!AY158&lt;&gt;"",Database!AX158&lt;&gt;""), 1, 0)</f>
        <v>0</v>
      </c>
    </row>
    <row r="156" spans="1:29">
      <c r="A156" t="str">
        <f>Database!$B$6&amp;": "&amp;Database!B159&amp;CHAR(10)&amp;Database!$C$6&amp;": "&amp;Database!C159&amp;CHAR(10)&amp;Database!$E$6&amp;": "&amp;Database!E159&amp;CHAR(10)&amp;Database!$F$6&amp;": "&amp;Database!F159&amp;CHAR(10)&amp;Database!$G$6&amp;": "&amp;Database!G159&amp;CHAR(10)&amp;Database!$H$6&amp;": "&amp;Database!H159&amp;CHAR(10)&amp;Database!$I$6&amp;": "&amp;Database!I159&amp;CHAR(10)&amp;Database!$J$6&amp;": "&amp;Database!J159&amp;CHAR(10)</f>
        <v xml:space="preserve">nct_id: NCT01546038
phase: Phase 2
sponsor_name: Pfizer
sponsor_type: Industry
study_title: A Phase 1b/2 Study To Evaluate The Safety And Efficacy Of Pf-04449913, An Oral Hedgehog Inhibitor, In Combination With Intensive Chemotherapy, Low Dose Ara-c Or Decitabine In Patients With Acute Myeloid Leukemia Or High-risk Myelodysplastic Syndrome
cohort: 1
age_min: 18
age_max: 150
</v>
      </c>
      <c r="B156" t="str">
        <f>IF(S156=1, Database!$K$6&amp;": "&amp;Database!K159&amp;CHAR(10)&amp;Database!$L$6&amp;": "&amp;Database!L159, "")</f>
        <v/>
      </c>
      <c r="C156" t="str">
        <f>IF(T156=1, Database!$M$6&amp;": "&amp;Database!M159&amp;CHAR(10)&amp;Database!$N$6&amp;": "&amp;Database!N159&amp;CHAR(10)&amp;Database!$O$6&amp;": "&amp;Database!O159&amp;CHAR(10)&amp;Database!$P$6&amp;": "&amp;Database!P159&amp;CHAR(10), "")</f>
        <v/>
      </c>
      <c r="D156" t="str">
        <f>IF(W156=1, Database!$Q$6&amp;": "&amp;Database!Q159&amp;CHAR(10)&amp;Database!$R$6&amp;": "&amp;Database!R159&amp;CHAR(10)&amp;Database!$S$6&amp;": "&amp;Database!S159&amp;CHAR(10)&amp;Database!$T$6&amp;": "&amp;Database!T159&amp;CHAR(10)&amp;Database!$U$6&amp;": "&amp;Database!U159&amp;CHAR(10)&amp;Database!$V$6&amp;": "&amp;Database!V159&amp;CHAR(10)&amp;Database!$W$6&amp;": "&amp;Database!W159&amp;CHAR(10)&amp;Database!$X$6&amp;": "&amp;Database!X159&amp;CHAR(10)&amp;Database!$Y$6&amp;": "&amp;Database!Y159&amp;CHAR(10)&amp;Database!$Z$6&amp;": "&amp;Database!Z159&amp;CHAR(10)&amp;Database!$AA$6&amp;": "&amp;Database!AA159&amp;CHAR(10)&amp;Database!$AB$6&amp;": "&amp;Database!AB159&amp;CHAR(10),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v>
      </c>
      <c r="E156" t="str">
        <f>IF(Z156=1, Database!$AC$6&amp;": "&amp;Database!AC159&amp;CHAR(10)&amp;Database!$AD$6&amp;": "&amp;Database!AD159&amp;CHAR(10)&amp;Database!$AE$6&amp;": "&amp;Database!AE159&amp;CHAR(10)&amp;Database!$AF$6&amp;": "&amp;Database!AF159&amp;CHAR(10)&amp;Database!$AG$6&amp;": "&amp;Database!AG159&amp;CHAR(10)&amp;Database!$AH$6&amp;": "&amp;Database!AH159&amp;CHAR(10)&amp;Database!$AI$6&amp;": "&amp;Database!AI159&amp;CHAR(10)&amp;Database!$AJ$6&amp;": "&amp;Database!AJ159&amp;CHAR(10)&amp;Database!$AK$6&amp;": "&amp;Database!AK159&amp;CHAR(10)&amp;Database!$AL$6&amp;": "&amp;Database!AL159&amp;CHAR(10)&amp;Database!$AM$6&amp;": "&amp;Database!AM159&amp;CHAR(10)&amp;Database!$AN$6&amp;": "&amp;Database!AN159&amp;CHAR(10)&amp;Database!$AO$6&amp;": "&amp;Database!AO159&amp;CHAR(10)&amp;Database!$AP$6&amp;": "&amp;Database!AP159&amp;CHAR(10), "")</f>
        <v/>
      </c>
      <c r="F156" t="str">
        <f>IF(AA156=1, Database!$AQ$6&amp;": "&amp;Database!AQ159&amp;CHAR(10)&amp;Database!$AR$6&amp;": "&amp;Database!AR159&amp;CHAR(10)&amp;Database!$AS$6&amp;": "&amp;Database!AS159&amp;CHAR(10)&amp;Database!$AT$6&amp;": "&amp;Database!AT159&amp;CHAR(10), "")</f>
        <v/>
      </c>
      <c r="G156" t="str">
        <f>IF(V156=1, Database!$AU$6&amp;": "&amp;Database!AU159&amp;CHAR(10)&amp;Database!$AV$6&amp;": "&amp;Database!AV159&amp;CHAR(10), "")</f>
        <v/>
      </c>
      <c r="H156" t="str">
        <f>IF(AB156=1, Database!$AW$6&amp;": "&amp;Database!AW159&amp;CHAR(10), "")</f>
        <v/>
      </c>
      <c r="I156" t="str">
        <f>IF(AC156=1, Database!$AX$6&amp;": "&amp;Database!AX159&amp;CHAR(10)&amp;Database!$AY$6&amp;": "&amp;Database!AY159&amp;CHAR(10), "")</f>
        <v/>
      </c>
      <c r="J156" t="str">
        <f>IF(Z156=1, Database!$AQ$6&amp;": "&amp;Database!AQ159&amp;CHAR(10)&amp;Database!$AR$6&amp;": "&amp;Database!AR159&amp;CHAR(10)&amp;Database!$AS$6&amp;": "&amp;Database!AS159&amp;CHAR(10)&amp;Database!$AT$6&amp;": "&amp;Database!AT159&amp;CHAR(10), "")</f>
        <v/>
      </c>
      <c r="K156" t="str">
        <f>Database!$AZ$6&amp;": "&amp;Database!AZ159&amp;CHAR(10)&amp;Database!$BA$6&amp;": "&amp;Database!BA159&amp;CHAR(10)&amp;Database!$BB$6&amp;": "&amp;Database!BB159&amp;CHAR(10)</f>
        <v xml:space="preserve">status_newly_diagnosed: 
status_relapse: 
status_refractory: 
</v>
      </c>
      <c r="L156" t="str">
        <f>Database!$BC$6&amp;": "&amp;Database!BC159&amp;CHAR(10)&amp;Database!$BD$6&amp;": "&amp;Database!BD159&amp;CHAR(10)&amp;Database!$BE$6&amp;": "&amp;Database!BE159&amp;CHAR(10)&amp;Database!$BF$6&amp;": "&amp;Database!BF159&amp;CHAR(10)&amp;Database!$BG$6&amp;": "&amp;Database!BG159&amp;CHAR(10)&amp;Database!$BH$6&amp;": "&amp;Database!BH159&amp;CHAR(10)</f>
        <v xml:space="preserve">marker_alk_oncogene: 
marker_egfr_mutation: 
marker_kras_mutation: 
marker_philadelphia_bcrabl_positive: exclude
marker_flt3_positive: 
marker_cd20pos: 
</v>
      </c>
      <c r="M156" t="str">
        <f>Database!$BI$6&amp;": "&amp;Database!BI159&amp;CHAR(10)&amp;Database!$BJ$6&amp;": "&amp;Database!BJ159&amp;CHAR(10)&amp;Database!$BK$6&amp;": "&amp;Database!BK159&amp;CHAR(10)&amp;Database!$BL$6&amp;": "&amp;Database!BL159&amp;CHAR(10)&amp;Database!$BM$6&amp;": "&amp;Database!BM159&amp;CHAR(10)&amp;Database!$BN$6&amp;": "&amp;Database!BN159&amp;CHAR(10)&amp;Database!$BO$6&amp;": "&amp;Database!BO159&amp;CHAR(10)&amp;Database!$BP$6&amp;": "&amp;Database!BP159&amp;CHAR(10)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56" t="str">
        <f>IF(OR(W156=1, Z156=1), Database!$BQ$6&amp;": "&amp;Database!BQ159&amp;CHAR(10)&amp;Database!$BR$6&amp;": "&amp;Database!BR159&amp;CHAR(10)&amp;Database!$BS$6&amp;": "&amp;Database!BS159&amp;CHAR(10)&amp;Database!$BT$6&amp;": "&amp;Database!BT159&amp;CHAR(10), "")</f>
        <v xml:space="preserve">treatment_stemcell_allogeneic: 
treatment_stemcell_allogeneic_exclusion_period_mo: 
treatment_stemcell_autologous: 
treatment_stemcell_autologous_exclusion_period_mo: 
</v>
      </c>
      <c r="O156" t="str">
        <f>"Criteria: "&amp;CHAR(10)&amp;CHAR(10)&amp;Database!BU159</f>
        <v xml:space="preserve">Criteria: 
_x000D_        Inclusion Criteria:_x000D__x000D_          -  Patients with AML or RAEB 2 High Risk MDS who are newly diagnosed according to the_x000D_             WHO 2008 Classification and previously untreated._x000D__x000D_          -  Patients with AML (arising from an antecedent hematologic disease [AHD]) or MDS who_x000D_             may have had one prior regimen with commercially available agents for the treatment_x000D_             of their prior hematologic disease. The patients may not have had a prior therapy for_x000D_             their AML._x000D__x000D_          -  AML patients include de novo AML, AML evolving from MDS or other AHD and AML after_x000D_             previous cytotoxic therapy or radiation (secondary AML)_x000D__x000D_          -  For a diagnosis of AML, a bone marrow blast count of 20% or more is required._x000D__x000D_          -  For a diagnosis of high-risk Myelodysplastic Syndrome RAEB 2 the patient must have_x000D_             10-19% bone marrow blasts_x000D__x000D_          -  Adequate Organ Function_x000D__x000D_          -  ECOG Performance Status 0, 1, or 2_x000D__x000D_        Exclusion Criteria:_x000D__x000D_          -  AML M3 Acute Promyelocytic Leukemia (APL) or patients with a t(9:22) cytogenetic_x000D_             translocation._x000D__x000D_          -  Patients with known active uncontrolled central nervous system (CNS) leukemia._x000D_      </v>
      </c>
      <c r="P156" t="str">
        <f t="shared" si="4"/>
        <v xml:space="preserve">
---------------------------------------</v>
      </c>
      <c r="Q156" t="str">
        <f t="shared" si="5"/>
        <v>nct_id: NCT01546038
phase: Phase 2
sponsor_name: Pfizer
sponsor_type: Industry
study_title: A Phase 1b/2 Study To Evaluate The Safety And Efficacy Of Pf-04449913, An Oral Hedgehog Inhibitor, In Combination With Intensive Chemotherapy, Low Dose Ara-c Or Decitabine In Patients With Acute Myeloid Leukemia Or High-risk Myelodysplastic Syndrome
cohort: 1
age_min: 18
age_max: 150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status_newly_diagnosed: 
status_relapse: 
status_refractory: 
marker_alk_oncogene: 
marker_egfr_mutation: 
marker_kras_mutation: 
marker_philadelphia_bcrabl_positive: exclude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Patients with AML or RAEB 2 High Risk MDS who are newly diagnosed according to the_x000D_             WHO 2008 Classification and previously untreated._x000D__x000D_          -  Patients with AML (arising from an antecedent hematologic disease [AHD]) or MDS who_x000D_             may have had one prior regimen with commercially available agents for the treatment_x000D_             of their prior hematologic disease. The patients may not have had a prior therapy for_x000D_             their AML._x000D__x000D_          -  AML patients include de novo AML, AML evolving from MDS or other AHD and AML after_x000D_             previous cytotoxic therapy or radiation (secondary AML)_x000D__x000D_          -  For a diagnosis of AML, a bone marrow blast count of 20% or more is required._x000D__x000D_          -  For a diagnosis of high-risk Myelodysplastic Syndrome RAEB 2 the patient must have_x000D_             10-19% bone marrow blasts_x000D__x000D_          -  Adequate Organ Function_x000D__x000D_          -  ECOG Performance Status 0, 1, or 2_x000D__x000D_        Exclusion Criteria:_x000D__x000D_          -  AML M3 Acute Promyelocytic Leukemia (APL) or patients with a t(9:22) cytogenetic_x000D_             translocation._x000D__x000D_          -  Patients with known active uncontrolled central nervous system (CNS) leukemia._x000D_      
---------------------------------------</v>
      </c>
      <c r="S156">
        <f>IF(OR(Database!K159="include",Database!L159="include"), 1, 0)</f>
        <v>0</v>
      </c>
      <c r="T156">
        <f>IF(OR(Database!M159="include",Database!N159="include",Database!O159="include",Database!P159="include"), 1, 0)</f>
        <v>0</v>
      </c>
      <c r="U156">
        <f>IF(OR(Database!M159="include",Database!N159="include",Database!O159="include"), 1, 0)</f>
        <v>0</v>
      </c>
      <c r="V156">
        <f>IF(Database!P159="include", 1, 0)</f>
        <v>0</v>
      </c>
      <c r="W156">
        <f>IF(OR(Database!Q159="include",Database!R159="include",Database!S159="include",Database!T159="include"), 1, 0)</f>
        <v>1</v>
      </c>
      <c r="X156">
        <f>IF(Database!Q159="include", 1, 0)</f>
        <v>0</v>
      </c>
      <c r="Y156">
        <f>IF(Database!T159="include", 1, 0)</f>
        <v>0</v>
      </c>
      <c r="Z156">
        <f>IF(OR(Database!AC159="include",Database!AE159="include",Database!AH159="include",Database!AI159="include",Database!AJ159="include",Database!AK159="include",Database!AM159="include",Database!AN159="include",Database!AO159="include",Database!AP159="include"), 1, 0)</f>
        <v>0</v>
      </c>
      <c r="AA156">
        <f>IF(OR(Database!AQ159&lt;&gt;"",Database!AR159&lt;&gt;"",Database!AS159&lt;&gt;"",Database!AT159&lt;&gt;""), 1, 0)</f>
        <v>0</v>
      </c>
      <c r="AB156">
        <f>IF(Database!AW159&lt;&gt;"", 1, 0)</f>
        <v>0</v>
      </c>
      <c r="AC156">
        <f>IF(OR(Database!AY159&lt;&gt;"",Database!AX159&lt;&gt;""), 1, 0)</f>
        <v>0</v>
      </c>
    </row>
    <row r="157" spans="1:29">
      <c r="A157" t="str">
        <f>Database!$B$6&amp;": "&amp;Database!B160&amp;CHAR(10)&amp;Database!$C$6&amp;": "&amp;Database!C160&amp;CHAR(10)&amp;Database!$E$6&amp;": "&amp;Database!E160&amp;CHAR(10)&amp;Database!$F$6&amp;": "&amp;Database!F160&amp;CHAR(10)&amp;Database!$G$6&amp;": "&amp;Database!G160&amp;CHAR(10)&amp;Database!$H$6&amp;": "&amp;Database!H160&amp;CHAR(10)&amp;Database!$I$6&amp;": "&amp;Database!I160&amp;CHAR(10)&amp;Database!$J$6&amp;": "&amp;Database!J160&amp;CHAR(10)</f>
        <v xml:space="preserve">nct_id: NCT02472145
phase: Phase 2
sponsor_name: Janssen Research &amp; Development, LLC
sponsor_type: Industry
study_title: A Randomized Phase 2/3 Study of DACOGENÂ® (Decitabine) Plus JNJ-56022473 (Anti CD123) Versus DACOGEN (Decitabine) Alone in Patients With AML Who Are Not Candidates for Intensive Chemotherapy
cohort: 1
age_min: 65
age_max: 150
</v>
      </c>
      <c r="B157" t="str">
        <f>IF(S157=1, Database!$K$6&amp;": "&amp;Database!K160&amp;CHAR(10)&amp;Database!$L$6&amp;": "&amp;Database!L160, "")</f>
        <v/>
      </c>
      <c r="C157" t="str">
        <f>IF(T157=1, Database!$M$6&amp;": "&amp;Database!M160&amp;CHAR(10)&amp;Database!$N$6&amp;": "&amp;Database!N160&amp;CHAR(10)&amp;Database!$O$6&amp;": "&amp;Database!O160&amp;CHAR(10)&amp;Database!$P$6&amp;": "&amp;Database!P160&amp;CHAR(10), "")</f>
        <v/>
      </c>
      <c r="D157" t="str">
        <f>IF(W157=1, Database!$Q$6&amp;": "&amp;Database!Q160&amp;CHAR(10)&amp;Database!$R$6&amp;": "&amp;Database!R160&amp;CHAR(10)&amp;Database!$S$6&amp;": "&amp;Database!S160&amp;CHAR(10)&amp;Database!$T$6&amp;": "&amp;Database!T160&amp;CHAR(10)&amp;Database!$U$6&amp;": "&amp;Database!U160&amp;CHAR(10)&amp;Database!$V$6&amp;": "&amp;Database!V160&amp;CHAR(10)&amp;Database!$W$6&amp;": "&amp;Database!W160&amp;CHAR(10)&amp;Database!$X$6&amp;": "&amp;Database!X160&amp;CHAR(10)&amp;Database!$Y$6&amp;": "&amp;Database!Y160&amp;CHAR(10)&amp;Database!$Z$6&amp;": "&amp;Database!Z160&amp;CHAR(10)&amp;Database!$AA$6&amp;": "&amp;Database!AA160&amp;CHAR(10)&amp;Database!$AB$6&amp;": "&amp;Database!AB160&amp;CHAR(10),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v>
      </c>
      <c r="E157" t="str">
        <f>IF(Z157=1, Database!$AC$6&amp;": "&amp;Database!AC160&amp;CHAR(10)&amp;Database!$AD$6&amp;": "&amp;Database!AD160&amp;CHAR(10)&amp;Database!$AE$6&amp;": "&amp;Database!AE160&amp;CHAR(10)&amp;Database!$AF$6&amp;": "&amp;Database!AF160&amp;CHAR(10)&amp;Database!$AG$6&amp;": "&amp;Database!AG160&amp;CHAR(10)&amp;Database!$AH$6&amp;": "&amp;Database!AH160&amp;CHAR(10)&amp;Database!$AI$6&amp;": "&amp;Database!AI160&amp;CHAR(10)&amp;Database!$AJ$6&amp;": "&amp;Database!AJ160&amp;CHAR(10)&amp;Database!$AK$6&amp;": "&amp;Database!AK160&amp;CHAR(10)&amp;Database!$AL$6&amp;": "&amp;Database!AL160&amp;CHAR(10)&amp;Database!$AM$6&amp;": "&amp;Database!AM160&amp;CHAR(10)&amp;Database!$AN$6&amp;": "&amp;Database!AN160&amp;CHAR(10)&amp;Database!$AO$6&amp;": "&amp;Database!AO160&amp;CHAR(10)&amp;Database!$AP$6&amp;": "&amp;Database!AP160&amp;CHAR(10), "")</f>
        <v/>
      </c>
      <c r="F157" t="str">
        <f>IF(AA157=1, Database!$AQ$6&amp;": "&amp;Database!AQ160&amp;CHAR(10)&amp;Database!$AR$6&amp;": "&amp;Database!AR160&amp;CHAR(10)&amp;Database!$AS$6&amp;": "&amp;Database!AS160&amp;CHAR(10)&amp;Database!$AT$6&amp;": "&amp;Database!AT160&amp;CHAR(10), "")</f>
        <v/>
      </c>
      <c r="G157" t="str">
        <f>IF(V157=1, Database!$AU$6&amp;": "&amp;Database!AU160&amp;CHAR(10)&amp;Database!$AV$6&amp;": "&amp;Database!AV160&amp;CHAR(10), "")</f>
        <v/>
      </c>
      <c r="H157" t="str">
        <f>IF(AB157=1, Database!$AW$6&amp;": "&amp;Database!AW160&amp;CHAR(10), "")</f>
        <v/>
      </c>
      <c r="I157" t="str">
        <f>IF(AC157=1, Database!$AX$6&amp;": "&amp;Database!AX160&amp;CHAR(10)&amp;Database!$AY$6&amp;": "&amp;Database!AY160&amp;CHAR(10), "")</f>
        <v/>
      </c>
      <c r="J157" t="str">
        <f>IF(Z157=1, Database!$AQ$6&amp;": "&amp;Database!AQ160&amp;CHAR(10)&amp;Database!$AR$6&amp;": "&amp;Database!AR160&amp;CHAR(10)&amp;Database!$AS$6&amp;": "&amp;Database!AS160&amp;CHAR(10)&amp;Database!$AT$6&amp;": "&amp;Database!AT160&amp;CHAR(10), "")</f>
        <v/>
      </c>
      <c r="K157" t="str">
        <f>Database!$AZ$6&amp;": "&amp;Database!AZ160&amp;CHAR(10)&amp;Database!$BA$6&amp;": "&amp;Database!BA160&amp;CHAR(10)&amp;Database!$BB$6&amp;": "&amp;Database!BB160&amp;CHAR(10)</f>
        <v xml:space="preserve">status_newly_diagnosed: 
status_relapse: 
status_refractory: exclude
</v>
      </c>
      <c r="L157" t="str">
        <f>Database!$BC$6&amp;": "&amp;Database!BC160&amp;CHAR(10)&amp;Database!$BD$6&amp;": "&amp;Database!BD160&amp;CHAR(10)&amp;Database!$BE$6&amp;": "&amp;Database!BE160&amp;CHAR(10)&amp;Database!$BF$6&amp;": "&amp;Database!BF160&amp;CHAR(10)&amp;Database!$BG$6&amp;": "&amp;Database!BG160&amp;CHAR(10)&amp;Database!$BH$6&amp;": "&amp;Database!BH160&amp;CHAR(10)</f>
        <v xml:space="preserve">marker_alk_oncogene: 
marker_egfr_mutation: 
marker_kras_mutation: 
marker_philadelphia_bcrabl_positive: 
marker_flt3_positive: 
marker_cd20pos: 
</v>
      </c>
      <c r="M157" t="str">
        <f>Database!$BI$6&amp;": "&amp;Database!BI160&amp;CHAR(10)&amp;Database!$BJ$6&amp;": "&amp;Database!BJ160&amp;CHAR(10)&amp;Database!$BK$6&amp;": "&amp;Database!BK160&amp;CHAR(10)&amp;Database!$BL$6&amp;": "&amp;Database!BL160&amp;CHAR(10)&amp;Database!$BM$6&amp;": "&amp;Database!BM160&amp;CHAR(10)&amp;Database!$BN$6&amp;": "&amp;Database!BN160&amp;CHAR(10)&amp;Database!$BO$6&amp;": "&amp;Database!BO160&amp;CHAR(10)&amp;Database!$BP$6&amp;": "&amp;Database!BP160&amp;CHAR(10)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57" t="str">
        <f>IF(OR(W157=1, Z157=1), Database!$BQ$6&amp;": "&amp;Database!BQ160&amp;CHAR(10)&amp;Database!$BR$6&amp;": "&amp;Database!BR160&amp;CHAR(10)&amp;Database!$BS$6&amp;": "&amp;Database!BS160&amp;CHAR(10)&amp;Database!$BT$6&amp;": "&amp;Database!BT160&amp;CHAR(10), "")</f>
        <v xml:space="preserve">treatment_stemcell_allogeneic: 
treatment_stemcell_allogeneic_exclusion_period_mo: 
treatment_stemcell_autologous: 
treatment_stemcell_autologous_exclusion_period_mo: 
</v>
      </c>
      <c r="O157" t="str">
        <f>"Criteria: "&amp;CHAR(10)&amp;CHAR(10)&amp;Database!BU160</f>
        <v xml:space="preserve">Criteria: 
_x000D_        Inclusion Criteria:_x000D__x000D_          -  De novo or secondary acute myeloid leukemia (AML) (post myelodysplastic syndrome_x000D_             [MDS] or myeloproliferative neoplasm [MPN] or after leukemogenic chemotherapy)_x000D_             according to WHO 2008 criteria_x000D__x000D_        For Part A:_x000D__x000D_        - Participants With AML: treatment naive or relapsed for whom experimental therapy is_x000D_        appropriate (as assessed by their treating physician)_x000D__x000D_        For Part B:_x000D__x000D_          -  Greater than or equal to (&gt;=) 75 years of age or &gt;= 65 up to 75 years of age and have_x000D_             at least one of the following: congestive heart failure or ejection fraction less_x000D_             than or equal to (&lt;=) 50 percent; creatinine greater than (&gt;) 2 milligram per_x000D_             deciliter (mg/dL); dialysis or prior renal transplant; documented pulmonary disease_x000D_             with lung diffusing capacity for carbon monoxide (DLCO) &lt;= 65 percent of expected, or_x000D_             forced expiratory volume in 1 second (FEV1) &lt;= 65 percent of expected or dyspnea at_x000D_             rest requiring oxygen; eastern cooperative oncology group (ECOG) performance status_x000D_             of 2; prior or current malignancy that does not require concurrent treatment;_x000D_             unresolved infection; comorbidity that, in the Investigator's opinion, makes the_x000D_             participant unsuitable for intensive chemotherapy and must be documented and approved_x000D_             by the Sponsor before randomization_x000D__x000D_          -  Previously untreated AML (except: emergency leukapheresis and/or hydroxyurea during_x000D_             the screening phase to control hyperleukocytosis but must be discontinued at least_x000D_             one day prior to start of study therapy)_x000D__x000D_          -  Not eligible for an allogeneic hematopoietic stem cell transplantation_x000D__x000D_          -  ECOG Performance Status score of 0, 1 or 2_x000D__x000D_          -  A woman must be either: Not of childbearing potential: postmenopausal (more than [&gt;]_x000D_             45 years of age with amenorrhea for at least 12 months; If, of childbearing potential_x000D_             must be practicing a highly effective method of birth control_x000D__x000D_          -  A woman of childbearing potential must have a negative serum (beta-human chorionic_x000D_             gonadotropin [beta-hCG]) or urine pregnancy test at screening_x000D__x000D_          -  A man who is sexually active with a woman of childbearing potential and has not had a_x000D_             vasectomy must agree to use a barrier method of birth control eg, either condom with_x000D_             spermicidal foam/gel/film/cream/suppository or partner with occlusive cap (diaphragm_x000D_             or cervical/vault caps) with spermicidal foam/gel/film/cream/suppository for at least_x000D_             3 months after last study treatment_x000D__x000D_        Exclusion Criteria:_x000D__x000D_          -  Acute promyelocytic leukemia with t(15;17), or its molecular equivalent_x000D_             (PML-RARalpha)_x000D__x000D_          -  For Part B only: Known leukemic involvement or clinical symptoms of leukemic_x000D_             involvement of the central nervous system_x000D__x000D_          -  Participants who received prior treatment with a hypomethylating agent_x000D__x000D_          -  For Part A only: Participants who did not recover from all clinically significant_x000D_             toxicities (excluding alopecia and hematologic toxicities) of any previous surgery,_x000D_             radiotherapy, targeted therapy, or chemotherapy to less than or equal to Grade 1_x000D__x000D_          -  Any uncontrolled active systemic infection that requires treatment with intravenous_x000D_             (IV) antibiotics_x000D__x000D_          -  A history of human immunodeficiency virus (HIV) antibody positive or tests positive_x000D_             for HIV if tested at screening_x000D__x000D_          -  Active systemic hepatitis infection requiring treatment or other clinically active_x000D_             liver disease_x000D_      </v>
      </c>
      <c r="P157" t="str">
        <f t="shared" si="4"/>
        <v xml:space="preserve">
---------------------------------------</v>
      </c>
      <c r="Q157" t="str">
        <f t="shared" si="5"/>
        <v>nct_id: NCT02472145
phase: Phase 2
sponsor_name: Janssen Research &amp; Development, LLC
sponsor_type: Industry
study_title: A Randomized Phase 2/3 Study of DACOGENÂ® (Decitabine) Plus JNJ-56022473 (Anti CD123) Versus DACOGEN (Decitabine) Alone in Patients With AML Who Are Not Candidates for Intensive Chemotherapy
cohort: 1
age_min: 65
age_max: 150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status_newly_diagnosed: 
status_relapse: 
status_refractory: exclude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De novo or secondary acute myeloid leukemia (AML) (post myelodysplastic syndrome_x000D_             [MDS] or myeloproliferative neoplasm [MPN] or after leukemogenic chemotherapy)_x000D_             according to WHO 2008 criteria_x000D__x000D_        For Part A:_x000D__x000D_        - Participants With AML: treatment naive or relapsed for whom experimental therapy is_x000D_        appropriate (as assessed by their treating physician)_x000D__x000D_        For Part B:_x000D__x000D_          -  Greater than or equal to (&gt;=) 75 years of age or &gt;= 65 up to 75 years of age and have_x000D_             at least one of the following: congestive heart failure or ejection fraction less_x000D_             than or equal to (&lt;=) 50 percent; creatinine greater than (&gt;) 2 milligram per_x000D_             deciliter (mg/dL); dialysis or prior renal transplant; documented pulmonary disease_x000D_             with lung diffusing capacity for carbon monoxide (DLCO) &lt;= 65 percent of expected, or_x000D_             forced expiratory volume in 1 second (FEV1) &lt;= 65 percent of expected or dyspnea at_x000D_             rest requiring oxygen; eastern cooperative oncology group (ECOG) performance status_x000D_             of 2; prior or current malignancy that does not require concurrent treatment;_x000D_             unresolved infection; comorbidity that, in the Investigator's opinion, makes the_x000D_             participant unsuitable for intensive chemotherapy and must be documented and approved_x000D_             by the Sponsor before randomization_x000D__x000D_          -  Previously untreated AML (except: emergency leukapheresis and/or hydroxyurea during_x000D_             the screening phase to control hyperleukocytosis but must be discontinued at least_x000D_             one day prior to start of study therapy)_x000D__x000D_          -  Not eligible for an allogeneic hematopoietic stem cell transplantation_x000D__x000D_          -  ECOG Performance Status score of 0, 1 or 2_x000D__x000D_          -  A woman must be either: Not of childbearing potential: postmenopausal (more than [&gt;]_x000D_             45 years of age with amenorrhea for at least 12 months; If, of childbearing potential_x000D_             must be practicing a highly effective method of birth control_x000D__x000D_          -  A woman of childbearing potential must have a negative serum (beta-human chorionic_x000D_             gonadotropin [beta-hCG]) or urine pregnancy test at screening_x000D__x000D_          -  A man who is sexually active with a woman of childbearing potential and has not had a_x000D_             vasectomy must agree to use a barrier method of birth control eg, either condom with_x000D_             spermicidal foam/gel/film/cream/suppository or partner with occlusive cap (diaphragm_x000D_             or cervical/vault caps) with spermicidal foam/gel/film/cream/suppository for at least_x000D_             3 months after last study treatment_x000D__x000D_        Exclusion Criteria:_x000D__x000D_          -  Acute promyelocytic leukemia with t(15;17), or its molecular equivalent_x000D_             (PML-RARalpha)_x000D__x000D_          -  For Part B only: Known leukemic involvement or clinical symptoms of leukemic_x000D_             involvement of the central nervous system_x000D__x000D_          -  Participants who received prior treatment with a hypomethylating agent_x000D__x000D_          -  For Part A only: Participants who did not recover from all clinically significant_x000D_             toxicities (excluding alopecia and hematologic toxicities) of any previous surgery,_x000D_             radiotherapy, targeted therapy, or chemotherapy to less than or equal to Grade 1_x000D__x000D_          -  Any uncontrolled active systemic infection that requires treatment with intravenous_x000D_             (IV) antibiotics_x000D__x000D_          -  A history of human immunodeficiency virus (HIV) antibody positive or tests positive_x000D_             for HIV if tested at screening_x000D__x000D_          -  Active systemic hepatitis infection requiring treatment or other clinically active_x000D_             liver disease_x000D_      
---------------------------------------</v>
      </c>
      <c r="S157">
        <f>IF(OR(Database!K160="include",Database!L160="include"), 1, 0)</f>
        <v>0</v>
      </c>
      <c r="T157">
        <f>IF(OR(Database!M160="include",Database!N160="include",Database!O160="include",Database!P160="include"), 1, 0)</f>
        <v>0</v>
      </c>
      <c r="U157">
        <f>IF(OR(Database!M160="include",Database!N160="include",Database!O160="include"), 1, 0)</f>
        <v>0</v>
      </c>
      <c r="V157">
        <f>IF(Database!P160="include", 1, 0)</f>
        <v>0</v>
      </c>
      <c r="W157">
        <f>IF(OR(Database!Q160="include",Database!R160="include",Database!S160="include",Database!T160="include"), 1, 0)</f>
        <v>1</v>
      </c>
      <c r="X157">
        <f>IF(Database!Q160="include", 1, 0)</f>
        <v>0</v>
      </c>
      <c r="Y157">
        <f>IF(Database!T160="include", 1, 0)</f>
        <v>0</v>
      </c>
      <c r="Z157">
        <f>IF(OR(Database!AC160="include",Database!AE160="include",Database!AH160="include",Database!AI160="include",Database!AJ160="include",Database!AK160="include",Database!AM160="include",Database!AN160="include",Database!AO160="include",Database!AP160="include"), 1, 0)</f>
        <v>0</v>
      </c>
      <c r="AA157">
        <f>IF(OR(Database!AQ160&lt;&gt;"",Database!AR160&lt;&gt;"",Database!AS160&lt;&gt;"",Database!AT160&lt;&gt;""), 1, 0)</f>
        <v>0</v>
      </c>
      <c r="AB157">
        <f>IF(Database!AW160&lt;&gt;"", 1, 0)</f>
        <v>0</v>
      </c>
      <c r="AC157">
        <f>IF(OR(Database!AY160&lt;&gt;"",Database!AX160&lt;&gt;""), 1, 0)</f>
        <v>0</v>
      </c>
    </row>
    <row r="158" spans="1:29">
      <c r="A158" t="str">
        <f>Database!$B$6&amp;": "&amp;Database!B161&amp;CHAR(10)&amp;Database!$C$6&amp;": "&amp;Database!C161&amp;CHAR(10)&amp;Database!$E$6&amp;": "&amp;Database!E161&amp;CHAR(10)&amp;Database!$F$6&amp;": "&amp;Database!F161&amp;CHAR(10)&amp;Database!$G$6&amp;": "&amp;Database!G161&amp;CHAR(10)&amp;Database!$H$6&amp;": "&amp;Database!H161&amp;CHAR(10)&amp;Database!$I$6&amp;": "&amp;Database!I161&amp;CHAR(10)&amp;Database!$J$6&amp;": "&amp;Database!J161&amp;CHAR(10)</f>
        <v xml:space="preserve">nct_id: NCT02521493
phase: Phase 3
sponsor_name: Children's Oncology Group
sponsor_type: Other
study_title: Risk-Stratified Therapy for Acute Myeloid Leukemia in Down Syndrome
cohort: 1
age_min: 0
age_max: 3
</v>
      </c>
      <c r="B158" t="str">
        <f>IF(S158=1, Database!$K$6&amp;": "&amp;Database!K161&amp;CHAR(10)&amp;Database!$L$6&amp;": "&amp;Database!L161, "")</f>
        <v/>
      </c>
      <c r="C158" t="str">
        <f>IF(T158=1, Database!$M$6&amp;": "&amp;Database!M161&amp;CHAR(10)&amp;Database!$N$6&amp;": "&amp;Database!N161&amp;CHAR(10)&amp;Database!$O$6&amp;": "&amp;Database!O161&amp;CHAR(10)&amp;Database!$P$6&amp;": "&amp;Database!P161&amp;CHAR(10), "")</f>
        <v/>
      </c>
      <c r="D158" t="str">
        <f>IF(W158=1, Database!$Q$6&amp;": "&amp;Database!Q161&amp;CHAR(10)&amp;Database!$R$6&amp;": "&amp;Database!R161&amp;CHAR(10)&amp;Database!$S$6&amp;": "&amp;Database!S161&amp;CHAR(10)&amp;Database!$T$6&amp;": "&amp;Database!T161&amp;CHAR(10)&amp;Database!$U$6&amp;": "&amp;Database!U161&amp;CHAR(10)&amp;Database!$V$6&amp;": "&amp;Database!V161&amp;CHAR(10)&amp;Database!$W$6&amp;": "&amp;Database!W161&amp;CHAR(10)&amp;Database!$X$6&amp;": "&amp;Database!X161&amp;CHAR(10)&amp;Database!$Y$6&amp;": "&amp;Database!Y161&amp;CHAR(10)&amp;Database!$Z$6&amp;": "&amp;Database!Z161&amp;CHAR(10)&amp;Database!$AA$6&amp;": "&amp;Database!AA161&amp;CHAR(10)&amp;Database!$AB$6&amp;": "&amp;Database!AB161&amp;CHAR(10), "")</f>
        <v xml:space="preserve">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v>
      </c>
      <c r="E158" t="str">
        <f>IF(Z158=1, Database!$AC$6&amp;": "&amp;Database!AC161&amp;CHAR(10)&amp;Database!$AD$6&amp;": "&amp;Database!AD161&amp;CHAR(10)&amp;Database!$AE$6&amp;": "&amp;Database!AE161&amp;CHAR(10)&amp;Database!$AF$6&amp;": "&amp;Database!AF161&amp;CHAR(10)&amp;Database!$AG$6&amp;": "&amp;Database!AG161&amp;CHAR(10)&amp;Database!$AH$6&amp;": "&amp;Database!AH161&amp;CHAR(10)&amp;Database!$AI$6&amp;": "&amp;Database!AI161&amp;CHAR(10)&amp;Database!$AJ$6&amp;": "&amp;Database!AJ161&amp;CHAR(10)&amp;Database!$AK$6&amp;": "&amp;Database!AK161&amp;CHAR(10)&amp;Database!$AL$6&amp;": "&amp;Database!AL161&amp;CHAR(10)&amp;Database!$AM$6&amp;": "&amp;Database!AM161&amp;CHAR(10)&amp;Database!$AN$6&amp;": "&amp;Database!AN161&amp;CHAR(10)&amp;Database!$AO$6&amp;": "&amp;Database!AO161&amp;CHAR(10)&amp;Database!$AP$6&amp;": "&amp;Database!AP161&amp;CHAR(10), "")</f>
        <v/>
      </c>
      <c r="F158" t="str">
        <f>IF(AA158=1, Database!$AQ$6&amp;": "&amp;Database!AQ161&amp;CHAR(10)&amp;Database!$AR$6&amp;": "&amp;Database!AR161&amp;CHAR(10)&amp;Database!$AS$6&amp;": "&amp;Database!AS161&amp;CHAR(10)&amp;Database!$AT$6&amp;": "&amp;Database!AT161&amp;CHAR(10), "")</f>
        <v/>
      </c>
      <c r="G158" t="str">
        <f>IF(V158=1, Database!$AU$6&amp;": "&amp;Database!AU161&amp;CHAR(10)&amp;Database!$AV$6&amp;": "&amp;Database!AV161&amp;CHAR(10), "")</f>
        <v/>
      </c>
      <c r="H158" t="str">
        <f>IF(AB158=1, Database!$AW$6&amp;": "&amp;Database!AW161&amp;CHAR(10), "")</f>
        <v/>
      </c>
      <c r="I158" t="str">
        <f>IF(AC158=1, Database!$AX$6&amp;": "&amp;Database!AX161&amp;CHAR(10)&amp;Database!$AY$6&amp;": "&amp;Database!AY161&amp;CHAR(10), "")</f>
        <v/>
      </c>
      <c r="J158" t="str">
        <f>IF(Z158=1, Database!$AQ$6&amp;": "&amp;Database!AQ161&amp;CHAR(10)&amp;Database!$AR$6&amp;": "&amp;Database!AR161&amp;CHAR(10)&amp;Database!$AS$6&amp;": "&amp;Database!AS161&amp;CHAR(10)&amp;Database!$AT$6&amp;": "&amp;Database!AT161&amp;CHAR(10), "")</f>
        <v/>
      </c>
      <c r="K158" t="str">
        <f>Database!$AZ$6&amp;": "&amp;Database!AZ161&amp;CHAR(10)&amp;Database!$BA$6&amp;": "&amp;Database!BA161&amp;CHAR(10)&amp;Database!$BB$6&amp;": "&amp;Database!BB161&amp;CHAR(10)</f>
        <v xml:space="preserve">status_newly_diagnosed: 
status_relapse: exclude
status_refractory: exclude
</v>
      </c>
      <c r="L158" t="str">
        <f>Database!$BC$6&amp;": "&amp;Database!BC161&amp;CHAR(10)&amp;Database!$BD$6&amp;": "&amp;Database!BD161&amp;CHAR(10)&amp;Database!$BE$6&amp;": "&amp;Database!BE161&amp;CHAR(10)&amp;Database!$BF$6&amp;": "&amp;Database!BF161&amp;CHAR(10)&amp;Database!$BG$6&amp;": "&amp;Database!BG161&amp;CHAR(10)&amp;Database!$BH$6&amp;": "&amp;Database!BH161&amp;CHAR(10)</f>
        <v xml:space="preserve">marker_alk_oncogene: 
marker_egfr_mutation: 
marker_kras_mutation: 
marker_philadelphia_bcrabl_positive: 
marker_flt3_positive: 
marker_cd20pos: 
</v>
      </c>
      <c r="M158" t="str">
        <f>Database!$BI$6&amp;": "&amp;Database!BI161&amp;CHAR(10)&amp;Database!$BJ$6&amp;": "&amp;Database!BJ161&amp;CHAR(10)&amp;Database!$BK$6&amp;": "&amp;Database!BK161&amp;CHAR(10)&amp;Database!$BL$6&amp;": "&amp;Database!BL161&amp;CHAR(10)&amp;Database!$BM$6&amp;": "&amp;Database!BM161&amp;CHAR(10)&amp;Database!$BN$6&amp;": "&amp;Database!BN161&amp;CHAR(10)&amp;Database!$BO$6&amp;": "&amp;Database!BO161&amp;CHAR(10)&amp;Database!$BP$6&amp;": "&amp;Database!BP161&amp;CHAR(10)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58" t="str">
        <f>IF(OR(W158=1, Z158=1), Database!$BQ$6&amp;": "&amp;Database!BQ161&amp;CHAR(10)&amp;Database!$BR$6&amp;": "&amp;Database!BR161&amp;CHAR(10)&amp;Database!$BS$6&amp;": "&amp;Database!BS161&amp;CHAR(10)&amp;Database!$BT$6&amp;": "&amp;Database!BT161&amp;CHAR(10), "")</f>
        <v xml:space="preserve">treatment_stemcell_allogeneic: 
treatment_stemcell_allogeneic_exclusion_period_mo: 
treatment_stemcell_autologous: 
treatment_stemcell_autologous_exclusion_period_mo: 
</v>
      </c>
      <c r="O158" t="str">
        <f>"Criteria: "&amp;CHAR(10)&amp;CHAR(10)&amp;Database!BU161</f>
        <v xml:space="preserve">Criteria: 
_x000D_        Inclusion Criteria:_x000D__x000D_          -  Patients must have constitutional trisomy 21 (Down syndrome) or trisomy 21 mosaicism_x000D_             (by karyotype or fluorescence in situ hybridization [FISH])_x000D__x000D_          -  Patients with previously untreated de novo AML who meet the criteria for AML with &gt;=_x000D_             20% bone marrow blasts as set out in the World Health Organization (WHO) Myeloid_x000D_             Neoplasm classification_x000D__x000D_          -  Patients with cytopenias and/or bone marrow blasts who do not meet the criteria for_x000D_             the diagnosis of AML (WHO Myeloid Neoplasm classification) because of &lt; 20% marrow_x000D_             blasts are eligible if they meet the criteria for a diagnosis of myelodysplastic_x000D_             syndrome (MDS)_x000D__x000D_          -  Patients with a history of transient myeloproliferative disorder (which may or may_x000D_             not have required chemotherapy intervention), who:_x000D__x000D_               -  Are &gt; 8 weeks since resolution of transient myeloproliferative disease (TMD)_x000D_                  with &gt;= 5% blasts, OR_x000D__x000D_               -  Patients sho have an increasing blast count (&gt;= 5%) in serial bone marrow_x000D_                  aspirates performed at least 4 weeks apart_x000D__x000D_          -  Children who have previously received chemotherapy, radiation therapy or any_x000D_             anti-leukemic therapy are not eligible for this protocol, with the exception of_x000D_             cytarabine for the treatment of TMD_x000D__x000D_          -  There are no minimal organ function requirements for enrollment on this study_x000D__x000D_               -  Note: Previous cardiac repair with sufficient cardiac function is not an_x000D_                  exclusion criteria_x000D__x000D_          -  Each patient's parents or legal guardians must sign a written informed consent_x000D__x000D_          -  All institutional, Food and Drug Administration (FDA), and National Cancer Institute_x000D_             (NCI) requirements for human subjects research must be met_x000D__x000D_        Exclusion Criteria:_x000D__x000D_          -  Patients with promyelocytic leukemia (French-American-British [FAB] M3)_x000D__x000D_          -  Prior therapy_x000D__x000D_               -  Patients =&lt; 30 days from the last dose of cytarabine used for treatment of TMD_x000D_      </v>
      </c>
      <c r="P158" t="str">
        <f t="shared" si="4"/>
        <v xml:space="preserve">
---------------------------------------</v>
      </c>
      <c r="Q158" t="str">
        <f t="shared" si="5"/>
        <v>nct_id: NCT02521493
phase: Phase 3
sponsor_name: Children's Oncology Group
sponsor_type: Other
study_title: Risk-Stratified Therapy for Acute Myeloid Leukemia in Down Syndrome
cohort: 1
age_min: 0
age_max: 3
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status_newly_diagnosed: 
status_relapse: exclude
status_refractory: exclude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Patients must have constitutional trisomy 21 (Down syndrome) or trisomy 21 mosaicism_x000D_             (by karyotype or fluorescence in situ hybridization [FISH])_x000D__x000D_          -  Patients with previously untreated de novo AML who meet the criteria for AML with &gt;=_x000D_             20% bone marrow blasts as set out in the World Health Organization (WHO) Myeloid_x000D_             Neoplasm classification_x000D__x000D_          -  Patients with cytopenias and/or bone marrow blasts who do not meet the criteria for_x000D_             the diagnosis of AML (WHO Myeloid Neoplasm classification) because of &lt; 20% marrow_x000D_             blasts are eligible if they meet the criteria for a diagnosis of myelodysplastic_x000D_             syndrome (MDS)_x000D__x000D_          -  Patients with a history of transient myeloproliferative disorder (which may or may_x000D_             not have required chemotherapy intervention), who:_x000D__x000D_               -  Are &gt; 8 weeks since resolution of transient myeloproliferative disease (TMD)_x000D_                  with &gt;= 5% blasts, OR_x000D__x000D_               -  Patients sho have an increasing blast count (&gt;= 5%) in serial bone marrow_x000D_                  aspirates performed at least 4 weeks apart_x000D__x000D_          -  Children who have previously received chemotherapy, radiation therapy or any_x000D_             anti-leukemic therapy are not eligible for this protocol, with the exception of_x000D_             cytarabine for the treatment of TMD_x000D__x000D_          -  There are no minimal organ function requirements for enrollment on this study_x000D__x000D_               -  Note: Previous cardiac repair with sufficient cardiac function is not an_x000D_                  exclusion criteria_x000D__x000D_          -  Each patient's parents or legal guardians must sign a written informed consent_x000D__x000D_          -  All institutional, Food and Drug Administration (FDA), and National Cancer Institute_x000D_             (NCI) requirements for human subjects research must be met_x000D__x000D_        Exclusion Criteria:_x000D__x000D_          -  Patients with promyelocytic leukemia (French-American-British [FAB] M3)_x000D__x000D_          -  Prior therapy_x000D__x000D_               -  Patients =&lt; 30 days from the last dose of cytarabine used for treatment of TMD_x000D_      
---------------------------------------</v>
      </c>
      <c r="S158">
        <f>IF(OR(Database!K161="include",Database!L161="include"), 1, 0)</f>
        <v>0</v>
      </c>
      <c r="T158">
        <f>IF(OR(Database!M161="include",Database!N161="include",Database!O161="include",Database!P161="include"), 1, 0)</f>
        <v>0</v>
      </c>
      <c r="U158">
        <f>IF(OR(Database!M161="include",Database!N161="include",Database!O161="include"), 1, 0)</f>
        <v>0</v>
      </c>
      <c r="V158">
        <f>IF(Database!P161="include", 1, 0)</f>
        <v>0</v>
      </c>
      <c r="W158">
        <f>IF(OR(Database!Q161="include",Database!R161="include",Database!S161="include",Database!T161="include"), 1, 0)</f>
        <v>1</v>
      </c>
      <c r="X158">
        <f>IF(Database!Q161="include", 1, 0)</f>
        <v>0</v>
      </c>
      <c r="Y158">
        <f>IF(Database!T161="include", 1, 0)</f>
        <v>0</v>
      </c>
      <c r="Z158">
        <f>IF(OR(Database!AC161="include",Database!AE161="include",Database!AH161="include",Database!AI161="include",Database!AJ161="include",Database!AK161="include",Database!AM161="include",Database!AN161="include",Database!AO161="include",Database!AP161="include"), 1, 0)</f>
        <v>0</v>
      </c>
      <c r="AA158">
        <f>IF(OR(Database!AQ161&lt;&gt;"",Database!AR161&lt;&gt;"",Database!AS161&lt;&gt;"",Database!AT161&lt;&gt;""), 1, 0)</f>
        <v>0</v>
      </c>
      <c r="AB158">
        <f>IF(Database!AW161&lt;&gt;"", 1, 0)</f>
        <v>0</v>
      </c>
      <c r="AC158">
        <f>IF(OR(Database!AY161&lt;&gt;"",Database!AX161&lt;&gt;""), 1, 0)</f>
        <v>0</v>
      </c>
    </row>
    <row r="159" spans="1:29">
      <c r="A159" t="str">
        <f>Database!$B$6&amp;": "&amp;Database!B162&amp;CHAR(10)&amp;Database!$C$6&amp;": "&amp;Database!C162&amp;CHAR(10)&amp;Database!$E$6&amp;": "&amp;Database!E162&amp;CHAR(10)&amp;Database!$F$6&amp;": "&amp;Database!F162&amp;CHAR(10)&amp;Database!$G$6&amp;": "&amp;Database!G162&amp;CHAR(10)&amp;Database!$H$6&amp;": "&amp;Database!H162&amp;CHAR(10)&amp;Database!$I$6&amp;": "&amp;Database!I162&amp;CHAR(10)&amp;Database!$J$6&amp;": "&amp;Database!J162&amp;CHAR(10)</f>
        <v xml:space="preserve">nct_id: NCT02521493
phase: Phase 3
sponsor_name: Children's Oncology Group
sponsor_type: Other
study_title: Risk-Stratified Therapy for Acute Myeloid Leukemia in Down Syndrome
cohort: 2
age_min: 0
age_max: 3
</v>
      </c>
      <c r="B159" t="str">
        <f>IF(S159=1, Database!$K$6&amp;": "&amp;Database!K162&amp;CHAR(10)&amp;Database!$L$6&amp;": "&amp;Database!L162, "")</f>
        <v/>
      </c>
      <c r="C159" t="str">
        <f>IF(T159=1, Database!$M$6&amp;": "&amp;Database!M162&amp;CHAR(10)&amp;Database!$N$6&amp;": "&amp;Database!N162&amp;CHAR(10)&amp;Database!$O$6&amp;": "&amp;Database!O162&amp;CHAR(10)&amp;Database!$P$6&amp;": "&amp;Database!P162&amp;CHAR(10), "")</f>
        <v/>
      </c>
      <c r="D159" t="str">
        <f>IF(W159=1, Database!$Q$6&amp;": "&amp;Database!Q162&amp;CHAR(10)&amp;Database!$R$6&amp;": "&amp;Database!R162&amp;CHAR(10)&amp;Database!$S$6&amp;": "&amp;Database!S162&amp;CHAR(10)&amp;Database!$T$6&amp;": "&amp;Database!T162&amp;CHAR(10)&amp;Database!$U$6&amp;": "&amp;Database!U162&amp;CHAR(10)&amp;Database!$V$6&amp;": "&amp;Database!V162&amp;CHAR(10)&amp;Database!$W$6&amp;": "&amp;Database!W162&amp;CHAR(10)&amp;Database!$X$6&amp;": "&amp;Database!X162&amp;CHAR(10)&amp;Database!$Y$6&amp;": "&amp;Database!Y162&amp;CHAR(10)&amp;Database!$Z$6&amp;": "&amp;Database!Z162&amp;CHAR(10)&amp;Database!$AA$6&amp;": "&amp;Database!AA162&amp;CHAR(10)&amp;Database!$AB$6&amp;": "&amp;Database!AB162&amp;CHAR(10), "")</f>
        <v xml:space="preserve">type_leukemia_all: 
type_leukemia_aml: include
type_leukemia_cll: 
type_leukemia_cml: 
type_leukemia_cmml: 
type_leukemia_all_bcell: 
type_leukemia_all_tcell: 
type_leukemia_aml_denovo: exclude
type_leukemia_aml_secondary_mds: require
type_leukemia_aml_secondary_cml: 
type_leukemia_aml_apl: exclude
type_leukemia_aml_jmml: 
</v>
      </c>
      <c r="E159" t="str">
        <f>IF(Z159=1, Database!$AC$6&amp;": "&amp;Database!AC162&amp;CHAR(10)&amp;Database!$AD$6&amp;": "&amp;Database!AD162&amp;CHAR(10)&amp;Database!$AE$6&amp;": "&amp;Database!AE162&amp;CHAR(10)&amp;Database!$AF$6&amp;": "&amp;Database!AF162&amp;CHAR(10)&amp;Database!$AG$6&amp;": "&amp;Database!AG162&amp;CHAR(10)&amp;Database!$AH$6&amp;": "&amp;Database!AH162&amp;CHAR(10)&amp;Database!$AI$6&amp;": "&amp;Database!AI162&amp;CHAR(10)&amp;Database!$AJ$6&amp;": "&amp;Database!AJ162&amp;CHAR(10)&amp;Database!$AK$6&amp;": "&amp;Database!AK162&amp;CHAR(10)&amp;Database!$AL$6&amp;": "&amp;Database!AL162&amp;CHAR(10)&amp;Database!$AM$6&amp;": "&amp;Database!AM162&amp;CHAR(10)&amp;Database!$AN$6&amp;": "&amp;Database!AN162&amp;CHAR(10)&amp;Database!$AO$6&amp;": "&amp;Database!AO162&amp;CHAR(10)&amp;Database!$AP$6&amp;": "&amp;Database!AP162&amp;CHAR(10), "")</f>
        <v/>
      </c>
      <c r="F159" t="str">
        <f>IF(AA159=1, Database!$AQ$6&amp;": "&amp;Database!AQ162&amp;CHAR(10)&amp;Database!$AR$6&amp;": "&amp;Database!AR162&amp;CHAR(10)&amp;Database!$AS$6&amp;": "&amp;Database!AS162&amp;CHAR(10)&amp;Database!$AT$6&amp;": "&amp;Database!AT162&amp;CHAR(10), "")</f>
        <v/>
      </c>
      <c r="G159" t="str">
        <f>IF(V159=1, Database!$AU$6&amp;": "&amp;Database!AU162&amp;CHAR(10)&amp;Database!$AV$6&amp;": "&amp;Database!AV162&amp;CHAR(10), "")</f>
        <v/>
      </c>
      <c r="H159" t="str">
        <f>IF(AB159=1, Database!$AW$6&amp;": "&amp;Database!AW162&amp;CHAR(10), "")</f>
        <v/>
      </c>
      <c r="I159" t="str">
        <f>IF(AC159=1, Database!$AX$6&amp;": "&amp;Database!AX162&amp;CHAR(10)&amp;Database!$AY$6&amp;": "&amp;Database!AY162&amp;CHAR(10), "")</f>
        <v/>
      </c>
      <c r="J159" t="str">
        <f>IF(Z159=1, Database!$AQ$6&amp;": "&amp;Database!AQ162&amp;CHAR(10)&amp;Database!$AR$6&amp;": "&amp;Database!AR162&amp;CHAR(10)&amp;Database!$AS$6&amp;": "&amp;Database!AS162&amp;CHAR(10)&amp;Database!$AT$6&amp;": "&amp;Database!AT162&amp;CHAR(10), "")</f>
        <v/>
      </c>
      <c r="K159" t="str">
        <f>Database!$AZ$6&amp;": "&amp;Database!AZ162&amp;CHAR(10)&amp;Database!$BA$6&amp;": "&amp;Database!BA162&amp;CHAR(10)&amp;Database!$BB$6&amp;": "&amp;Database!BB162&amp;CHAR(10)</f>
        <v xml:space="preserve">status_newly_diagnosed: 
status_relapse: exclude
status_refractory: exclude
</v>
      </c>
      <c r="L159" t="str">
        <f>Database!$BC$6&amp;": "&amp;Database!BC162&amp;CHAR(10)&amp;Database!$BD$6&amp;": "&amp;Database!BD162&amp;CHAR(10)&amp;Database!$BE$6&amp;": "&amp;Database!BE162&amp;CHAR(10)&amp;Database!$BF$6&amp;": "&amp;Database!BF162&amp;CHAR(10)&amp;Database!$BG$6&amp;": "&amp;Database!BG162&amp;CHAR(10)&amp;Database!$BH$6&amp;": "&amp;Database!BH162&amp;CHAR(10)</f>
        <v xml:space="preserve">marker_alk_oncogene: 
marker_egfr_mutation: 
marker_kras_mutation: 
marker_philadelphia_bcrabl_positive: 
marker_flt3_positive: 
marker_cd20pos: 
</v>
      </c>
      <c r="M159" t="str">
        <f>Database!$BI$6&amp;": "&amp;Database!BI162&amp;CHAR(10)&amp;Database!$BJ$6&amp;": "&amp;Database!BJ162&amp;CHAR(10)&amp;Database!$BK$6&amp;": "&amp;Database!BK162&amp;CHAR(10)&amp;Database!$BL$6&amp;": "&amp;Database!BL162&amp;CHAR(10)&amp;Database!$BM$6&amp;": "&amp;Database!BM162&amp;CHAR(10)&amp;Database!$BN$6&amp;": "&amp;Database!BN162&amp;CHAR(10)&amp;Database!$BO$6&amp;": "&amp;Database!BO162&amp;CHAR(10)&amp;Database!$BP$6&amp;": "&amp;Database!BP162&amp;CHAR(10)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59" t="str">
        <f>IF(OR(W159=1, Z159=1), Database!$BQ$6&amp;": "&amp;Database!BQ162&amp;CHAR(10)&amp;Database!$BR$6&amp;": "&amp;Database!BR162&amp;CHAR(10)&amp;Database!$BS$6&amp;": "&amp;Database!BS162&amp;CHAR(10)&amp;Database!$BT$6&amp;": "&amp;Database!BT162&amp;CHAR(10), "")</f>
        <v xml:space="preserve">treatment_stemcell_allogeneic: 
treatment_stemcell_allogeneic_exclusion_period_mo: 
treatment_stemcell_autologous: 
treatment_stemcell_autologous_exclusion_period_mo: 
</v>
      </c>
      <c r="O159" t="str">
        <f>"Criteria: "&amp;CHAR(10)&amp;CHAR(10)&amp;Database!BU162</f>
        <v xml:space="preserve">Criteria: 
_x000D_        Inclusion Criteria:_x000D__x000D_          -  Patients must have constitutional trisomy 21 (Down syndrome) or trisomy 21 mosaicism_x000D_             (by karyotype or fluorescence in situ hybridization [FISH])_x000D__x000D_          -  Patients with previously untreated de novo AML who meet the criteria for AML with &gt;=_x000D_             20% bone marrow blasts as set out in the World Health Organization (WHO) Myeloid_x000D_             Neoplasm classification_x000D__x000D_          -  Patients with cytopenias and/or bone marrow blasts who do not meet the criteria for_x000D_             the diagnosis of AML (WHO Myeloid Neoplasm classification) because of &lt; 20% marrow_x000D_             blasts are eligible if they meet the criteria for a diagnosis of myelodysplastic_x000D_             syndrome (MDS)_x000D__x000D_          -  Patients with a history of transient myeloproliferative disorder (which may or may_x000D_             not have required chemotherapy intervention), who:_x000D__x000D_               -  Are &gt; 8 weeks since resolution of transient myeloproliferative disease (TMD)_x000D_                  with &gt;= 5% blasts, OR_x000D__x000D_               -  Patients sho have an increasing blast count (&gt;= 5%) in serial bone marrow_x000D_                  aspirates performed at least 4 weeks apart_x000D__x000D_          -  Children who have previously received chemotherapy, radiation therapy or any_x000D_             anti-leukemic therapy are not eligible for this protocol, with the exception of_x000D_             cytarabine for the treatment of TMD_x000D__x000D_          -  There are no minimal organ function requirements for enrollment on this study_x000D__x000D_               -  Note: Previous cardiac repair with sufficient cardiac function is not an_x000D_                  exclusion criteria_x000D__x000D_          -  Each patient's parents or legal guardians must sign a written informed consent_x000D__x000D_          -  All institutional, Food and Drug Administration (FDA), and National Cancer Institute_x000D_             (NCI) requirements for human subjects research must be met_x000D__x000D_        Exclusion Criteria:_x000D__x000D_          -  Patients with promyelocytic leukemia (French-American-British [FAB] M3)_x000D__x000D_          -  Prior therapy_x000D__x000D_               -  Patients =&lt; 30 days from the last dose of cytarabine used for treatment of TMD_x000D_      </v>
      </c>
      <c r="P159" t="str">
        <f t="shared" si="4"/>
        <v xml:space="preserve">
---------------------------------------</v>
      </c>
      <c r="Q159" t="str">
        <f t="shared" si="5"/>
        <v>nct_id: NCT02521493
phase: Phase 3
sponsor_name: Children's Oncology Group
sponsor_type: Other
study_title: Risk-Stratified Therapy for Acute Myeloid Leukemia in Down Syndrome
cohort: 2
age_min: 0
age_max: 3
type_leukemia_all: 
type_leukemia_aml: include
type_leukemia_cll: 
type_leukemia_cml: 
type_leukemia_cmml: 
type_leukemia_all_bcell: 
type_leukemia_all_tcell: 
type_leukemia_aml_denovo: exclude
type_leukemia_aml_secondary_mds: require
type_leukemia_aml_secondary_cml: 
type_leukemia_aml_apl: exclude
type_leukemia_aml_jmml: 
status_newly_diagnosed: 
status_relapse: exclude
status_refractory: exclude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Patients must have constitutional trisomy 21 (Down syndrome) or trisomy 21 mosaicism_x000D_             (by karyotype or fluorescence in situ hybridization [FISH])_x000D__x000D_          -  Patients with previously untreated de novo AML who meet the criteria for AML with &gt;=_x000D_             20% bone marrow blasts as set out in the World Health Organization (WHO) Myeloid_x000D_             Neoplasm classification_x000D__x000D_          -  Patients with cytopenias and/or bone marrow blasts who do not meet the criteria for_x000D_             the diagnosis of AML (WHO Myeloid Neoplasm classification) because of &lt; 20% marrow_x000D_             blasts are eligible if they meet the criteria for a diagnosis of myelodysplastic_x000D_             syndrome (MDS)_x000D__x000D_          -  Patients with a history of transient myeloproliferative disorder (which may or may_x000D_             not have required chemotherapy intervention), who:_x000D__x000D_               -  Are &gt; 8 weeks since resolution of transient myeloproliferative disease (TMD)_x000D_                  with &gt;= 5% blasts, OR_x000D__x000D_               -  Patients sho have an increasing blast count (&gt;= 5%) in serial bone marrow_x000D_                  aspirates performed at least 4 weeks apart_x000D__x000D_          -  Children who have previously received chemotherapy, radiation therapy or any_x000D_             anti-leukemic therapy are not eligible for this protocol, with the exception of_x000D_             cytarabine for the treatment of TMD_x000D__x000D_          -  There are no minimal organ function requirements for enrollment on this study_x000D__x000D_               -  Note: Previous cardiac repair with sufficient cardiac function is not an_x000D_                  exclusion criteria_x000D__x000D_          -  Each patient's parents or legal guardians must sign a written informed consent_x000D__x000D_          -  All institutional, Food and Drug Administration (FDA), and National Cancer Institute_x000D_             (NCI) requirements for human subjects research must be met_x000D__x000D_        Exclusion Criteria:_x000D__x000D_          -  Patients with promyelocytic leukemia (French-American-British [FAB] M3)_x000D__x000D_          -  Prior therapy_x000D__x000D_               -  Patients =&lt; 30 days from the last dose of cytarabine used for treatment of TMD_x000D_      
---------------------------------------</v>
      </c>
      <c r="S159">
        <f>IF(OR(Database!K162="include",Database!L162="include"), 1, 0)</f>
        <v>0</v>
      </c>
      <c r="T159">
        <f>IF(OR(Database!M162="include",Database!N162="include",Database!O162="include",Database!P162="include"), 1, 0)</f>
        <v>0</v>
      </c>
      <c r="U159">
        <f>IF(OR(Database!M162="include",Database!N162="include",Database!O162="include"), 1, 0)</f>
        <v>0</v>
      </c>
      <c r="V159">
        <f>IF(Database!P162="include", 1, 0)</f>
        <v>0</v>
      </c>
      <c r="W159">
        <f>IF(OR(Database!Q162="include",Database!R162="include",Database!S162="include",Database!T162="include"), 1, 0)</f>
        <v>1</v>
      </c>
      <c r="X159">
        <f>IF(Database!Q162="include", 1, 0)</f>
        <v>0</v>
      </c>
      <c r="Y159">
        <f>IF(Database!T162="include", 1, 0)</f>
        <v>0</v>
      </c>
      <c r="Z159">
        <f>IF(OR(Database!AC162="include",Database!AE162="include",Database!AH162="include",Database!AI162="include",Database!AJ162="include",Database!AK162="include",Database!AM162="include",Database!AN162="include",Database!AO162="include",Database!AP162="include"), 1, 0)</f>
        <v>0</v>
      </c>
      <c r="AA159">
        <f>IF(OR(Database!AQ162&lt;&gt;"",Database!AR162&lt;&gt;"",Database!AS162&lt;&gt;"",Database!AT162&lt;&gt;""), 1, 0)</f>
        <v>0</v>
      </c>
      <c r="AB159">
        <f>IF(Database!AW162&lt;&gt;"", 1, 0)</f>
        <v>0</v>
      </c>
      <c r="AC159">
        <f>IF(OR(Database!AY162&lt;&gt;"",Database!AX162&lt;&gt;""), 1, 0)</f>
        <v>0</v>
      </c>
    </row>
    <row r="160" spans="1:29">
      <c r="A160" t="str">
        <f>Database!$B$6&amp;": "&amp;Database!B163&amp;CHAR(10)&amp;Database!$C$6&amp;": "&amp;Database!C163&amp;CHAR(10)&amp;Database!$E$6&amp;": "&amp;Database!E163&amp;CHAR(10)&amp;Database!$F$6&amp;": "&amp;Database!F163&amp;CHAR(10)&amp;Database!$G$6&amp;": "&amp;Database!G163&amp;CHAR(10)&amp;Database!$H$6&amp;": "&amp;Database!H163&amp;CHAR(10)&amp;Database!$I$6&amp;": "&amp;Database!I163&amp;CHAR(10)&amp;Database!$J$6&amp;": "&amp;Database!J163&amp;CHAR(10)</f>
        <v xml:space="preserve">nct_id: NCT02717611
phase: Phase 2
sponsor_name: Acerta Pharma BV
sponsor_type: Industry
study_title: A Phase 2 Study of the Efficacy and Safety of ACP-196 in Subjects With Relapsed/Refractory CLL and Intolerant of Ibrutinib Therapy
cohort: 1
age_min: 18
age_max: 150
</v>
      </c>
      <c r="B160" t="str">
        <f>IF(S160=1, Database!$K$6&amp;": "&amp;Database!K163&amp;CHAR(10)&amp;Database!$L$6&amp;": "&amp;Database!L163, "")</f>
        <v/>
      </c>
      <c r="C160" t="str">
        <f>IF(T160=1, Database!$M$6&amp;": "&amp;Database!M163&amp;CHAR(10)&amp;Database!$N$6&amp;": "&amp;Database!N163&amp;CHAR(10)&amp;Database!$O$6&amp;": "&amp;Database!O163&amp;CHAR(10)&amp;Database!$P$6&amp;": "&amp;Database!P163&amp;CHAR(10), "")</f>
        <v/>
      </c>
      <c r="D160" t="str">
        <f>IF(W160=1, Database!$Q$6&amp;": "&amp;Database!Q163&amp;CHAR(10)&amp;Database!$R$6&amp;": "&amp;Database!R163&amp;CHAR(10)&amp;Database!$S$6&amp;": "&amp;Database!S163&amp;CHAR(10)&amp;Database!$T$6&amp;": "&amp;Database!T163&amp;CHAR(10)&amp;Database!$U$6&amp;": "&amp;Database!U163&amp;CHAR(10)&amp;Database!$V$6&amp;": "&amp;Database!V163&amp;CHAR(10)&amp;Database!$W$6&amp;": "&amp;Database!W163&amp;CHAR(10)&amp;Database!$X$6&amp;": "&amp;Database!X163&amp;CHAR(10)&amp;Database!$Y$6&amp;": "&amp;Database!Y163&amp;CHAR(10)&amp;Database!$Z$6&amp;": "&amp;Database!Z163&amp;CHAR(10)&amp;Database!$AA$6&amp;": "&amp;Database!AA163&amp;CHAR(10)&amp;Database!$AB$6&amp;": "&amp;Database!AB163&amp;CHAR(10), "")</f>
        <v xml:space="preserve">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v>
      </c>
      <c r="E160" t="str">
        <f>IF(Z160=1, Database!$AC$6&amp;": "&amp;Database!AC163&amp;CHAR(10)&amp;Database!$AD$6&amp;": "&amp;Database!AD163&amp;CHAR(10)&amp;Database!$AE$6&amp;": "&amp;Database!AE163&amp;CHAR(10)&amp;Database!$AF$6&amp;": "&amp;Database!AF163&amp;CHAR(10)&amp;Database!$AG$6&amp;": "&amp;Database!AG163&amp;CHAR(10)&amp;Database!$AH$6&amp;": "&amp;Database!AH163&amp;CHAR(10)&amp;Database!$AI$6&amp;": "&amp;Database!AI163&amp;CHAR(10)&amp;Database!$AJ$6&amp;": "&amp;Database!AJ163&amp;CHAR(10)&amp;Database!$AK$6&amp;": "&amp;Database!AK163&amp;CHAR(10)&amp;Database!$AL$6&amp;": "&amp;Database!AL163&amp;CHAR(10)&amp;Database!$AM$6&amp;": "&amp;Database!AM163&amp;CHAR(10)&amp;Database!$AN$6&amp;": "&amp;Database!AN163&amp;CHAR(10)&amp;Database!$AO$6&amp;": "&amp;Database!AO163&amp;CHAR(10)&amp;Database!$AP$6&amp;": "&amp;Database!AP163&amp;CHAR(10), "")</f>
        <v/>
      </c>
      <c r="F160" t="str">
        <f>IF(AA160=1, Database!$AQ$6&amp;": "&amp;Database!AQ163&amp;CHAR(10)&amp;Database!$AR$6&amp;": "&amp;Database!AR163&amp;CHAR(10)&amp;Database!$AS$6&amp;": "&amp;Database!AS163&amp;CHAR(10)&amp;Database!$AT$6&amp;": "&amp;Database!AT163&amp;CHAR(10), "")</f>
        <v/>
      </c>
      <c r="G160" t="str">
        <f>IF(V160=1, Database!$AU$6&amp;": "&amp;Database!AU163&amp;CHAR(10)&amp;Database!$AV$6&amp;": "&amp;Database!AV163&amp;CHAR(10), "")</f>
        <v/>
      </c>
      <c r="H160" t="str">
        <f>IF(AB160=1, Database!$AW$6&amp;": "&amp;Database!AW163&amp;CHAR(10), "")</f>
        <v/>
      </c>
      <c r="I160" t="str">
        <f>IF(AC160=1, Database!$AX$6&amp;": "&amp;Database!AX163&amp;CHAR(10)&amp;Database!$AY$6&amp;": "&amp;Database!AY163&amp;CHAR(10), "")</f>
        <v/>
      </c>
      <c r="J160" t="str">
        <f>IF(Z160=1, Database!$AQ$6&amp;": "&amp;Database!AQ163&amp;CHAR(10)&amp;Database!$AR$6&amp;": "&amp;Database!AR163&amp;CHAR(10)&amp;Database!$AS$6&amp;": "&amp;Database!AS163&amp;CHAR(10)&amp;Database!$AT$6&amp;": "&amp;Database!AT163&amp;CHAR(10), "")</f>
        <v/>
      </c>
      <c r="K160" t="str">
        <f>Database!$AZ$6&amp;": "&amp;Database!AZ163&amp;CHAR(10)&amp;Database!$BA$6&amp;": "&amp;Database!BA163&amp;CHAR(10)&amp;Database!$BB$6&amp;": "&amp;Database!BB163&amp;CHAR(10)</f>
        <v xml:space="preserve">status_newly_diagnosed: 
status_relapse: require_relapse_or_refractory
status_refractory: require_relapse_or_refractory
</v>
      </c>
      <c r="L160" t="str">
        <f>Database!$BC$6&amp;": "&amp;Database!BC163&amp;CHAR(10)&amp;Database!$BD$6&amp;": "&amp;Database!BD163&amp;CHAR(10)&amp;Database!$BE$6&amp;": "&amp;Database!BE163&amp;CHAR(10)&amp;Database!$BF$6&amp;": "&amp;Database!BF163&amp;CHAR(10)&amp;Database!$BG$6&amp;": "&amp;Database!BG163&amp;CHAR(10)&amp;Database!$BH$6&amp;": "&amp;Database!BH163&amp;CHAR(10)</f>
        <v xml:space="preserve">marker_alk_oncogene: 
marker_egfr_mutation: 
marker_kras_mutation: 
marker_philadelphia_bcrabl_positive: 
marker_flt3_positive: 
marker_cd20pos: 
</v>
      </c>
      <c r="M160" t="str">
        <f>Database!$BI$6&amp;": "&amp;Database!BI163&amp;CHAR(10)&amp;Database!$BJ$6&amp;": "&amp;Database!BJ163&amp;CHAR(10)&amp;Database!$BK$6&amp;": "&amp;Database!BK163&amp;CHAR(10)&amp;Database!$BL$6&amp;": "&amp;Database!BL163&amp;CHAR(10)&amp;Database!$BM$6&amp;": "&amp;Database!BM163&amp;CHAR(10)&amp;Database!$BN$6&amp;": "&amp;Database!BN163&amp;CHAR(10)&amp;Database!$BO$6&amp;": "&amp;Database!BO163&amp;CHAR(10)&amp;Database!$BP$6&amp;": "&amp;Database!BP163&amp;CHAR(10)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60" t="str">
        <f>IF(OR(W160=1, Z160=1), Database!$BQ$6&amp;": "&amp;Database!BQ163&amp;CHAR(10)&amp;Database!$BR$6&amp;": "&amp;Database!BR163&amp;CHAR(10)&amp;Database!$BS$6&amp;": "&amp;Database!BS163&amp;CHAR(10)&amp;Database!$BT$6&amp;": "&amp;Database!BT163&amp;CHAR(10), "")</f>
        <v xml:space="preserve">treatment_stemcell_allogeneic: 
treatment_stemcell_allogeneic_exclusion_period_mo: 
treatment_stemcell_autologous: 
treatment_stemcell_autologous_exclusion_period_mo: 
</v>
      </c>
      <c r="O160" t="str">
        <f>"Criteria: "&amp;CHAR(10)&amp;CHAR(10)&amp;Database!BU163</f>
        <v xml:space="preserve">Criteria: 
_x000D_        Inclusion Criteria:_x000D__x000D_          1. Men and women â‰¥ 18 years of age._x000D__x000D_          2. Prior diagnosis of CLL_x000D__x000D_          3. Must have received â‰¥ 1 prior therapy for CLL_x000D__x000D_          4. Intolerant of ibrutinib_x000D__x000D_          5. Willing and able to participate in all required evaluations and procedures in this_x000D_             study protocol including swallowing capsules without difficulty._x000D__x000D_          6. ECOG performance status of â‰¤ 2._x000D__x000D_        Exclusion Criteria:_x000D__x000D_          1. Ongoing AE attributed to ibrutinib therapy_x000D__x000D_          2. Treatment with systemic anticancer therapy for CLL is prohibited between_x000D_             discontinuation of ibrutinib and enrollment on this trial._x000D__x000D_          3. Prior exposure to a BCL-2 inhibitor (eg, venetoclax/ABT-199)_x000D__x000D_          4. Prior malignancy (other than CLL), except for adequately treated basal cell or_x000D_             squamous cell skin cancer, in situ cancer, or other cancer from which the subject has_x000D_             been disease free for â‰¥ 2 years._x000D__x000D_          5. Significant cardiovascular disease such as uncontrolled or symptomatic untreated_x000D_             arrhythmias, congestive heart failure, or myocardial infarction within 6 months of_x000D_             screening, or any Class 3 or 4 cardiac disease as defined by the New York Heart_x000D_             Association Functional Classification, or QTc &gt; 480 msec at screening. Exception:_x000D_             Subjects with controlled, asymptomatic atrial fibrillation during screening are_x000D_             allowed to enroll on study._x000D_      </v>
      </c>
      <c r="P160" t="str">
        <f t="shared" si="4"/>
        <v xml:space="preserve">
---------------------------------------</v>
      </c>
      <c r="Q160" t="str">
        <f t="shared" si="5"/>
        <v>nct_id: NCT02717611
phase: Phase 2
sponsor_name: Acerta Pharma BV
sponsor_type: Industry
study_title: A Phase 2 Study of the Efficacy and Safety of ACP-196 in Subjects With Relapsed/Refractory CLL and Intolerant of Ibrutinib Therapy
cohort: 1
age_min: 18
age_max: 150
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Men and women â‰¥ 18 years of age._x000D__x000D_          2. Prior diagnosis of CLL_x000D__x000D_          3. Must have received â‰¥ 1 prior therapy for CLL_x000D__x000D_          4. Intolerant of ibrutinib_x000D__x000D_          5. Willing and able to participate in all required evaluations and procedures in this_x000D_             study protocol including swallowing capsules without difficulty._x000D__x000D_          6. ECOG performance status of â‰¤ 2._x000D__x000D_        Exclusion Criteria:_x000D__x000D_          1. Ongoing AE attributed to ibrutinib therapy_x000D__x000D_          2. Treatment with systemic anticancer therapy for CLL is prohibited between_x000D_             discontinuation of ibrutinib and enrollment on this trial._x000D__x000D_          3. Prior exposure to a BCL-2 inhibitor (eg, venetoclax/ABT-199)_x000D__x000D_          4. Prior malignancy (other than CLL), except for adequately treated basal cell or_x000D_             squamous cell skin cancer, in situ cancer, or other cancer from which the subject has_x000D_             been disease free for â‰¥ 2 years._x000D__x000D_          5. Significant cardiovascular disease such as uncontrolled or symptomatic untreated_x000D_             arrhythmias, congestive heart failure, or myocardial infarction within 6 months of_x000D_             screening, or any Class 3 or 4 cardiac disease as defined by the New York Heart_x000D_             Association Functional Classification, or QTc &gt; 480 msec at screening. Exception:_x000D_             Subjects with controlled, asymptomatic atrial fibrillation during screening are_x000D_             allowed to enroll on study._x000D_      
---------------------------------------</v>
      </c>
      <c r="S160">
        <f>IF(OR(Database!K163="include",Database!L163="include"), 1, 0)</f>
        <v>0</v>
      </c>
      <c r="T160">
        <f>IF(OR(Database!M163="include",Database!N163="include",Database!O163="include",Database!P163="include"), 1, 0)</f>
        <v>0</v>
      </c>
      <c r="U160">
        <f>IF(OR(Database!M163="include",Database!N163="include",Database!O163="include"), 1, 0)</f>
        <v>0</v>
      </c>
      <c r="V160">
        <f>IF(Database!P163="include", 1, 0)</f>
        <v>0</v>
      </c>
      <c r="W160">
        <f>IF(OR(Database!Q163="include",Database!R163="include",Database!S163="include",Database!T163="include"), 1, 0)</f>
        <v>1</v>
      </c>
      <c r="X160">
        <f>IF(Database!Q163="include", 1, 0)</f>
        <v>0</v>
      </c>
      <c r="Y160">
        <f>IF(Database!T163="include", 1, 0)</f>
        <v>0</v>
      </c>
      <c r="Z160">
        <f>IF(OR(Database!AC163="include",Database!AE163="include",Database!AH163="include",Database!AI163="include",Database!AJ163="include",Database!AK163="include",Database!AM163="include",Database!AN163="include",Database!AO163="include",Database!AP163="include"), 1, 0)</f>
        <v>0</v>
      </c>
      <c r="AA160">
        <f>IF(OR(Database!AQ163&lt;&gt;"",Database!AR163&lt;&gt;"",Database!AS163&lt;&gt;"",Database!AT163&lt;&gt;""), 1, 0)</f>
        <v>0</v>
      </c>
      <c r="AB160">
        <f>IF(Database!AW163&lt;&gt;"", 1, 0)</f>
        <v>0</v>
      </c>
      <c r="AC160">
        <f>IF(OR(Database!AY163&lt;&gt;"",Database!AX163&lt;&gt;""), 1, 0)</f>
        <v>0</v>
      </c>
    </row>
    <row r="161" spans="1:29">
      <c r="A161" t="str">
        <f>Database!$B$6&amp;": "&amp;Database!B164&amp;CHAR(10)&amp;Database!$C$6&amp;": "&amp;Database!C164&amp;CHAR(10)&amp;Database!$E$6&amp;": "&amp;Database!E164&amp;CHAR(10)&amp;Database!$F$6&amp;": "&amp;Database!F164&amp;CHAR(10)&amp;Database!$G$6&amp;": "&amp;Database!G164&amp;CHAR(10)&amp;Database!$H$6&amp;": "&amp;Database!H164&amp;CHAR(10)&amp;Database!$I$6&amp;": "&amp;Database!I164&amp;CHAR(10)&amp;Database!$J$6&amp;": "&amp;Database!J164&amp;CHAR(10)</f>
        <v xml:space="preserve">nct_id: NCT02421939
phase: Phase 3
sponsor_name: Astellas Pharma Global Development, Inc.
sponsor_type: Industry
study_title: A Phase 3 Open-Label, Multicenter, Randomized Study of ASP2215 Versus Salvage Chemotherapy in Patients With Relapsed or Refractory Acute Myeloid Leukemia (AML) With FLT3 Mutation
cohort: 1
age_min: 18
age_max: 150
</v>
      </c>
      <c r="B161" t="str">
        <f>IF(S161=1, Database!$K$6&amp;": "&amp;Database!K164&amp;CHAR(10)&amp;Database!$L$6&amp;": "&amp;Database!L164, "")</f>
        <v/>
      </c>
      <c r="C161" t="str">
        <f>IF(T161=1, Database!$M$6&amp;": "&amp;Database!M164&amp;CHAR(10)&amp;Database!$N$6&amp;": "&amp;Database!N164&amp;CHAR(10)&amp;Database!$O$6&amp;": "&amp;Database!O164&amp;CHAR(10)&amp;Database!$P$6&amp;": "&amp;Database!P164&amp;CHAR(10), "")</f>
        <v/>
      </c>
      <c r="D161" t="str">
        <f>IF(W161=1, Database!$Q$6&amp;": "&amp;Database!Q164&amp;CHAR(10)&amp;Database!$R$6&amp;": "&amp;Database!R164&amp;CHAR(10)&amp;Database!$S$6&amp;": "&amp;Database!S164&amp;CHAR(10)&amp;Database!$T$6&amp;": "&amp;Database!T164&amp;CHAR(10)&amp;Database!$U$6&amp;": "&amp;Database!U164&amp;CHAR(10)&amp;Database!$V$6&amp;": "&amp;Database!V164&amp;CHAR(10)&amp;Database!$W$6&amp;": "&amp;Database!W164&amp;CHAR(10)&amp;Database!$X$6&amp;": "&amp;Database!X164&amp;CHAR(10)&amp;Database!$Y$6&amp;": "&amp;Database!Y164&amp;CHAR(10)&amp;Database!$Z$6&amp;": "&amp;Database!Z164&amp;CHAR(10)&amp;Database!$AA$6&amp;": "&amp;Database!AA164&amp;CHAR(10)&amp;Database!$AB$6&amp;": "&amp;Database!AB164&amp;CHAR(10), "")</f>
        <v xml:space="preserve">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v>
      </c>
      <c r="E161" t="str">
        <f>IF(Z161=1, Database!$AC$6&amp;": "&amp;Database!AC164&amp;CHAR(10)&amp;Database!$AD$6&amp;": "&amp;Database!AD164&amp;CHAR(10)&amp;Database!$AE$6&amp;": "&amp;Database!AE164&amp;CHAR(10)&amp;Database!$AF$6&amp;": "&amp;Database!AF164&amp;CHAR(10)&amp;Database!$AG$6&amp;": "&amp;Database!AG164&amp;CHAR(10)&amp;Database!$AH$6&amp;": "&amp;Database!AH164&amp;CHAR(10)&amp;Database!$AI$6&amp;": "&amp;Database!AI164&amp;CHAR(10)&amp;Database!$AJ$6&amp;": "&amp;Database!AJ164&amp;CHAR(10)&amp;Database!$AK$6&amp;": "&amp;Database!AK164&amp;CHAR(10)&amp;Database!$AL$6&amp;": "&amp;Database!AL164&amp;CHAR(10)&amp;Database!$AM$6&amp;": "&amp;Database!AM164&amp;CHAR(10)&amp;Database!$AN$6&amp;": "&amp;Database!AN164&amp;CHAR(10)&amp;Database!$AO$6&amp;": "&amp;Database!AO164&amp;CHAR(10)&amp;Database!$AP$6&amp;": "&amp;Database!AP164&amp;CHAR(10), "")</f>
        <v/>
      </c>
      <c r="F161" t="str">
        <f>IF(AA161=1, Database!$AQ$6&amp;": "&amp;Database!AQ164&amp;CHAR(10)&amp;Database!$AR$6&amp;": "&amp;Database!AR164&amp;CHAR(10)&amp;Database!$AS$6&amp;": "&amp;Database!AS164&amp;CHAR(10)&amp;Database!$AT$6&amp;": "&amp;Database!AT164&amp;CHAR(10), "")</f>
        <v/>
      </c>
      <c r="G161" t="str">
        <f>IF(V161=1, Database!$AU$6&amp;": "&amp;Database!AU164&amp;CHAR(10)&amp;Database!$AV$6&amp;": "&amp;Database!AV164&amp;CHAR(10), "")</f>
        <v/>
      </c>
      <c r="H161" t="str">
        <f>IF(AB161=1, Database!$AW$6&amp;": "&amp;Database!AW164&amp;CHAR(10), "")</f>
        <v/>
      </c>
      <c r="I161" t="str">
        <f>IF(AC161=1, Database!$AX$6&amp;": "&amp;Database!AX164&amp;CHAR(10)&amp;Database!$AY$6&amp;": "&amp;Database!AY164&amp;CHAR(10), "")</f>
        <v/>
      </c>
      <c r="J161" t="str">
        <f>IF(Z161=1, Database!$AQ$6&amp;": "&amp;Database!AQ164&amp;CHAR(10)&amp;Database!$AR$6&amp;": "&amp;Database!AR164&amp;CHAR(10)&amp;Database!$AS$6&amp;": "&amp;Database!AS164&amp;CHAR(10)&amp;Database!$AT$6&amp;": "&amp;Database!AT164&amp;CHAR(10), "")</f>
        <v/>
      </c>
      <c r="K161" t="str">
        <f>Database!$AZ$6&amp;": "&amp;Database!AZ164&amp;CHAR(10)&amp;Database!$BA$6&amp;": "&amp;Database!BA164&amp;CHAR(10)&amp;Database!$BB$6&amp;": "&amp;Database!BB164&amp;CHAR(10)</f>
        <v xml:space="preserve">status_newly_diagnosed: 
status_relapse: require_relapse_or_refractory
status_refractory: require_relapse_or_refractory
</v>
      </c>
      <c r="L161" t="str">
        <f>Database!$BC$6&amp;": "&amp;Database!BC164&amp;CHAR(10)&amp;Database!$BD$6&amp;": "&amp;Database!BD164&amp;CHAR(10)&amp;Database!$BE$6&amp;": "&amp;Database!BE164&amp;CHAR(10)&amp;Database!$BF$6&amp;": "&amp;Database!BF164&amp;CHAR(10)&amp;Database!$BG$6&amp;": "&amp;Database!BG164&amp;CHAR(10)&amp;Database!$BH$6&amp;": "&amp;Database!BH164&amp;CHAR(10)</f>
        <v xml:space="preserve">marker_alk_oncogene: 
marker_egfr_mutation: 
marker_kras_mutation: 
marker_philadelphia_bcrabl_positive: exclude
marker_flt3_positive: require
marker_cd20pos: 
</v>
      </c>
      <c r="M161" t="str">
        <f>Database!$BI$6&amp;": "&amp;Database!BI164&amp;CHAR(10)&amp;Database!$BJ$6&amp;": "&amp;Database!BJ164&amp;CHAR(10)&amp;Database!$BK$6&amp;": "&amp;Database!BK164&amp;CHAR(10)&amp;Database!$BL$6&amp;": "&amp;Database!BL164&amp;CHAR(10)&amp;Database!$BM$6&amp;": "&amp;Database!BM164&amp;CHAR(10)&amp;Database!$BN$6&amp;": "&amp;Database!BN164&amp;CHAR(10)&amp;Database!$BO$6&amp;": "&amp;Database!BO164&amp;CHAR(10)&amp;Database!$BP$6&amp;": "&amp;Database!BP164&amp;CHAR(10)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61" t="str">
        <f>IF(OR(W161=1, Z161=1), Database!$BQ$6&amp;": "&amp;Database!BQ164&amp;CHAR(10)&amp;Database!$BR$6&amp;": "&amp;Database!BR164&amp;CHAR(10)&amp;Database!$BS$6&amp;": "&amp;Database!BS164&amp;CHAR(10)&amp;Database!$BT$6&amp;": "&amp;Database!BT164&amp;CHAR(10), "")</f>
        <v xml:space="preserve">treatment_stemcell_allogeneic: 
treatment_stemcell_allogeneic_exclusion_period_mo: 
treatment_stemcell_autologous: 
treatment_stemcell_autologous_exclusion_period_mo: 
</v>
      </c>
      <c r="O161" t="str">
        <f>"Criteria: "&amp;CHAR(10)&amp;CHAR(10)&amp;Database!BU164</f>
        <v xml:space="preserve">Criteria: 
_x000D_        Inclusion Criteria:_x000D__x000D_          -  Subject has a diagnosis of primary acute myeloid leukemia (AML) or AML secondary to_x000D_             myelodysplastic syndrome (MDS) according to WHO classification (2008) as determined_x000D_             by pathology review at the treating institute._x000D__x000D_          -  Subject is refractory to or relapsed after first-line AML therapy (with or without_x000D_             hematopoietic stem cell transplant (HSCT))._x000D__x000D_               -  Refractory to first-line AML therapy is defined as:_x000D__x000D_                  1. Subject did not achieve complete remission/complete remission with incomplete_x000D_                  hematologic recovery/complete remission with incomplete platelet recovery_x000D_                  (CR/CRi/CRp) under initial therapy. A subject eligible for standard therapy must_x000D_                  receive at least one cycle of an anthracycline containing induction block in_x000D_                  standard dose for the selected induction regimen. A subject not eligible for_x000D_                  standard therapy must have received at least one complete block of induction_x000D_                  therapy seen as the optimum choice of therapy to induce remission for this_x000D_                  subject._x000D__x000D_               -  Untreated first hematologic relapse is defined as:_x000D__x000D_                    1. Subject must have achieved a CR/CRi/CRp (criteria as defined by [Cheson et_x000D_                       al, 2003], see Section 5.3) with first line treatment and has hematologic_x000D_                       relapse._x000D__x000D_          -  Subject is positive for FMS-like tyrosine kinase (FLT3) activating mutation in bone_x000D_             marrow or whole blood as determined by central lab._x000D__x000D_          -  Subject has an Eastern Cooperative Oncology Group (ECOG) performance status â‰¤ 2._x000D__x000D_          -  Subject is eligible for pre-selected salvage chemotherapy._x000D__x000D_          -  Subject must meet the following criteria as indicated on the clinical laboratory_x000D_             tests:_x000D__x000D_               -  Serum aspartate aminotransferase and alanine aminotransferase â‰¤ 2.5 x upper_x000D_                  limit of normal (ULN)_x000D__x000D_               -  Serum total bilirubin â‰¤ 1.5 x ULN_x000D__x000D_               -  Serum creatinine â‰¤ 1.5 x ULN or an estimated glomerular filtration rate of &gt; 50_x000D_                  mL/min as calculated by the Modification of Diet in Renal Disease equation._x000D__x000D_          -  Subject is suitable for oral administration of study drug._x000D__x000D_          -  Female subject must either:_x000D__x000D_               -  Be of non-child bearing potential:_x000D__x000D_                    1. post-menopausal (defined as at least 1 year without any menses) prior to_x000D_                       Screening, or_x000D__x000D_                    2. documented surgically sterile (at least 1 month prior to Screening)_x000D__x000D_               -  Or, if of childbearing potential,_x000D__x000D_                    1. Agree not to try to become pregnant during the study and for 45 days after_x000D_                       the final study administration_x000D__x000D_                    2. And have a negative urine pregnancy test at Screening_x000D__x000D_                    3. And, if heterosexually active, agree to consistently use two forms of_x000D_                       effective contraception per locally accepted standards (one of which must_x000D_                       be a barrier method) starting at Screening and throughout the study period_x000D_                       and for 45 days after the final study drug administration._x000D__x000D_          -  Female subject must agree not to breastfeed at Screening and throughout the study_x000D_             period, and for 45 days after the final study drug administration._x000D__x000D_          -  Female subject must not donate ova starting at Screening and throughout the study_x000D_             period, and for 45 days after the final study drug administration._x000D__x000D_          -  Male subject and their female partners who are of childbearing potential must be_x000D_             using two forms of effective contraception per locally accepted standards (one of_x000D_             which must be a barrier method) starting at Screening and continue throughout the_x000D_             study period, and for 105 days after the final study drug administration_x000D__x000D_          -  Male subject must not donate sperm starting at Screening and throughout the study_x000D_             period and 105 days after the final study drug administration._x000D__x000D_          -  Subject agrees not to participate in another interventional study while on treatment._x000D__x000D_        Exclusion Criteria:_x000D__x000D_          -  Subject was diagnosed as acute promyelocytic leukemia (APL)._x000D__x000D_          -  Subject has BCR-ABL-positive leukemia (chronic myelogenous leukemia in blast crisis)._x000D__x000D_          -  Subject has AML secondary to prior chemotherapy for other neoplasms (except for MDS)._x000D__x000D_          -  Subject is in second or later hematologic relapse or has received salvage therapy for_x000D_             refractory disease_x000D__x000D_          -  Subject has clinically active central nervous system leukemia._x000D__x000D_          -  Subject has been diagnosed with another malignancy, unless disease-free for at least_x000D_             5 years. Subjects with treated nonmelanoma skin cancer, in situ carcinoma or cervical_x000D_             intraepithelial neoplasia, regardless of the disease-free duration, are eligible for_x000D_             this study if definitive treatment for the condition has been completed. Subjects_x000D_             with organ-confined prostate cancer with no evidence of recurrent or progressive_x000D_             disease are eligible if hormonal therapy has been initiated or the malignancy has_x000D_             been surgically removed or treated with definitive radiotherapy._x000D__x000D_          -  Subject has received prior treatment with ASP2215 or other FLT3 inhibitors (with the_x000D_             exception of sorafenib used in first-line therapy regimen as part of induction,_x000D_             consolidation, and/or maintenance)._x000D__x000D_          -  Subject has clinically significant abnormality of coagulation profile, such as_x000D_             disseminated intravascular coagulation (DIC)._x000D__x000D_          -  Subject has had major surgery within 4 weeks prior to the first study dose._x000D__x000D_          -  Subject has radiation therapy within 4 weeks prior to the first study dose._x000D__x000D_          -  Subject has congestive heart failure New York Heart Association (NYHA) class 3 or 4,_x000D_             or subject with a history of congestive heart failure NYHA class 3 or 4 in the past,_x000D_             unless a screening echocardiogram performed within 3 months prior to study entry_x000D_             results in a left ventricular ejection fraction that is â‰¥ 45%._x000D__x000D_          -  Subject requires treatment with concomitant drugs that are strong inducers of_x000D_             cytochrome P450 (CYP)3A._x000D__x000D_          -  Subjects with mean of triplicate Fridericia-corrected QT interval (QTcF) &gt; 450 ms at_x000D_             Screening based on central reading._x000D__x000D_          -  Subjects with Long QT Syndrome at Screening._x000D__x000D_          -  Subjects with hypokalemia and hypomagnesemia at Screening (defined as values below_x000D_             lower limit of normal [LLN])._x000D__x000D_          -  Subject requires treatment with concomitant drugs that are strong inhibitors or_x000D_             inducers of P glycoprotein (P-gp) or substrates of multidrug and toxin extrusion_x000D_             protein 1 (MATE1) with the exception of drugs that are considered absolutely_x000D_             essential for the care of the subject_x000D__x000D_          -  Subject requires treatment with concomitant drugs that target serotonin_x000D_             5-hydroxytryptamine receptor 1 (5HT1R) or 5-hydroxytryptamine receptor 2B (5HT2BR) or_x000D_             sigma nonspecific receptor with the exception of drugs that are considered absolutely_x000D_             essential for the care of the subject._x000D__x000D_          -  Subject has an active uncontrolled infection._x000D__x000D_          -  Subject is known to have human immunodeficiency virus infection._x000D__x000D_          -  Subject has active hepatitis B or C, or other active hepatic disorder._x000D__x000D_          -  Subject has any condition which makes the subject unsuitable for study participation._x000D__x000D_          -  Subject has active clinically significant GVHD or is on treatment with systemic_x000D_             corticosteroids for GVHD._x000D_      </v>
      </c>
      <c r="P161" t="str">
        <f t="shared" si="4"/>
        <v xml:space="preserve">
---------------------------------------</v>
      </c>
      <c r="Q161" t="str">
        <f t="shared" si="5"/>
        <v>nct_id: NCT02421939
phase: Phase 3
sponsor_name: Astellas Pharma Global Development, Inc.
sponsor_type: Industry
study_title: A Phase 3 Open-Label, Multicenter, Randomized Study of ASP2215 Versus Salvage Chemotherapy in Patients With Relapsed or Refractory Acute Myeloid Leukemia (AML) With FLT3 Mutation
cohort: 1
age_min: 18
age_max: 150
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status_newly_diagnosed: 
status_relapse: require_relapse_or_refractory
status_refractory: require_relapse_or_refractory
marker_alk_oncogene: 
marker_egfr_mutation: 
marker_kras_mutation: 
marker_philadelphia_bcrabl_positive: exclude
marker_flt3_positive: require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Subject has a diagnosis of primary acute myeloid leukemia (AML) or AML secondary to_x000D_             myelodysplastic syndrome (MDS) according to WHO classification (2008) as determined_x000D_             by pathology review at the treating institute._x000D__x000D_          -  Subject is refractory to or relapsed after first-line AML therapy (with or without_x000D_             hematopoietic stem cell transplant (HSCT))._x000D__x000D_               -  Refractory to first-line AML therapy is defined as:_x000D__x000D_                  1. Subject did not achieve complete remission/complete remission with incomplete_x000D_                  hematologic recovery/complete remission with incomplete platelet recovery_x000D_                  (CR/CRi/CRp) under initial therapy. A subject eligible for standard therapy must_x000D_                  receive at least one cycle of an anthracycline containing induction block in_x000D_                  standard dose for the selected induction regimen. A subject not eligible for_x000D_                  standard therapy must have received at least one complete block of induction_x000D_                  therapy seen as the optimum choice of therapy to induce remission for this_x000D_                  subject._x000D__x000D_               -  Untreated first hematologic relapse is defined as:_x000D__x000D_                    1. Subject must have achieved a CR/CRi/CRp (criteria as defined by [Cheson et_x000D_                       al, 2003], see Section 5.3) with first line treatment and has hematologic_x000D_                       relapse._x000D__x000D_          -  Subject is positive for FMS-like tyrosine kinase (FLT3) activating mutation in bone_x000D_             marrow or whole blood as determined by central lab._x000D__x000D_          -  Subject has an Eastern Cooperative Oncology Group (ECOG) performance status â‰¤ 2._x000D__x000D_          -  Subject is eligible for pre-selected salvage chemotherapy._x000D__x000D_          -  Subject must meet the following criteria as indicated on the clinical laboratory_x000D_             tests:_x000D__x000D_               -  Serum aspartate aminotransferase and alanine aminotransferase â‰¤ 2.5 x upper_x000D_                  limit of normal (ULN)_x000D__x000D_               -  Serum total bilirubin â‰¤ 1.5 x ULN_x000D__x000D_               -  Serum creatinine â‰¤ 1.5 x ULN or an estimated glomerular filtration rate of &gt; 50_x000D_                  mL/min as calculated by the Modification of Diet in Renal Disease equation._x000D__x000D_          -  Subject is suitable for oral administration of study drug._x000D__x000D_          -  Female subject must either:_x000D__x000D_               -  Be of non-child bearing potential:_x000D__x000D_                    1. post-menopausal (defined as at least 1 year without any menses) prior to_x000D_                       Screening, or_x000D__x000D_                    2. documented surgically sterile (at least 1 month prior to Screening)_x000D__x000D_               -  Or, if of childbearing potential,_x000D__x000D_                    1. Agree not to try to become pregnant during the study and for 45 days after_x000D_                       the final study administration_x000D__x000D_                    2. And have a negative urine pregnancy test at Screening_x000D__x000D_                    3. And, if heterosexually active, agree to consistently use two forms of_x000D_                       effective contraception per locally accepted standards (one of which must_x000D_                       be a barrier method) starting at Screening and throughout the study period_x000D_                       and for 45 days after the final study drug administration._x000D__x000D_          -  Female subject must agree not to breastfeed at Screening and throughout the study_x000D_             period, and for 45 days after the final study drug administration._x000D__x000D_          -  Female subject must not donate ova starting at Screening and throughout the study_x000D_             period, and for 45 days after the final study drug administration._x000D__x000D_          -  Male subject and their female partners who are of childbearing potential must be_x000D_             using two forms of effective contraception per locally accepted standards (one of_x000D_             which must be a barrier method) starting at Screening and continue throughout the_x000D_             study period, and for 105 days after the final study drug administration_x000D__x000D_          -  Male subject must not donate sperm starting at Screening and throughout the study_x000D_             period and 105 days after the final study drug administration._x000D__x000D_          -  Subject agrees not to participate in another interventional study while on treatment._x000D__x000D_        Exclusion Criteria:_x000D__x000D_          -  Subject was diagnosed as acute promyelocytic leukemia (APL)._x000D__x000D_          -  Subject has BCR-ABL-positive leukemia (chronic myelogenous leukemia in blast crisis)._x000D__x000D_          -  Subject has AML secondary to prior chemotherapy for other neoplasms (except for MDS)._x000D__x000D_          -  Subject is in second or later hematologic relapse or has received salvage therapy for_x000D_             refractory disease_x000D__x000D_          -  Subject has clinically active central nervous system leukemia._x000D__x000D_          -  Subject has been diagnosed with another malignancy, unless disease-free for at least_x000D_             5 years. Subjects with treated nonmelanoma skin cancer, in situ carcinoma or cervical_x000D_             intraepithelial neoplasia, regardless of the disease-free duration, are eligible for_x000D_             this study if definitive treatment for the condition has been completed. Subjects_x000D_             with organ-confined prostate cancer with no evidence of recurrent or progressive_x000D_             disease are eligible if hormonal therapy has been initiated or the malignancy has_x000D_             been surgically removed or treated with definitive radiotherapy._x000D__x000D_          -  Subject has received prior treatment with ASP2215 or other FLT3 inhibitors (with the_x000D_             exception of sorafenib used in first-line therapy regimen as part of induction,_x000D_             consolidation, and/or maintenance)._x000D__x000D_          -  Subject has clinically significant abnormality of coagulation profile, such as_x000D_             disseminated intravascular coagulation (DIC)._x000D__x000D_          -  Subject has had major surgery within 4 weeks prior to the first study dose._x000D__x000D_          -  Subject has radiation therapy within 4 weeks prior to the first study dose._x000D__x000D_          -  Subject has congestive heart failure New York Heart Association (NYHA) class 3 or 4,_x000D_             or subject with a history of congestive heart failure NYHA class 3 or 4 in the past,_x000D_             unless a screening echocardiogram performed within 3 months prior to study entry_x000D_             results in a left ventricular ejection fraction that is â‰¥ 45%._x000D__x000D_          -  Subject requires treatment with concomitant drugs that are strong inducers of_x000D_             cytochrome P450 (CYP)3A._x000D__x000D_          -  Subjects with mean of triplicate Fridericia-corrected QT interval (QTcF) &gt; 450 ms at_x000D_             Screening based on central reading._x000D__x000D_          -  Subjects with Long QT Syndrome at Screening._x000D__x000D_          -  Subjects with hypokalemia and hypomagnesemia at Screening (defined as values below_x000D_             lower limit of normal [LLN])._x000D__x000D_          -  Subject requires treatment with concomitant drugs that are strong inhibitors or_x000D_             inducers of P glycoprotein (P-gp) or substrates of multidrug and toxin extrusion_x000D_             protein 1 (MATE1) with the exception of drugs that are considered absolutely_x000D_             essential for the care of the subject_x000D__x000D_          -  Subject requires treatment with concomitant drugs that target serotonin_x000D_             5-hydroxytryptamine receptor 1 (5HT1R) or 5-hydroxytryptamine receptor 2B (5HT2BR) or_x000D_             sigma nonspecific receptor with the exception of drugs that are considered absolutely_x000D_             essential for the care of the subject._x000D__x000D_          -  Subject has an active uncontrolled infection._x000D__x000D_          -  Subject is known to have human immunodeficiency virus infection._x000D__x000D_          -  Subject has active hepatitis B or C, or other active hepatic disorder._x000D__x000D_          -  Subject has any condition which makes the subject unsuitable for study participation._x000D__x000D_          -  Subject has active clinically significant GVHD or is on treatment with systemic_x000D_             corticosteroids for GVHD._x000D_      
---------------------------------------</v>
      </c>
      <c r="S161">
        <f>IF(OR(Database!K164="include",Database!L164="include"), 1, 0)</f>
        <v>0</v>
      </c>
      <c r="T161">
        <f>IF(OR(Database!M164="include",Database!N164="include",Database!O164="include",Database!P164="include"), 1, 0)</f>
        <v>0</v>
      </c>
      <c r="U161">
        <f>IF(OR(Database!M164="include",Database!N164="include",Database!O164="include"), 1, 0)</f>
        <v>0</v>
      </c>
      <c r="V161">
        <f>IF(Database!P164="include", 1, 0)</f>
        <v>0</v>
      </c>
      <c r="W161">
        <f>IF(OR(Database!Q164="include",Database!R164="include",Database!S164="include",Database!T164="include"), 1, 0)</f>
        <v>1</v>
      </c>
      <c r="X161">
        <f>IF(Database!Q164="include", 1, 0)</f>
        <v>0</v>
      </c>
      <c r="Y161">
        <f>IF(Database!T164="include", 1, 0)</f>
        <v>0</v>
      </c>
      <c r="Z161">
        <f>IF(OR(Database!AC164="include",Database!AE164="include",Database!AH164="include",Database!AI164="include",Database!AJ164="include",Database!AK164="include",Database!AM164="include",Database!AN164="include",Database!AO164="include",Database!AP164="include"), 1, 0)</f>
        <v>0</v>
      </c>
      <c r="AA161">
        <f>IF(OR(Database!AQ164&lt;&gt;"",Database!AR164&lt;&gt;"",Database!AS164&lt;&gt;"",Database!AT164&lt;&gt;""), 1, 0)</f>
        <v>0</v>
      </c>
      <c r="AB161">
        <f>IF(Database!AW164&lt;&gt;"", 1, 0)</f>
        <v>0</v>
      </c>
      <c r="AC161">
        <f>IF(OR(Database!AY164&lt;&gt;"",Database!AX164&lt;&gt;""), 1, 0)</f>
        <v>0</v>
      </c>
    </row>
    <row r="162" spans="1:29">
      <c r="A162" t="str">
        <f>Database!$B$6&amp;": "&amp;Database!B165&amp;CHAR(10)&amp;Database!$C$6&amp;": "&amp;Database!C165&amp;CHAR(10)&amp;Database!$E$6&amp;": "&amp;Database!E165&amp;CHAR(10)&amp;Database!$F$6&amp;": "&amp;Database!F165&amp;CHAR(10)&amp;Database!$G$6&amp;": "&amp;Database!G165&amp;CHAR(10)&amp;Database!$H$6&amp;": "&amp;Database!H165&amp;CHAR(10)&amp;Database!$I$6&amp;": "&amp;Database!I165&amp;CHAR(10)&amp;Database!$J$6&amp;": "&amp;Database!J165&amp;CHAR(10)</f>
        <v xml:space="preserve">nct_id: NCT02421939
phase: Phase 3
sponsor_name: Astellas Pharma Global Development, Inc.
sponsor_type: Industry
study_title: A Phase 3 Open-Label, Multicenter, Randomized Study of ASP2215 Versus Salvage Chemotherapy in Patients With Relapsed or Refractory Acute Myeloid Leukemia (AML) With FLT3 Mutation
cohort: 2
age_min: 18
age_max: 150
</v>
      </c>
      <c r="B162" t="str">
        <f>IF(S162=1, Database!$K$6&amp;": "&amp;Database!K165&amp;CHAR(10)&amp;Database!$L$6&amp;": "&amp;Database!L165, "")</f>
        <v/>
      </c>
      <c r="C162" t="str">
        <f>IF(T162=1, Database!$M$6&amp;": "&amp;Database!M165&amp;CHAR(10)&amp;Database!$N$6&amp;": "&amp;Database!N165&amp;CHAR(10)&amp;Database!$O$6&amp;": "&amp;Database!O165&amp;CHAR(10)&amp;Database!$P$6&amp;": "&amp;Database!P165&amp;CHAR(10), "")</f>
        <v/>
      </c>
      <c r="D162" t="str">
        <f>IF(W162=1, Database!$Q$6&amp;": "&amp;Database!Q165&amp;CHAR(10)&amp;Database!$R$6&amp;": "&amp;Database!R165&amp;CHAR(10)&amp;Database!$S$6&amp;": "&amp;Database!S165&amp;CHAR(10)&amp;Database!$T$6&amp;": "&amp;Database!T165&amp;CHAR(10)&amp;Database!$U$6&amp;": "&amp;Database!U165&amp;CHAR(10)&amp;Database!$V$6&amp;": "&amp;Database!V165&amp;CHAR(10)&amp;Database!$W$6&amp;": "&amp;Database!W165&amp;CHAR(10)&amp;Database!$X$6&amp;": "&amp;Database!X165&amp;CHAR(10)&amp;Database!$Y$6&amp;": "&amp;Database!Y165&amp;CHAR(10)&amp;Database!$Z$6&amp;": "&amp;Database!Z165&amp;CHAR(10)&amp;Database!$AA$6&amp;": "&amp;Database!AA165&amp;CHAR(10)&amp;Database!$AB$6&amp;": "&amp;Database!AB165&amp;CHAR(10), "")</f>
        <v xml:space="preserve">type_leukemia_all: 
type_leukemia_aml: include
type_leukemia_cll: 
type_leukemia_cml: 
type_leukemia_cmml: 
type_leukemia_all_bcell: 
type_leukemia_all_tcell: 
type_leukemia_aml_denovo: exclude
type_leukemia_aml_secondary_mds: require
type_leukemia_aml_secondary_cml: 
type_leukemia_aml_apl: exclude
type_leukemia_aml_jmml: 
</v>
      </c>
      <c r="E162" t="str">
        <f>IF(Z162=1, Database!$AC$6&amp;": "&amp;Database!AC165&amp;CHAR(10)&amp;Database!$AD$6&amp;": "&amp;Database!AD165&amp;CHAR(10)&amp;Database!$AE$6&amp;": "&amp;Database!AE165&amp;CHAR(10)&amp;Database!$AF$6&amp;": "&amp;Database!AF165&amp;CHAR(10)&amp;Database!$AG$6&amp;": "&amp;Database!AG165&amp;CHAR(10)&amp;Database!$AH$6&amp;": "&amp;Database!AH165&amp;CHAR(10)&amp;Database!$AI$6&amp;": "&amp;Database!AI165&amp;CHAR(10)&amp;Database!$AJ$6&amp;": "&amp;Database!AJ165&amp;CHAR(10)&amp;Database!$AK$6&amp;": "&amp;Database!AK165&amp;CHAR(10)&amp;Database!$AL$6&amp;": "&amp;Database!AL165&amp;CHAR(10)&amp;Database!$AM$6&amp;": "&amp;Database!AM165&amp;CHAR(10)&amp;Database!$AN$6&amp;": "&amp;Database!AN165&amp;CHAR(10)&amp;Database!$AO$6&amp;": "&amp;Database!AO165&amp;CHAR(10)&amp;Database!$AP$6&amp;": "&amp;Database!AP165&amp;CHAR(10), "")</f>
        <v/>
      </c>
      <c r="F162" t="str">
        <f>IF(AA162=1, Database!$AQ$6&amp;": "&amp;Database!AQ165&amp;CHAR(10)&amp;Database!$AR$6&amp;": "&amp;Database!AR165&amp;CHAR(10)&amp;Database!$AS$6&amp;": "&amp;Database!AS165&amp;CHAR(10)&amp;Database!$AT$6&amp;": "&amp;Database!AT165&amp;CHAR(10), "")</f>
        <v/>
      </c>
      <c r="G162" t="str">
        <f>IF(V162=1, Database!$AU$6&amp;": "&amp;Database!AU165&amp;CHAR(10)&amp;Database!$AV$6&amp;": "&amp;Database!AV165&amp;CHAR(10), "")</f>
        <v/>
      </c>
      <c r="H162" t="str">
        <f>IF(AB162=1, Database!$AW$6&amp;": "&amp;Database!AW165&amp;CHAR(10), "")</f>
        <v/>
      </c>
      <c r="I162" t="str">
        <f>IF(AC162=1, Database!$AX$6&amp;": "&amp;Database!AX165&amp;CHAR(10)&amp;Database!$AY$6&amp;": "&amp;Database!AY165&amp;CHAR(10), "")</f>
        <v/>
      </c>
      <c r="J162" t="str">
        <f>IF(Z162=1, Database!$AQ$6&amp;": "&amp;Database!AQ165&amp;CHAR(10)&amp;Database!$AR$6&amp;": "&amp;Database!AR165&amp;CHAR(10)&amp;Database!$AS$6&amp;": "&amp;Database!AS165&amp;CHAR(10)&amp;Database!$AT$6&amp;": "&amp;Database!AT165&amp;CHAR(10), "")</f>
        <v/>
      </c>
      <c r="K162" t="str">
        <f>Database!$AZ$6&amp;": "&amp;Database!AZ165&amp;CHAR(10)&amp;Database!$BA$6&amp;": "&amp;Database!BA165&amp;CHAR(10)&amp;Database!$BB$6&amp;": "&amp;Database!BB165&amp;CHAR(10)</f>
        <v xml:space="preserve">status_newly_diagnosed: 
status_relapse: require_relapse_or_refractory
status_refractory: require_relapse_or_refractory
</v>
      </c>
      <c r="L162" t="str">
        <f>Database!$BC$6&amp;": "&amp;Database!BC165&amp;CHAR(10)&amp;Database!$BD$6&amp;": "&amp;Database!BD165&amp;CHAR(10)&amp;Database!$BE$6&amp;": "&amp;Database!BE165&amp;CHAR(10)&amp;Database!$BF$6&amp;": "&amp;Database!BF165&amp;CHAR(10)&amp;Database!$BG$6&amp;": "&amp;Database!BG165&amp;CHAR(10)&amp;Database!$BH$6&amp;": "&amp;Database!BH165&amp;CHAR(10)</f>
        <v xml:space="preserve">marker_alk_oncogene: 
marker_egfr_mutation: 
marker_kras_mutation: 
marker_philadelphia_bcrabl_positive: exclude
marker_flt3_positive: require
marker_cd20pos: 
</v>
      </c>
      <c r="M162" t="str">
        <f>Database!$BI$6&amp;": "&amp;Database!BI165&amp;CHAR(10)&amp;Database!$BJ$6&amp;": "&amp;Database!BJ165&amp;CHAR(10)&amp;Database!$BK$6&amp;": "&amp;Database!BK165&amp;CHAR(10)&amp;Database!$BL$6&amp;": "&amp;Database!BL165&amp;CHAR(10)&amp;Database!$BM$6&amp;": "&amp;Database!BM165&amp;CHAR(10)&amp;Database!$BN$6&amp;": "&amp;Database!BN165&amp;CHAR(10)&amp;Database!$BO$6&amp;": "&amp;Database!BO165&amp;CHAR(10)&amp;Database!$BP$6&amp;": "&amp;Database!BP165&amp;CHAR(10)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62" t="str">
        <f>IF(OR(W162=1, Z162=1), Database!$BQ$6&amp;": "&amp;Database!BQ165&amp;CHAR(10)&amp;Database!$BR$6&amp;": "&amp;Database!BR165&amp;CHAR(10)&amp;Database!$BS$6&amp;": "&amp;Database!BS165&amp;CHAR(10)&amp;Database!$BT$6&amp;": "&amp;Database!BT165&amp;CHAR(10), "")</f>
        <v xml:space="preserve">treatment_stemcell_allogeneic: 
treatment_stemcell_allogeneic_exclusion_period_mo: 
treatment_stemcell_autologous: 
treatment_stemcell_autologous_exclusion_period_mo: 
</v>
      </c>
      <c r="O162" t="str">
        <f>"Criteria: "&amp;CHAR(10)&amp;CHAR(10)&amp;Database!BU165</f>
        <v xml:space="preserve">Criteria: 
_x000D_        Inclusion Criteria:_x000D__x000D_          -  Subject has a diagnosis of primary acute myeloid leukemia (AML) or AML secondary to_x000D_             myelodysplastic syndrome (MDS) according to WHO classification (2008) as determined_x000D_             by pathology review at the treating institute._x000D__x000D_          -  Subject is refractory to or relapsed after first-line AML therapy (with or without_x000D_             hematopoietic stem cell transplant (HSCT))._x000D__x000D_               -  Refractory to first-line AML therapy is defined as:_x000D__x000D_                  1. Subject did not achieve complete remission/complete remission with incomplete_x000D_                  hematologic recovery/complete remission with incomplete platelet recovery_x000D_                  (CR/CRi/CRp) under initial therapy. A subject eligible for standard therapy must_x000D_                  receive at least one cycle of an anthracycline containing induction block in_x000D_                  standard dose for the selected induction regimen. A subject not eligible for_x000D_                  standard therapy must have received at least one complete block of induction_x000D_                  therapy seen as the optimum choice of therapy to induce remission for this_x000D_                  subject._x000D__x000D_               -  Untreated first hematologic relapse is defined as:_x000D__x000D_                    1. Subject must have achieved a CR/CRi/CRp (criteria as defined by [Cheson et_x000D_                       al, 2003], see Section 5.3) with first line treatment and has hematologic_x000D_                       relapse._x000D__x000D_          -  Subject is positive for FMS-like tyrosine kinase (FLT3) activating mutation in bone_x000D_             marrow or whole blood as determined by central lab._x000D__x000D_          -  Subject has an Eastern Cooperative Oncology Group (ECOG) performance status â‰¤ 2._x000D__x000D_          -  Subject is eligible for pre-selected salvage chemotherapy._x000D__x000D_          -  Subject must meet the following criteria as indicated on the clinical laboratory_x000D_             tests:_x000D__x000D_               -  Serum aspartate aminotransferase and alanine aminotransferase â‰¤ 2.5 x upper_x000D_                  limit of normal (ULN)_x000D__x000D_               -  Serum total bilirubin â‰¤ 1.5 x ULN_x000D__x000D_               -  Serum creatinine â‰¤ 1.5 x ULN or an estimated glomerular filtration rate of &gt; 50_x000D_                  mL/min as calculated by the Modification of Diet in Renal Disease equation._x000D__x000D_          -  Subject is suitable for oral administration of study drug._x000D__x000D_          -  Female subject must either:_x000D__x000D_               -  Be of non-child bearing potential:_x000D__x000D_                    1. post-menopausal (defined as at least 1 year without any menses) prior to_x000D_                       Screening, or_x000D__x000D_                    2. documented surgically sterile (at least 1 month prior to Screening)_x000D__x000D_               -  Or, if of childbearing potential,_x000D__x000D_                    1. Agree not to try to become pregnant during the study and for 45 days after_x000D_                       the final study administration_x000D__x000D_                    2. And have a negative urine pregnancy test at Screening_x000D__x000D_                    3. And, if heterosexually active, agree to consistently use two forms of_x000D_                       effective contraception per locally accepted standards (one of which must_x000D_                       be a barrier method) starting at Screening and throughout the study period_x000D_                       and for 45 days after the final study drug administration._x000D__x000D_          -  Female subject must agree not to breastfeed at Screening and throughout the study_x000D_             period, and for 45 days after the final study drug administration._x000D__x000D_          -  Female subject must not donate ova starting at Screening and throughout the study_x000D_             period, and for 45 days after the final study drug administration._x000D__x000D_          -  Male subject and their female partners who are of childbearing potential must be_x000D_             using two forms of effective contraception per locally accepted standards (one of_x000D_             which must be a barrier method) starting at Screening and continue throughout the_x000D_             study period, and for 105 days after the final study drug administration_x000D__x000D_          -  Male subject must not donate sperm starting at Screening and throughout the study_x000D_             period and 105 days after the final study drug administration._x000D__x000D_          -  Subject agrees not to participate in another interventional study while on treatment._x000D__x000D_        Exclusion Criteria:_x000D__x000D_          -  Subject was diagnosed as acute promyelocytic leukemia (APL)._x000D__x000D_          -  Subject has BCR-ABL-positive leukemia (chronic myelogenous leukemia in blast crisis)._x000D__x000D_          -  Subject has AML secondary to prior chemotherapy for other neoplasms (except for MDS)._x000D__x000D_          -  Subject is in second or later hematologic relapse or has received salvage therapy for_x000D_             refractory disease_x000D__x000D_          -  Subject has clinically active central nervous system leukemia._x000D__x000D_          -  Subject has been diagnosed with another malignancy, unless disease-free for at least_x000D_             5 years. Subjects with treated nonmelanoma skin cancer, in situ carcinoma or cervical_x000D_             intraepithelial neoplasia, regardless of the disease-free duration, are eligible for_x000D_             this study if definitive treatment for the condition has been completed. Subjects_x000D_             with organ-confined prostate cancer with no evidence of recurrent or progressive_x000D_             disease are eligible if hormonal therapy has been initiated or the malignancy has_x000D_             been surgically removed or treated with definitive radiotherapy._x000D__x000D_          -  Subject has received prior treatment with ASP2215 or other FLT3 inhibitors (with the_x000D_             exception of sorafenib used in first-line therapy regimen as part of induction,_x000D_             consolidation, and/or maintenance)._x000D__x000D_          -  Subject has clinically significant abnormality of coagulation profile, such as_x000D_             disseminated intravascular coagulation (DIC)._x000D__x000D_          -  Subject has had major surgery within 4 weeks prior to the first study dose._x000D__x000D_          -  Subject has radiation therapy within 4 weeks prior to the first study dose._x000D__x000D_          -  Subject has congestive heart failure New York Heart Association (NYHA) class 3 or 4,_x000D_             or subject with a history of congestive heart failure NYHA class 3 or 4 in the past,_x000D_             unless a screening echocardiogram performed within 3 months prior to study entry_x000D_             results in a left ventricular ejection fraction that is â‰¥ 45%._x000D__x000D_          -  Subject requires treatment with concomitant drugs that are strong inducers of_x000D_             cytochrome P450 (CYP)3A._x000D__x000D_          -  Subjects with mean of triplicate Fridericia-corrected QT interval (QTcF) &gt; 450 ms at_x000D_             Screening based on central reading._x000D__x000D_          -  Subjects with Long QT Syndrome at Screening._x000D__x000D_          -  Subjects with hypokalemia and hypomagnesemia at Screening (defined as values below_x000D_             lower limit of normal [LLN])._x000D__x000D_          -  Subject requires treatment with concomitant drugs that are strong inhibitors or_x000D_             inducers of P glycoprotein (P-gp) or substrates of multidrug and toxin extrusion_x000D_             protein 1 (MATE1) with the exception of drugs that are considered absolutely_x000D_             essential for the care of the subject_x000D__x000D_          -  Subject requires treatment with concomitant drugs that target serotonin_x000D_             5-hydroxytryptamine receptor 1 (5HT1R) or 5-hydroxytryptamine receptor 2B (5HT2BR) or_x000D_             sigma nonspecific receptor with the exception of drugs that are considered absolutely_x000D_             essential for the care of the subject._x000D__x000D_          -  Subject has an active uncontrolled infection._x000D__x000D_          -  Subject is known to have human immunodeficiency virus infection._x000D__x000D_          -  Subject has active hepatitis B or C, or other active hepatic disorder._x000D__x000D_          -  Subject has any condition which makes the subject unsuitable for study participation._x000D__x000D_          -  Subject has active clinically significant GVHD or is on treatment with systemic_x000D_             corticosteroids for GVHD._x000D_      </v>
      </c>
      <c r="P162" t="str">
        <f t="shared" si="4"/>
        <v xml:space="preserve">
---------------------------------------</v>
      </c>
      <c r="Q162" t="str">
        <f t="shared" si="5"/>
        <v>nct_id: NCT02421939
phase: Phase 3
sponsor_name: Astellas Pharma Global Development, Inc.
sponsor_type: Industry
study_title: A Phase 3 Open-Label, Multicenter, Randomized Study of ASP2215 Versus Salvage Chemotherapy in Patients With Relapsed or Refractory Acute Myeloid Leukemia (AML) With FLT3 Mutation
cohort: 2
age_min: 18
age_max: 150
type_leukemia_all: 
type_leukemia_aml: include
type_leukemia_cll: 
type_leukemia_cml: 
type_leukemia_cmml: 
type_leukemia_all_bcell: 
type_leukemia_all_tcell: 
type_leukemia_aml_denovo: exclude
type_leukemia_aml_secondary_mds: require
type_leukemia_aml_secondary_cml: 
type_leukemia_aml_apl: exclude
type_leukemia_aml_jmml: 
status_newly_diagnosed: 
status_relapse: require_relapse_or_refractory
status_refractory: require_relapse_or_refractory
marker_alk_oncogene: 
marker_egfr_mutation: 
marker_kras_mutation: 
marker_philadelphia_bcrabl_positive: exclude
marker_flt3_positive: require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Subject has a diagnosis of primary acute myeloid leukemia (AML) or AML secondary to_x000D_             myelodysplastic syndrome (MDS) according to WHO classification (2008) as determined_x000D_             by pathology review at the treating institute._x000D__x000D_          -  Subject is refractory to or relapsed after first-line AML therapy (with or without_x000D_             hematopoietic stem cell transplant (HSCT))._x000D__x000D_               -  Refractory to first-line AML therapy is defined as:_x000D__x000D_                  1. Subject did not achieve complete remission/complete remission with incomplete_x000D_                  hematologic recovery/complete remission with incomplete platelet recovery_x000D_                  (CR/CRi/CRp) under initial therapy. A subject eligible for standard therapy must_x000D_                  receive at least one cycle of an anthracycline containing induction block in_x000D_                  standard dose for the selected induction regimen. A subject not eligible for_x000D_                  standard therapy must have received at least one complete block of induction_x000D_                  therapy seen as the optimum choice of therapy to induce remission for this_x000D_                  subject._x000D__x000D_               -  Untreated first hematologic relapse is defined as:_x000D__x000D_                    1. Subject must have achieved a CR/CRi/CRp (criteria as defined by [Cheson et_x000D_                       al, 2003], see Section 5.3) with first line treatment and has hematologic_x000D_                       relapse._x000D__x000D_          -  Subject is positive for FMS-like tyrosine kinase (FLT3) activating mutation in bone_x000D_             marrow or whole blood as determined by central lab._x000D__x000D_          -  Subject has an Eastern Cooperative Oncology Group (ECOG) performance status â‰¤ 2._x000D__x000D_          -  Subject is eligible for pre-selected salvage chemotherapy._x000D__x000D_          -  Subject must meet the following criteria as indicated on the clinical laboratory_x000D_             tests:_x000D__x000D_               -  Serum aspartate aminotransferase and alanine aminotransferase â‰¤ 2.5 x upper_x000D_                  limit of normal (ULN)_x000D__x000D_               -  Serum total bilirubin â‰¤ 1.5 x ULN_x000D__x000D_               -  Serum creatinine â‰¤ 1.5 x ULN or an estimated glomerular filtration rate of &gt; 50_x000D_                  mL/min as calculated by the Modification of Diet in Renal Disease equation._x000D__x000D_          -  Subject is suitable for oral administration of study drug._x000D__x000D_          -  Female subject must either:_x000D__x000D_               -  Be of non-child bearing potential:_x000D__x000D_                    1. post-menopausal (defined as at least 1 year without any menses) prior to_x000D_                       Screening, or_x000D__x000D_                    2. documented surgically sterile (at least 1 month prior to Screening)_x000D__x000D_               -  Or, if of childbearing potential,_x000D__x000D_                    1. Agree not to try to become pregnant during the study and for 45 days after_x000D_                       the final study administration_x000D__x000D_                    2. And have a negative urine pregnancy test at Screening_x000D__x000D_                    3. And, if heterosexually active, agree to consistently use two forms of_x000D_                       effective contraception per locally accepted standards (one of which must_x000D_                       be a barrier method) starting at Screening and throughout the study period_x000D_                       and for 45 days after the final study drug administration._x000D__x000D_          -  Female subject must agree not to breastfeed at Screening and throughout the study_x000D_             period, and for 45 days after the final study drug administration._x000D__x000D_          -  Female subject must not donate ova starting at Screening and throughout the study_x000D_             period, and for 45 days after the final study drug administration._x000D__x000D_          -  Male subject and their female partners who are of childbearing potential must be_x000D_             using two forms of effective contraception per locally accepted standards (one of_x000D_             which must be a barrier method) starting at Screening and continue throughout the_x000D_             study period, and for 105 days after the final study drug administration_x000D__x000D_          -  Male subject must not donate sperm starting at Screening and throughout the study_x000D_             period and 105 days after the final study drug administration._x000D__x000D_          -  Subject agrees not to participate in another interventional study while on treatment._x000D__x000D_        Exclusion Criteria:_x000D__x000D_          -  Subject was diagnosed as acute promyelocytic leukemia (APL)._x000D__x000D_          -  Subject has BCR-ABL-positive leukemia (chronic myelogenous leukemia in blast crisis)._x000D__x000D_          -  Subject has AML secondary to prior chemotherapy for other neoplasms (except for MDS)._x000D__x000D_          -  Subject is in second or later hematologic relapse or has received salvage therapy for_x000D_             refractory disease_x000D__x000D_          -  Subject has clinically active central nervous system leukemia._x000D__x000D_          -  Subject has been diagnosed with another malignancy, unless disease-free for at least_x000D_             5 years. Subjects with treated nonmelanoma skin cancer, in situ carcinoma or cervical_x000D_             intraepithelial neoplasia, regardless of the disease-free duration, are eligible for_x000D_             this study if definitive treatment for the condition has been completed. Subjects_x000D_             with organ-confined prostate cancer with no evidence of recurrent or progressive_x000D_             disease are eligible if hormonal therapy has been initiated or the malignancy has_x000D_             been surgically removed or treated with definitive radiotherapy._x000D__x000D_          -  Subject has received prior treatment with ASP2215 or other FLT3 inhibitors (with the_x000D_             exception of sorafenib used in first-line therapy regimen as part of induction,_x000D_             consolidation, and/or maintenance)._x000D__x000D_          -  Subject has clinically significant abnormality of coagulation profile, such as_x000D_             disseminated intravascular coagulation (DIC)._x000D__x000D_          -  Subject has had major surgery within 4 weeks prior to the first study dose._x000D__x000D_          -  Subject has radiation therapy within 4 weeks prior to the first study dose._x000D__x000D_          -  Subject has congestive heart failure New York Heart Association (NYHA) class 3 or 4,_x000D_             or subject with a history of congestive heart failure NYHA class 3 or 4 in the past,_x000D_             unless a screening echocardiogram performed within 3 months prior to study entry_x000D_             results in a left ventricular ejection fraction that is â‰¥ 45%._x000D__x000D_          -  Subject requires treatment with concomitant drugs that are strong inducers of_x000D_             cytochrome P450 (CYP)3A._x000D__x000D_          -  Subjects with mean of triplicate Fridericia-corrected QT interval (QTcF) &gt; 450 ms at_x000D_             Screening based on central reading._x000D__x000D_          -  Subjects with Long QT Syndrome at Screening._x000D__x000D_          -  Subjects with hypokalemia and hypomagnesemia at Screening (defined as values below_x000D_             lower limit of normal [LLN])._x000D__x000D_          -  Subject requires treatment with concomitant drugs that are strong inhibitors or_x000D_             inducers of P glycoprotein (P-gp) or substrates of multidrug and toxin extrusion_x000D_             protein 1 (MATE1) with the exception of drugs that are considered absolutely_x000D_             essential for the care of the subject_x000D__x000D_          -  Subject requires treatment with concomitant drugs that target serotonin_x000D_             5-hydroxytryptamine receptor 1 (5HT1R) or 5-hydroxytryptamine receptor 2B (5HT2BR) or_x000D_             sigma nonspecific receptor with the exception of drugs that are considered absolutely_x000D_             essential for the care of the subject._x000D__x000D_          -  Subject has an active uncontrolled infection._x000D__x000D_          -  Subject is known to have human immunodeficiency virus infection._x000D__x000D_          -  Subject has active hepatitis B or C, or other active hepatic disorder._x000D__x000D_          -  Subject has any condition which makes the subject unsuitable for study participation._x000D__x000D_          -  Subject has active clinically significant GVHD or is on treatment with systemic_x000D_             corticosteroids for GVHD._x000D_      
---------------------------------------</v>
      </c>
      <c r="S162">
        <f>IF(OR(Database!K165="include",Database!L165="include"), 1, 0)</f>
        <v>0</v>
      </c>
      <c r="T162">
        <f>IF(OR(Database!M165="include",Database!N165="include",Database!O165="include",Database!P165="include"), 1, 0)</f>
        <v>0</v>
      </c>
      <c r="U162">
        <f>IF(OR(Database!M165="include",Database!N165="include",Database!O165="include"), 1, 0)</f>
        <v>0</v>
      </c>
      <c r="V162">
        <f>IF(Database!P165="include", 1, 0)</f>
        <v>0</v>
      </c>
      <c r="W162">
        <f>IF(OR(Database!Q165="include",Database!R165="include",Database!S165="include",Database!T165="include"), 1, 0)</f>
        <v>1</v>
      </c>
      <c r="X162">
        <f>IF(Database!Q165="include", 1, 0)</f>
        <v>0</v>
      </c>
      <c r="Y162">
        <f>IF(Database!T165="include", 1, 0)</f>
        <v>0</v>
      </c>
      <c r="Z162">
        <f>IF(OR(Database!AC165="include",Database!AE165="include",Database!AH165="include",Database!AI165="include",Database!AJ165="include",Database!AK165="include",Database!AM165="include",Database!AN165="include",Database!AO165="include",Database!AP165="include"), 1, 0)</f>
        <v>0</v>
      </c>
      <c r="AA162">
        <f>IF(OR(Database!AQ165&lt;&gt;"",Database!AR165&lt;&gt;"",Database!AS165&lt;&gt;"",Database!AT165&lt;&gt;""), 1, 0)</f>
        <v>0</v>
      </c>
      <c r="AB162">
        <f>IF(Database!AW165&lt;&gt;"", 1, 0)</f>
        <v>0</v>
      </c>
      <c r="AC162">
        <f>IF(OR(Database!AY165&lt;&gt;"",Database!AX165&lt;&gt;""), 1, 0)</f>
        <v>0</v>
      </c>
    </row>
    <row r="163" spans="1:29">
      <c r="A163" t="str">
        <f>Database!$B$6&amp;": "&amp;Database!B166&amp;CHAR(10)&amp;Database!$C$6&amp;": "&amp;Database!C166&amp;CHAR(10)&amp;Database!$E$6&amp;": "&amp;Database!E166&amp;CHAR(10)&amp;Database!$F$6&amp;": "&amp;Database!F166&amp;CHAR(10)&amp;Database!$G$6&amp;": "&amp;Database!G166&amp;CHAR(10)&amp;Database!$H$6&amp;": "&amp;Database!H166&amp;CHAR(10)&amp;Database!$I$6&amp;": "&amp;Database!I166&amp;CHAR(10)&amp;Database!$J$6&amp;": "&amp;Database!J166&amp;CHAR(10)</f>
        <v xml:space="preserve">nct_id: NCT02320487
phase: Phase 2
sponsor_name: Genentech, Inc.
sponsor_type: Industry
study_title: A Study of Obinutuzumab + Bendamustine in Patients With Previously Untreated Chronic Lymphocytic Leukemia
cohort: 1
age_min: 18
age_max: 150
</v>
      </c>
      <c r="B163" t="str">
        <f>IF(S163=1, Database!$K$6&amp;": "&amp;Database!K166&amp;CHAR(10)&amp;Database!$L$6&amp;": "&amp;Database!L166, "")</f>
        <v/>
      </c>
      <c r="C163" t="str">
        <f>IF(T163=1, Database!$M$6&amp;": "&amp;Database!M166&amp;CHAR(10)&amp;Database!$N$6&amp;": "&amp;Database!N166&amp;CHAR(10)&amp;Database!$O$6&amp;": "&amp;Database!O166&amp;CHAR(10)&amp;Database!$P$6&amp;": "&amp;Database!P166&amp;CHAR(10), "")</f>
        <v/>
      </c>
      <c r="D163" t="str">
        <f>IF(W163=1, Database!$Q$6&amp;": "&amp;Database!Q166&amp;CHAR(10)&amp;Database!$R$6&amp;": "&amp;Database!R166&amp;CHAR(10)&amp;Database!$S$6&amp;": "&amp;Database!S166&amp;CHAR(10)&amp;Database!$T$6&amp;": "&amp;Database!T166&amp;CHAR(10)&amp;Database!$U$6&amp;": "&amp;Database!U166&amp;CHAR(10)&amp;Database!$V$6&amp;": "&amp;Database!V166&amp;CHAR(10)&amp;Database!$W$6&amp;": "&amp;Database!W166&amp;CHAR(10)&amp;Database!$X$6&amp;": "&amp;Database!X166&amp;CHAR(10)&amp;Database!$Y$6&amp;": "&amp;Database!Y166&amp;CHAR(10)&amp;Database!$Z$6&amp;": "&amp;Database!Z166&amp;CHAR(10)&amp;Database!$AA$6&amp;": "&amp;Database!AA166&amp;CHAR(10)&amp;Database!$AB$6&amp;": "&amp;Database!AB166&amp;CHAR(10), "")</f>
        <v xml:space="preserve">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v>
      </c>
      <c r="E163" t="str">
        <f>IF(Z163=1, Database!$AC$6&amp;": "&amp;Database!AC166&amp;CHAR(10)&amp;Database!$AD$6&amp;": "&amp;Database!AD166&amp;CHAR(10)&amp;Database!$AE$6&amp;": "&amp;Database!AE166&amp;CHAR(10)&amp;Database!$AF$6&amp;": "&amp;Database!AF166&amp;CHAR(10)&amp;Database!$AG$6&amp;": "&amp;Database!AG166&amp;CHAR(10)&amp;Database!$AH$6&amp;": "&amp;Database!AH166&amp;CHAR(10)&amp;Database!$AI$6&amp;": "&amp;Database!AI166&amp;CHAR(10)&amp;Database!$AJ$6&amp;": "&amp;Database!AJ166&amp;CHAR(10)&amp;Database!$AK$6&amp;": "&amp;Database!AK166&amp;CHAR(10)&amp;Database!$AL$6&amp;": "&amp;Database!AL166&amp;CHAR(10)&amp;Database!$AM$6&amp;": "&amp;Database!AM166&amp;CHAR(10)&amp;Database!$AN$6&amp;": "&amp;Database!AN166&amp;CHAR(10)&amp;Database!$AO$6&amp;": "&amp;Database!AO166&amp;CHAR(10)&amp;Database!$AP$6&amp;": "&amp;Database!AP166&amp;CHAR(10), "")</f>
        <v/>
      </c>
      <c r="F163" t="str">
        <f>IF(AA163=1, Database!$AQ$6&amp;": "&amp;Database!AQ166&amp;CHAR(10)&amp;Database!$AR$6&amp;": "&amp;Database!AR166&amp;CHAR(10)&amp;Database!$AS$6&amp;": "&amp;Database!AS166&amp;CHAR(10)&amp;Database!$AT$6&amp;": "&amp;Database!AT166&amp;CHAR(10), "")</f>
        <v/>
      </c>
      <c r="G163" t="str">
        <f>IF(V163=1, Database!$AU$6&amp;": "&amp;Database!AU166&amp;CHAR(10)&amp;Database!$AV$6&amp;": "&amp;Database!AV166&amp;CHAR(10), "")</f>
        <v/>
      </c>
      <c r="H163" t="str">
        <f>IF(AB163=1, Database!$AW$6&amp;": "&amp;Database!AW166&amp;CHAR(10), "")</f>
        <v/>
      </c>
      <c r="I163" t="str">
        <f>IF(AC163=1, Database!$AX$6&amp;": "&amp;Database!AX166&amp;CHAR(10)&amp;Database!$AY$6&amp;": "&amp;Database!AY166&amp;CHAR(10), "")</f>
        <v/>
      </c>
      <c r="J163" t="str">
        <f>IF(Z163=1, Database!$AQ$6&amp;": "&amp;Database!AQ166&amp;CHAR(10)&amp;Database!$AR$6&amp;": "&amp;Database!AR166&amp;CHAR(10)&amp;Database!$AS$6&amp;": "&amp;Database!AS166&amp;CHAR(10)&amp;Database!$AT$6&amp;": "&amp;Database!AT166&amp;CHAR(10), "")</f>
        <v/>
      </c>
      <c r="K163" t="str">
        <f>Database!$AZ$6&amp;": "&amp;Database!AZ166&amp;CHAR(10)&amp;Database!$BA$6&amp;": "&amp;Database!BA166&amp;CHAR(10)&amp;Database!$BB$6&amp;": "&amp;Database!BB166&amp;CHAR(10)</f>
        <v xml:space="preserve">status_newly_diagnosed: require
status_relapse: 
status_refractory: 
</v>
      </c>
      <c r="L163" t="str">
        <f>Database!$BC$6&amp;": "&amp;Database!BC166&amp;CHAR(10)&amp;Database!$BD$6&amp;": "&amp;Database!BD166&amp;CHAR(10)&amp;Database!$BE$6&amp;": "&amp;Database!BE166&amp;CHAR(10)&amp;Database!$BF$6&amp;": "&amp;Database!BF166&amp;CHAR(10)&amp;Database!$BG$6&amp;": "&amp;Database!BG166&amp;CHAR(10)&amp;Database!$BH$6&amp;": "&amp;Database!BH166&amp;CHAR(10)</f>
        <v xml:space="preserve">marker_alk_oncogene: 
marker_egfr_mutation: 
marker_kras_mutation: 
marker_philadelphia_bcrabl_positive: 
marker_flt3_positive: 
marker_cd20pos: 
</v>
      </c>
      <c r="M163" t="str">
        <f>Database!$BI$6&amp;": "&amp;Database!BI166&amp;CHAR(10)&amp;Database!$BJ$6&amp;": "&amp;Database!BJ166&amp;CHAR(10)&amp;Database!$BK$6&amp;": "&amp;Database!BK166&amp;CHAR(10)&amp;Database!$BL$6&amp;": "&amp;Database!BL166&amp;CHAR(10)&amp;Database!$BM$6&amp;": "&amp;Database!BM166&amp;CHAR(10)&amp;Database!$BN$6&amp;": "&amp;Database!BN166&amp;CHAR(10)&amp;Database!$BO$6&amp;": "&amp;Database!BO166&amp;CHAR(10)&amp;Database!$BP$6&amp;": "&amp;Database!BP166&amp;CHAR(10)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63" t="str">
        <f>IF(OR(W163=1, Z163=1), Database!$BQ$6&amp;": "&amp;Database!BQ166&amp;CHAR(10)&amp;Database!$BR$6&amp;": "&amp;Database!BR166&amp;CHAR(10)&amp;Database!$BS$6&amp;": "&amp;Database!BS166&amp;CHAR(10)&amp;Database!$BT$6&amp;": "&amp;Database!BT166&amp;CHAR(10), "")</f>
        <v xml:space="preserve">treatment_stemcell_allogeneic: 
treatment_stemcell_allogeneic_exclusion_period_mo: 
treatment_stemcell_autologous: 
treatment_stemcell_autologous_exclusion_period_mo: 
</v>
      </c>
      <c r="O163" t="str">
        <f>"Criteria: "&amp;CHAR(10)&amp;CHAR(10)&amp;Database!BU166</f>
        <v xml:space="preserve">Criteria: 
_x000D_        Inclusion Criteria:_x000D__x000D_        Patients must satisfy one of the criteria for treatment initiation, as outlined in the_x000D_        International Workshop on Chronic Lymphocytic Leukemia National Cancer Institute-Working_x000D_        Group (iwCLL NCI-WG) guidelines. The criteria include:_x000D__x000D_          -  Evidence of progressive marrow failure as manifested by the development of, or_x000D_             worsening of, anemia and/or thrombocytopenia_x000D__x000D_          -  Massive (i.e., &gt;/= 6 cm below the left costal margin) or progressive or symptomatic_x000D_             splenomegaly_x000D__x000D_          -  Massive nodes (i.e., &gt;/= 10 cm in longest diameter) or progressive or symptomatic_x000D_             lymphadenopathy_x000D__x000D_          -  Progressive lymphocytosis with an increase of &gt; 50% over a 2-month period or_x000D_             lymphocyte doubling time (LDT) of &lt; 6 months_x000D__x000D_          -  Autoimmune anemia and/or thrombocytopenia that is poorly responsive to_x000D_             corticosteroids or other standard therapy_x000D__x000D_          -  Constitutional symptoms, defined as any one or more of the following disease-related_x000D_             symptoms or signs: unintentional weight loss of &gt;/= 10% within the previous 6 months,_x000D_             significant fatigue (i.e., Eastern Cooperative Oncology Group Performance Status_x000D_             [ECOG PS] of 2 or worse or the inability to work or perform usual activities), fevers_x000D_             higher than 100.5Â°F/38.0Â°C for &gt;/= 2 weeks without other evidence of infection, or_x000D_             night sweats for &gt; 1 month without evidence of infection_x000D__x000D_          -  Absolute neutrophil count (ANC) &gt;/= 1.5 Ã— 10^9/L and platelets &gt;/= 75 Ã— 10^9/L unless_x000D_             cytopenia is caused by the underlying disease, i.e., no evidence of additional bone_x000D_             marrow dysfunction (e.g., myelodysplastic syndrome, hypoplastic bone marrow)_x000D__x000D_          -  Life expectancy &gt; 6 months_x000D__x000D_          -  ECOG PS of 0, 1, or 2_x000D__x000D_          -  Willing to use acceptable contraceptive measures as defined by the protocol during_x000D_             and at least for 6 months (male patients) or 12 months (female patients) after the_x000D_             last dose of study drug_x000D__x000D_        Exclusion Criteria:_x000D__x000D_          -  Pregnant or lactating, or intending to become pregnant during the study_x000D__x000D_          -  Women who are not postmenopausal (&gt;/= 12 months of non-therapy-induced amenorrhea) or_x000D_             surgically sterile must have a negative serum pregnancy test result within 14 days_x000D_             prior to initiation of study drug_x000D__x000D_          -  Patients who have received previous CLL therapy, including investigational therapies_x000D__x000D_          -  Transformation of CLL to aggressive non-Hodgkin's lymphoma (Richter's transformation)_x000D__x000D_          -  Inadequate renal function_x000D__x000D_          -  Inadequate liver function: National Cancer Institute Common Terminology Criteria for_x000D_             Adverse Events (NCI CTCAE) Grade 3 liver function tests (aspartate aminotransferase_x000D_             [AST] or alanine aminotransferase [ALT] &gt; 5Ã— upper limit of normal [ULN] for &gt; 2_x000D_             weeks; bilirubin &gt; 3Ã— ULN) unless due to underlying disease_x000D__x000D_          -  History of other malignancy, which could affect compliance with the protocol or_x000D_             interpretation of results_x000D__x000D_          -  Patients with active bacterial, viral, or fungal infection requiring systemic_x000D_             treatment_x000D__x000D_          -  Patients with known infection with HIV or human T-cell leukemia virus 1 (HTLV-1)_x000D__x000D_        Positive hepatitis serology:_x000D__x000D_          -  Patients with positive serology for hepatitis B, defined as positivity for hepatitis_x000D_             B surface antigen (HBsAg), or patients who are HBsAg negative but are hepatitis B_x000D_             core antibody (anti-HBc) positive_x000D__x000D_          -  Patients positive for anti-HBc, but with negative hepatitis B Virus (HBV) DNA, will_x000D_             be considered for inclusion by the Medical Monitor on a case-by-case basis in order_x000D_             to ensure feasibility of monthly DNA testing and availability of appropriate care in_x000D_             case of hepatitis B reactivation_x000D__x000D_          -  Patients with positive serology for hepatitis C (HCV) unless HCV (by RNA) is_x000D_             confirmed negative_x000D__x000D_          -  History of severe allergic or anaphylactic reactions to monoclonal antibodies_x000D__x000D_          -  Evidence of significant, uncontrolled concomitant diseases that could affect_x000D_             compliance with the protocol or interpretation of results, including significant_x000D_             cardiovascular disease (such as New York Heart Association Class III or IV cardiac_x000D_             disease, myocardial infarction within the previous 6 months, unstable arrhythmias, or_x000D_             unstable angina) or pulmonary disease (including obstructive pulmonary disease and_x000D_             history of symptomatic bronchospasm)_x000D__x000D_          -  Vaccination with a live vaccine a minimum of 28 days prior to randomization_x000D__x000D_          -  Use of investigational agents of any kind within 30 days before study randomization_x000D_      </v>
      </c>
      <c r="P163" t="str">
        <f t="shared" si="4"/>
        <v xml:space="preserve">
---------------------------------------</v>
      </c>
      <c r="Q163" t="str">
        <f t="shared" si="5"/>
        <v>nct_id: NCT02320487
phase: Phase 2
sponsor_name: Genentech, Inc.
sponsor_type: Industry
study_title: A Study of Obinutuzumab + Bendamustine in Patients With Previously Untreated Chronic Lymphocytic Leukemia
cohort: 1
age_min: 18
age_max: 150
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status_newly_diagnosed: require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Patients must satisfy one of the criteria for treatment initiation, as outlined in the_x000D_        International Workshop on Chronic Lymphocytic Leukemia National Cancer Institute-Working_x000D_        Group (iwCLL NCI-WG) guidelines. The criteria include:_x000D__x000D_          -  Evidence of progressive marrow failure as manifested by the development of, or_x000D_             worsening of, anemia and/or thrombocytopenia_x000D__x000D_          -  Massive (i.e., &gt;/= 6 cm below the left costal margin) or progressive or symptomatic_x000D_             splenomegaly_x000D__x000D_          -  Massive nodes (i.e., &gt;/= 10 cm in longest diameter) or progressive or symptomatic_x000D_             lymphadenopathy_x000D__x000D_          -  Progressive lymphocytosis with an increase of &gt; 50% over a 2-month period or_x000D_             lymphocyte doubling time (LDT) of &lt; 6 months_x000D__x000D_          -  Autoimmune anemia and/or thrombocytopenia that is poorly responsive to_x000D_             corticosteroids or other standard therapy_x000D__x000D_          -  Constitutional symptoms, defined as any one or more of the following disease-related_x000D_             symptoms or signs: unintentional weight loss of &gt;/= 10% within the previous 6 months,_x000D_             significant fatigue (i.e., Eastern Cooperative Oncology Group Performance Status_x000D_             [ECOG PS] of 2 or worse or the inability to work or perform usual activities), fevers_x000D_             higher than 100.5Â°F/38.0Â°C for &gt;/= 2 weeks without other evidence of infection, or_x000D_             night sweats for &gt; 1 month without evidence of infection_x000D__x000D_          -  Absolute neutrophil count (ANC) &gt;/= 1.5 Ã— 10^9/L and platelets &gt;/= 75 Ã— 10^9/L unless_x000D_             cytopenia is caused by the underlying disease, i.e., no evidence of additional bone_x000D_             marrow dysfunction (e.g., myelodysplastic syndrome, hypoplastic bone marrow)_x000D__x000D_          -  Life expectancy &gt; 6 months_x000D__x000D_          -  ECOG PS of 0, 1, or 2_x000D__x000D_          -  Willing to use acceptable contraceptive measures as defined by the protocol during_x000D_             and at least for 6 months (male patients) or 12 months (female patients) after the_x000D_             last dose of study drug_x000D__x000D_        Exclusion Criteria:_x000D__x000D_          -  Pregnant or lactating, or intending to become pregnant during the study_x000D__x000D_          -  Women who are not postmenopausal (&gt;/= 12 months of non-therapy-induced amenorrhea) or_x000D_             surgically sterile must have a negative serum pregnancy test result within 14 days_x000D_             prior to initiation of study drug_x000D__x000D_          -  Patients who have received previous CLL therapy, including investigational therapies_x000D__x000D_          -  Transformation of CLL to aggressive non-Hodgkin's lymphoma (Richter's transformation)_x000D__x000D_          -  Inadequate renal function_x000D__x000D_          -  Inadequate liver function: National Cancer Institute Common Terminology Criteria for_x000D_             Adverse Events (NCI CTCAE) Grade 3 liver function tests (aspartate aminotransferase_x000D_             [AST] or alanine aminotransferase [ALT] &gt; 5Ã— upper limit of normal [ULN] for &gt; 2_x000D_             weeks; bilirubin &gt; 3Ã— ULN) unless due to underlying disease_x000D__x000D_          -  History of other malignancy, which could affect compliance with the protocol or_x000D_             interpretation of results_x000D__x000D_          -  Patients with active bacterial, viral, or fungal infection requiring systemic_x000D_             treatment_x000D__x000D_          -  Patients with known infection with HIV or human T-cell leukemia virus 1 (HTLV-1)_x000D__x000D_        Positive hepatitis serology:_x000D__x000D_          -  Patients with positive serology for hepatitis B, defined as positivity for hepatitis_x000D_             B surface antigen (HBsAg), or patients who are HBsAg negative but are hepatitis B_x000D_             core antibody (anti-HBc) positive_x000D__x000D_          -  Patients positive for anti-HBc, but with negative hepatitis B Virus (HBV) DNA, will_x000D_             be considered for inclusion by the Medical Monitor on a case-by-case basis in order_x000D_             to ensure feasibility of monthly DNA testing and availability of appropriate care in_x000D_             case of hepatitis B reactivation_x000D__x000D_          -  Patients with positive serology for hepatitis C (HCV) unless HCV (by RNA) is_x000D_             confirmed negative_x000D__x000D_          -  History of severe allergic or anaphylactic reactions to monoclonal antibodies_x000D__x000D_          -  Evidence of significant, uncontrolled concomitant diseases that could affect_x000D_             compliance with the protocol or interpretation of results, including significant_x000D_             cardiovascular disease (such as New York Heart Association Class III or IV cardiac_x000D_             disease, myocardial infarction within the previous 6 months, unstable arrhythmias, or_x000D_             unstable angina) or pulmonary disease (including obstructive pulmonary disease and_x000D_             history of symptomatic bronchospasm)_x000D__x000D_          -  Vaccination with a live vaccine a minimum of 28 days prior to randomization_x000D__x000D_          -  Use of investigational agents of any kind within 30 days before study randomization_x000D_      
---------------------------------------</v>
      </c>
      <c r="S163">
        <f>IF(OR(Database!K166="include",Database!L166="include"), 1, 0)</f>
        <v>0</v>
      </c>
      <c r="T163">
        <f>IF(OR(Database!M166="include",Database!N166="include",Database!O166="include",Database!P166="include"), 1, 0)</f>
        <v>0</v>
      </c>
      <c r="U163">
        <f>IF(OR(Database!M166="include",Database!N166="include",Database!O166="include"), 1, 0)</f>
        <v>0</v>
      </c>
      <c r="V163">
        <f>IF(Database!P166="include", 1, 0)</f>
        <v>0</v>
      </c>
      <c r="W163">
        <f>IF(OR(Database!Q166="include",Database!R166="include",Database!S166="include",Database!T166="include"), 1, 0)</f>
        <v>1</v>
      </c>
      <c r="X163">
        <f>IF(Database!Q166="include", 1, 0)</f>
        <v>0</v>
      </c>
      <c r="Y163">
        <f>IF(Database!T166="include", 1, 0)</f>
        <v>0</v>
      </c>
      <c r="Z163">
        <f>IF(OR(Database!AC166="include",Database!AE166="include",Database!AH166="include",Database!AI166="include",Database!AJ166="include",Database!AK166="include",Database!AM166="include",Database!AN166="include",Database!AO166="include",Database!AP166="include"), 1, 0)</f>
        <v>0</v>
      </c>
      <c r="AA163">
        <f>IF(OR(Database!AQ166&lt;&gt;"",Database!AR166&lt;&gt;"",Database!AS166&lt;&gt;"",Database!AT166&lt;&gt;""), 1, 0)</f>
        <v>0</v>
      </c>
      <c r="AB163">
        <f>IF(Database!AW166&lt;&gt;"", 1, 0)</f>
        <v>0</v>
      </c>
      <c r="AC163">
        <f>IF(OR(Database!AY166&lt;&gt;"",Database!AX166&lt;&gt;""), 1, 0)</f>
        <v>0</v>
      </c>
    </row>
    <row r="164" spans="1:29">
      <c r="A164" t="str">
        <f>Database!$B$6&amp;": "&amp;Database!B167&amp;CHAR(10)&amp;Database!$C$6&amp;": "&amp;Database!C167&amp;CHAR(10)&amp;Database!$E$6&amp;": "&amp;Database!E167&amp;CHAR(10)&amp;Database!$F$6&amp;": "&amp;Database!F167&amp;CHAR(10)&amp;Database!$G$6&amp;": "&amp;Database!G167&amp;CHAR(10)&amp;Database!$H$6&amp;": "&amp;Database!H167&amp;CHAR(10)&amp;Database!$I$6&amp;": "&amp;Database!I167&amp;CHAR(10)&amp;Database!$J$6&amp;": "&amp;Database!J167&amp;CHAR(10)</f>
        <v xml:space="preserve">nct_id: NCT02348489
phase: Phase 3
sponsor_name: Astex Pharmaceuticals
sponsor_type: Industry
study_title: A Phase 3, Multicenter, Open-label, Randomized Study of SGI-110 Versus Treatment Choice (TC) in Adults With Previously Untreated Acute Myeloid Leukemia (AML) Who Are Not Considered Candidates for Intensive Remission Induction Chemotherapy
cohort: 1
age_min: 18
age_max: 150
</v>
      </c>
      <c r="B164" t="str">
        <f>IF(S164=1, Database!$K$6&amp;": "&amp;Database!K167&amp;CHAR(10)&amp;Database!$L$6&amp;": "&amp;Database!L167, "")</f>
        <v/>
      </c>
      <c r="C164" t="str">
        <f>IF(T164=1, Database!$M$6&amp;": "&amp;Database!M167&amp;CHAR(10)&amp;Database!$N$6&amp;": "&amp;Database!N167&amp;CHAR(10)&amp;Database!$O$6&amp;": "&amp;Database!O167&amp;CHAR(10)&amp;Database!$P$6&amp;": "&amp;Database!P167&amp;CHAR(10), "")</f>
        <v/>
      </c>
      <c r="D164" t="str">
        <f>IF(W164=1, Database!$Q$6&amp;": "&amp;Database!Q167&amp;CHAR(10)&amp;Database!$R$6&amp;": "&amp;Database!R167&amp;CHAR(10)&amp;Database!$S$6&amp;": "&amp;Database!S167&amp;CHAR(10)&amp;Database!$T$6&amp;": "&amp;Database!T167&amp;CHAR(10)&amp;Database!$U$6&amp;": "&amp;Database!U167&amp;CHAR(10)&amp;Database!$V$6&amp;": "&amp;Database!V167&amp;CHAR(10)&amp;Database!$W$6&amp;": "&amp;Database!W167&amp;CHAR(10)&amp;Database!$X$6&amp;": "&amp;Database!X167&amp;CHAR(10)&amp;Database!$Y$6&amp;": "&amp;Database!Y167&amp;CHAR(10)&amp;Database!$Z$6&amp;": "&amp;Database!Z167&amp;CHAR(10)&amp;Database!$AA$6&amp;": "&amp;Database!AA167&amp;CHAR(10)&amp;Database!$AB$6&amp;": "&amp;Database!AB167&amp;CHAR(10),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v>
      </c>
      <c r="E164" t="str">
        <f>IF(Z164=1, Database!$AC$6&amp;": "&amp;Database!AC167&amp;CHAR(10)&amp;Database!$AD$6&amp;": "&amp;Database!AD167&amp;CHAR(10)&amp;Database!$AE$6&amp;": "&amp;Database!AE167&amp;CHAR(10)&amp;Database!$AF$6&amp;": "&amp;Database!AF167&amp;CHAR(10)&amp;Database!$AG$6&amp;": "&amp;Database!AG167&amp;CHAR(10)&amp;Database!$AH$6&amp;": "&amp;Database!AH167&amp;CHAR(10)&amp;Database!$AI$6&amp;": "&amp;Database!AI167&amp;CHAR(10)&amp;Database!$AJ$6&amp;": "&amp;Database!AJ167&amp;CHAR(10)&amp;Database!$AK$6&amp;": "&amp;Database!AK167&amp;CHAR(10)&amp;Database!$AL$6&amp;": "&amp;Database!AL167&amp;CHAR(10)&amp;Database!$AM$6&amp;": "&amp;Database!AM167&amp;CHAR(10)&amp;Database!$AN$6&amp;": "&amp;Database!AN167&amp;CHAR(10)&amp;Database!$AO$6&amp;": "&amp;Database!AO167&amp;CHAR(10)&amp;Database!$AP$6&amp;": "&amp;Database!AP167&amp;CHAR(10), "")</f>
        <v/>
      </c>
      <c r="F164" t="str">
        <f>IF(AA164=1, Database!$AQ$6&amp;": "&amp;Database!AQ167&amp;CHAR(10)&amp;Database!$AR$6&amp;": "&amp;Database!AR167&amp;CHAR(10)&amp;Database!$AS$6&amp;": "&amp;Database!AS167&amp;CHAR(10)&amp;Database!$AT$6&amp;": "&amp;Database!AT167&amp;CHAR(10), "")</f>
        <v/>
      </c>
      <c r="G164" t="str">
        <f>IF(V164=1, Database!$AU$6&amp;": "&amp;Database!AU167&amp;CHAR(10)&amp;Database!$AV$6&amp;": "&amp;Database!AV167&amp;CHAR(10), "")</f>
        <v/>
      </c>
      <c r="H164" t="str">
        <f>IF(AB164=1, Database!$AW$6&amp;": "&amp;Database!AW167&amp;CHAR(10), "")</f>
        <v/>
      </c>
      <c r="I164" t="str">
        <f>IF(AC164=1, Database!$AX$6&amp;": "&amp;Database!AX167&amp;CHAR(10)&amp;Database!$AY$6&amp;": "&amp;Database!AY167&amp;CHAR(10), "")</f>
        <v/>
      </c>
      <c r="J164" t="str">
        <f>IF(Z164=1, Database!$AQ$6&amp;": "&amp;Database!AQ167&amp;CHAR(10)&amp;Database!$AR$6&amp;": "&amp;Database!AR167&amp;CHAR(10)&amp;Database!$AS$6&amp;": "&amp;Database!AS167&amp;CHAR(10)&amp;Database!$AT$6&amp;": "&amp;Database!AT167&amp;CHAR(10), "")</f>
        <v/>
      </c>
      <c r="K164" t="str">
        <f>Database!$AZ$6&amp;": "&amp;Database!AZ167&amp;CHAR(10)&amp;Database!$BA$6&amp;": "&amp;Database!BA167&amp;CHAR(10)&amp;Database!$BB$6&amp;": "&amp;Database!BB167&amp;CHAR(10)</f>
        <v xml:space="preserve">status_newly_diagnosed: require
status_relapse: 
status_refractory: 
</v>
      </c>
      <c r="L164" t="str">
        <f>Database!$BC$6&amp;": "&amp;Database!BC167&amp;CHAR(10)&amp;Database!$BD$6&amp;": "&amp;Database!BD167&amp;CHAR(10)&amp;Database!$BE$6&amp;": "&amp;Database!BE167&amp;CHAR(10)&amp;Database!$BF$6&amp;": "&amp;Database!BF167&amp;CHAR(10)&amp;Database!$BG$6&amp;": "&amp;Database!BG167&amp;CHAR(10)&amp;Database!$BH$6&amp;": "&amp;Database!BH167&amp;CHAR(10)</f>
        <v xml:space="preserve">marker_alk_oncogene: 
marker_egfr_mutation: 
marker_kras_mutation: 
marker_philadelphia_bcrabl_positive: 
marker_flt3_positive: 
marker_cd20pos: 
</v>
      </c>
      <c r="M164" t="str">
        <f>Database!$BI$6&amp;": "&amp;Database!BI167&amp;CHAR(10)&amp;Database!$BJ$6&amp;": "&amp;Database!BJ167&amp;CHAR(10)&amp;Database!$BK$6&amp;": "&amp;Database!BK167&amp;CHAR(10)&amp;Database!$BL$6&amp;": "&amp;Database!BL167&amp;CHAR(10)&amp;Database!$BM$6&amp;": "&amp;Database!BM167&amp;CHAR(10)&amp;Database!$BN$6&amp;": "&amp;Database!BN167&amp;CHAR(10)&amp;Database!$BO$6&amp;": "&amp;Database!BO167&amp;CHAR(10)&amp;Database!$BP$6&amp;": "&amp;Database!BP167&amp;CHAR(10)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64" t="str">
        <f>IF(OR(W164=1, Z164=1), Database!$BQ$6&amp;": "&amp;Database!BQ167&amp;CHAR(10)&amp;Database!$BR$6&amp;": "&amp;Database!BR167&amp;CHAR(10)&amp;Database!$BS$6&amp;": "&amp;Database!BS167&amp;CHAR(10)&amp;Database!$BT$6&amp;": "&amp;Database!BT167&amp;CHAR(10), "")</f>
        <v xml:space="preserve">treatment_stemcell_allogeneic: 
treatment_stemcell_allogeneic_exclusion_period_mo: 
treatment_stemcell_autologous: 
treatment_stemcell_autologous_exclusion_period_mo: 
</v>
      </c>
      <c r="O164" t="str">
        <f>"Criteria: "&amp;CHAR(10)&amp;CHAR(10)&amp;Database!BU167</f>
        <v xml:space="preserve">Criteria: 
_x000D_        Inclusion Criteria:_x000D__x000D_        Cytologically or histologically confirmed diagnosis of AML (except M3 acute promyelocytic_x000D_        leukemia) according to WHO classification._x000D__x000D_        Performance status (ECOG) of 0-3. Adults with previously untreated AML except for_x000D_        hydroxyurea or corticosteroids. Prior hydroxyurea or lenalidomide treatment for_x000D_        myelodysplastic syndrome (MDS) is allowed._x000D__x000D_        Not considered candidates for intensive remission induction chemotherapy at time of_x000D_        enrollment based on EITHER:_x000D__x000D_          1. â‰¥75 years of age OR_x000D__x000D_          2. &lt;75 years of age with at least 1 of the following:_x000D__x000D_        i. Poor performance status (ECOG) score of 2-3._x000D__x000D_        ii. Clinically significant heart or lung comorbidities, as reflected by at least 1 of:_x000D__x000D_          1. Left ventricular ejection fraction (LVEF) â‰¤50%._x000D__x000D_          2. Lung diffusing capacity for carbon monoxide (DLCO) â‰¤65% of expected._x000D__x000D_          3. Forced expiratory volume in 1 second (FEV1) â‰¤65% of expected._x000D__x000D_          4. Chronic stable angina or congestive heart failure controlled with medication._x000D__x000D_        iii. Liver transaminases &gt;3 Ã— upper limit of normal (ULN)._x000D__x000D_        iv. Other contraindication(s) to anthracycline therapy (must be documented)._x000D__x000D_        v. Other comorbidity the investigator judges incompatible with intensive remission_x000D_        induction chemotherapy, which must be documented and approved by the study medical monitor_x000D_        before randomization._x000D__x000D_        Creatinine clearance as estimated by the Cockroft-Gault (C-G) or other medically_x000D_        acceptable formulas â‰¥30 mL/min._x000D__x000D_        Exclusion Criteria:_x000D__x000D_        Candidate for intensive remission induction chemotherapy at the time of enrollment._x000D__x000D_        Candidate for best supportive care only, ie, not a candidate for any active therapy with_x000D_        the TC comparators._x000D__x000D_        Known extramedullary central nervous system (CNS) AML._x000D__x000D_        Second malignancy currently requiring active therapy except breast or prostate cancer_x000D_        stable on or responding to endocrine therapy._x000D__x000D_        Prior treatment with decitabine or azacitidine._x000D__x000D_        Hypersensitivity to decitabine, SGI-110, or SGI-110 excipients._x000D__x000D_        Known active human immunodeficiency virus (HIV), hepatitis B virus (HBV), or hepatitis C_x000D_        virus (HCV) infection. Inactive hepatitis carrier status or low viral hepatitis titer on_x000D_        antivirals is allowed._x000D__x000D_        Known significant mental illness or other condition such as active alcohol or other_x000D_        substance abuse or addiction that, in the opinion of the investigator, predisposes the_x000D_        subject to high risk of noncompliance with the protocol._x000D__x000D_        Refractory congestive heart failure unresponsive to medical treatment; active infection_x000D_        resistant to all antibiotics; or advanced pulmonary disease requiring &gt;2 liters per minute_x000D_        (LPM) oxygen._x000D_      </v>
      </c>
      <c r="P164" t="str">
        <f t="shared" si="4"/>
        <v xml:space="preserve">
---------------------------------------</v>
      </c>
      <c r="Q164" t="str">
        <f t="shared" si="5"/>
        <v>nct_id: NCT02348489
phase: Phase 3
sponsor_name: Astex Pharmaceuticals
sponsor_type: Industry
study_title: A Phase 3, Multicenter, Open-label, Randomized Study of SGI-110 Versus Treatment Choice (TC) in Adults With Previously Untreated Acute Myeloid Leukemia (AML) Who Are Not Considered Candidates for Intensive Remission Induction Chemotherapy
cohort: 1
age_min: 18
age_max: 150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status_newly_diagnosed: require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Cytologically or histologically confirmed diagnosis of AML (except M3 acute promyelocytic_x000D_        leukemia) according to WHO classification._x000D__x000D_        Performance status (ECOG) of 0-3. Adults with previously untreated AML except for_x000D_        hydroxyurea or corticosteroids. Prior hydroxyurea or lenalidomide treatment for_x000D_        myelodysplastic syndrome (MDS) is allowed._x000D__x000D_        Not considered candidates for intensive remission induction chemotherapy at time of_x000D_        enrollment based on EITHER:_x000D__x000D_          1. â‰¥75 years of age OR_x000D__x000D_          2. &lt;75 years of age with at least 1 of the following:_x000D__x000D_        i. Poor performance status (ECOG) score of 2-3._x000D__x000D_        ii. Clinically significant heart or lung comorbidities, as reflected by at least 1 of:_x000D__x000D_          1. Left ventricular ejection fraction (LVEF) â‰¤50%._x000D__x000D_          2. Lung diffusing capacity for carbon monoxide (DLCO) â‰¤65% of expected._x000D__x000D_          3. Forced expiratory volume in 1 second (FEV1) â‰¤65% of expected._x000D__x000D_          4. Chronic stable angina or congestive heart failure controlled with medication._x000D__x000D_        iii. Liver transaminases &gt;3 Ã— upper limit of normal (ULN)._x000D__x000D_        iv. Other contraindication(s) to anthracycline therapy (must be documented)._x000D__x000D_        v. Other comorbidity the investigator judges incompatible with intensive remission_x000D_        induction chemotherapy, which must be documented and approved by the study medical monitor_x000D_        before randomization._x000D__x000D_        Creatinine clearance as estimated by the Cockroft-Gault (C-G) or other medically_x000D_        acceptable formulas â‰¥30 mL/min._x000D__x000D_        Exclusion Criteria:_x000D__x000D_        Candidate for intensive remission induction chemotherapy at the time of enrollment._x000D__x000D_        Candidate for best supportive care only, ie, not a candidate for any active therapy with_x000D_        the TC comparators._x000D__x000D_        Known extramedullary central nervous system (CNS) AML._x000D__x000D_        Second malignancy currently requiring active therapy except breast or prostate cancer_x000D_        stable on or responding to endocrine therapy._x000D__x000D_        Prior treatment with decitabine or azacitidine._x000D__x000D_        Hypersensitivity to decitabine, SGI-110, or SGI-110 excipients._x000D__x000D_        Known active human immunodeficiency virus (HIV), hepatitis B virus (HBV), or hepatitis C_x000D_        virus (HCV) infection. Inactive hepatitis carrier status or low viral hepatitis titer on_x000D_        antivirals is allowed._x000D__x000D_        Known significant mental illness or other condition such as active alcohol or other_x000D_        substance abuse or addiction that, in the opinion of the investigator, predisposes the_x000D_        subject to high risk of noncompliance with the protocol._x000D__x000D_        Refractory congestive heart failure unresponsive to medical treatment; active infection_x000D_        resistant to all antibiotics; or advanced pulmonary disease requiring &gt;2 liters per minute_x000D_        (LPM) oxygen._x000D_      
---------------------------------------</v>
      </c>
      <c r="S164">
        <f>IF(OR(Database!K167="include",Database!L167="include"), 1, 0)</f>
        <v>0</v>
      </c>
      <c r="T164">
        <f>IF(OR(Database!M167="include",Database!N167="include",Database!O167="include",Database!P167="include"), 1, 0)</f>
        <v>0</v>
      </c>
      <c r="U164">
        <f>IF(OR(Database!M167="include",Database!N167="include",Database!O167="include"), 1, 0)</f>
        <v>0</v>
      </c>
      <c r="V164">
        <f>IF(Database!P167="include", 1, 0)</f>
        <v>0</v>
      </c>
      <c r="W164">
        <f>IF(OR(Database!Q167="include",Database!R167="include",Database!S167="include",Database!T167="include"), 1, 0)</f>
        <v>1</v>
      </c>
      <c r="X164">
        <f>IF(Database!Q167="include", 1, 0)</f>
        <v>0</v>
      </c>
      <c r="Y164">
        <f>IF(Database!T167="include", 1, 0)</f>
        <v>0</v>
      </c>
      <c r="Z164">
        <f>IF(OR(Database!AC167="include",Database!AE167="include",Database!AH167="include",Database!AI167="include",Database!AJ167="include",Database!AK167="include",Database!AM167="include",Database!AN167="include",Database!AO167="include",Database!AP167="include"), 1, 0)</f>
        <v>0</v>
      </c>
      <c r="AA164">
        <f>IF(OR(Database!AQ167&lt;&gt;"",Database!AR167&lt;&gt;"",Database!AS167&lt;&gt;"",Database!AT167&lt;&gt;""), 1, 0)</f>
        <v>0</v>
      </c>
      <c r="AB164">
        <f>IF(Database!AW167&lt;&gt;"", 1, 0)</f>
        <v>0</v>
      </c>
      <c r="AC164">
        <f>IF(OR(Database!AY167&lt;&gt;"",Database!AX167&lt;&gt;""), 1, 0)</f>
        <v>0</v>
      </c>
    </row>
    <row r="165" spans="1:29">
      <c r="A165" t="str">
        <f>Database!$B$6&amp;": "&amp;Database!B168&amp;CHAR(10)&amp;Database!$C$6&amp;": "&amp;Database!C168&amp;CHAR(10)&amp;Database!$E$6&amp;": "&amp;Database!E168&amp;CHAR(10)&amp;Database!$F$6&amp;": "&amp;Database!F168&amp;CHAR(10)&amp;Database!$G$6&amp;": "&amp;Database!G168&amp;CHAR(10)&amp;Database!$H$6&amp;": "&amp;Database!H168&amp;CHAR(10)&amp;Database!$I$6&amp;": "&amp;Database!I168&amp;CHAR(10)&amp;Database!$J$6&amp;": "&amp;Database!J168&amp;CHAR(10)</f>
        <v xml:space="preserve">nct_id: NCT01850004
phase: Phase 2
sponsor_name: Bristol-Myers Squibb
sponsor_type: Industry
study_title: Open-Label Single Arm Phase 2 Study Evaluating Dasatinib Therapy Discontinuation In Patients With Chronic Phase Chronic Myeloid Leukemia (CP-CML) With Stable Complete Molecular Response (CMR) DASFREE
cohort: 1
age_min: 18
age_max: 150
</v>
      </c>
      <c r="B165" t="str">
        <f>IF(S165=1, Database!$K$6&amp;": "&amp;Database!K168&amp;CHAR(10)&amp;Database!$L$6&amp;": "&amp;Database!L168, "")</f>
        <v/>
      </c>
      <c r="C165" t="str">
        <f>IF(T165=1, Database!$M$6&amp;": "&amp;Database!M168&amp;CHAR(10)&amp;Database!$N$6&amp;": "&amp;Database!N168&amp;CHAR(10)&amp;Database!$O$6&amp;": "&amp;Database!O168&amp;CHAR(10)&amp;Database!$P$6&amp;": "&amp;Database!P168&amp;CHAR(10), "")</f>
        <v/>
      </c>
      <c r="D165" t="str">
        <f>IF(W165=1, Database!$Q$6&amp;": "&amp;Database!Q168&amp;CHAR(10)&amp;Database!$R$6&amp;": "&amp;Database!R168&amp;CHAR(10)&amp;Database!$S$6&amp;": "&amp;Database!S168&amp;CHAR(10)&amp;Database!$T$6&amp;": "&amp;Database!T168&amp;CHAR(10)&amp;Database!$U$6&amp;": "&amp;Database!U168&amp;CHAR(10)&amp;Database!$V$6&amp;": "&amp;Database!V168&amp;CHAR(10)&amp;Database!$W$6&amp;": "&amp;Database!W168&amp;CHAR(10)&amp;Database!$X$6&amp;": "&amp;Database!X168&amp;CHAR(10)&amp;Database!$Y$6&amp;": "&amp;Database!Y168&amp;CHAR(10)&amp;Database!$Z$6&amp;": "&amp;Database!Z168&amp;CHAR(10)&amp;Database!$AA$6&amp;": "&amp;Database!AA168&amp;CHAR(10)&amp;Database!$AB$6&amp;": "&amp;Database!AB168&amp;CHAR(10), "")</f>
        <v xml:space="preserve">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v>
      </c>
      <c r="E165" t="str">
        <f>IF(Z165=1, Database!$AC$6&amp;": "&amp;Database!AC168&amp;CHAR(10)&amp;Database!$AD$6&amp;": "&amp;Database!AD168&amp;CHAR(10)&amp;Database!$AE$6&amp;": "&amp;Database!AE168&amp;CHAR(10)&amp;Database!$AF$6&amp;": "&amp;Database!AF168&amp;CHAR(10)&amp;Database!$AG$6&amp;": "&amp;Database!AG168&amp;CHAR(10)&amp;Database!$AH$6&amp;": "&amp;Database!AH168&amp;CHAR(10)&amp;Database!$AI$6&amp;": "&amp;Database!AI168&amp;CHAR(10)&amp;Database!$AJ$6&amp;": "&amp;Database!AJ168&amp;CHAR(10)&amp;Database!$AK$6&amp;": "&amp;Database!AK168&amp;CHAR(10)&amp;Database!$AL$6&amp;": "&amp;Database!AL168&amp;CHAR(10)&amp;Database!$AM$6&amp;": "&amp;Database!AM168&amp;CHAR(10)&amp;Database!$AN$6&amp;": "&amp;Database!AN168&amp;CHAR(10)&amp;Database!$AO$6&amp;": "&amp;Database!AO168&amp;CHAR(10)&amp;Database!$AP$6&amp;": "&amp;Database!AP168&amp;CHAR(10), "")</f>
        <v/>
      </c>
      <c r="F165" t="str">
        <f>IF(AA165=1, Database!$AQ$6&amp;": "&amp;Database!AQ168&amp;CHAR(10)&amp;Database!$AR$6&amp;": "&amp;Database!AR168&amp;CHAR(10)&amp;Database!$AS$6&amp;": "&amp;Database!AS168&amp;CHAR(10)&amp;Database!$AT$6&amp;": "&amp;Database!AT168&amp;CHAR(10), "")</f>
        <v/>
      </c>
      <c r="G165" t="str">
        <f>IF(V165=1, Database!$AU$6&amp;": "&amp;Database!AU168&amp;CHAR(10)&amp;Database!$AV$6&amp;": "&amp;Database!AV168&amp;CHAR(10), "")</f>
        <v/>
      </c>
      <c r="H165" t="str">
        <f>IF(AB165=1, Database!$AW$6&amp;": "&amp;Database!AW168&amp;CHAR(10), "")</f>
        <v/>
      </c>
      <c r="I165" t="str">
        <f>IF(AC165=1, Database!$AX$6&amp;": "&amp;Database!AX168&amp;CHAR(10)&amp;Database!$AY$6&amp;": "&amp;Database!AY168&amp;CHAR(10), "")</f>
        <v xml:space="preserve">stage_cml_accelerated: exclude
stage_cml_blast: exclude
</v>
      </c>
      <c r="J165" t="str">
        <f>IF(Z165=1, Database!$AQ$6&amp;": "&amp;Database!AQ168&amp;CHAR(10)&amp;Database!$AR$6&amp;": "&amp;Database!AR168&amp;CHAR(10)&amp;Database!$AS$6&amp;": "&amp;Database!AS168&amp;CHAR(10)&amp;Database!$AT$6&amp;": "&amp;Database!AT168&amp;CHAR(10), "")</f>
        <v/>
      </c>
      <c r="K165" t="str">
        <f>Database!$AZ$6&amp;": "&amp;Database!AZ168&amp;CHAR(10)&amp;Database!$BA$6&amp;": "&amp;Database!BA168&amp;CHAR(10)&amp;Database!$BB$6&amp;": "&amp;Database!BB168&amp;CHAR(10)</f>
        <v xml:space="preserve">status_newly_diagnosed: 
status_relapse: 
status_refractory: 
</v>
      </c>
      <c r="L165" t="str">
        <f>Database!$BC$6&amp;": "&amp;Database!BC168&amp;CHAR(10)&amp;Database!$BD$6&amp;": "&amp;Database!BD168&amp;CHAR(10)&amp;Database!$BE$6&amp;": "&amp;Database!BE168&amp;CHAR(10)&amp;Database!$BF$6&amp;": "&amp;Database!BF168&amp;CHAR(10)&amp;Database!$BG$6&amp;": "&amp;Database!BG168&amp;CHAR(10)&amp;Database!$BH$6&amp;": "&amp;Database!BH168&amp;CHAR(10)</f>
        <v xml:space="preserve">marker_alk_oncogene: 
marker_egfr_mutation: 
marker_kras_mutation: 
marker_philadelphia_bcrabl_positive: 
marker_flt3_positive: 
marker_cd20pos: 
</v>
      </c>
      <c r="M165" t="str">
        <f>Database!$BI$6&amp;": "&amp;Database!BI168&amp;CHAR(10)&amp;Database!$BJ$6&amp;": "&amp;Database!BJ168&amp;CHAR(10)&amp;Database!$BK$6&amp;": "&amp;Database!BK168&amp;CHAR(10)&amp;Database!$BL$6&amp;": "&amp;Database!BL168&amp;CHAR(10)&amp;Database!$BM$6&amp;": "&amp;Database!BM168&amp;CHAR(10)&amp;Database!$BN$6&amp;": "&amp;Database!BN168&amp;CHAR(10)&amp;Database!$BO$6&amp;": "&amp;Database!BO168&amp;CHAR(10)&amp;Database!$BP$6&amp;": "&amp;Database!BP168&amp;CHAR(10)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65" t="str">
        <f>IF(OR(W165=1, Z165=1), Database!$BQ$6&amp;": "&amp;Database!BQ168&amp;CHAR(10)&amp;Database!$BR$6&amp;": "&amp;Database!BR168&amp;CHAR(10)&amp;Database!$BS$6&amp;": "&amp;Database!BS168&amp;CHAR(10)&amp;Database!$BT$6&amp;": "&amp;Database!BT168&amp;CHAR(10), "")</f>
        <v xml:space="preserve">treatment_stemcell_allogeneic: exclude
treatment_stemcell_allogeneic_exclusion_period_mo: 1800
treatment_stemcell_autologous: exclude
treatment_stemcell_autologous_exclusion_period_mo: 1800
</v>
      </c>
      <c r="O165" t="str">
        <f>"Criteria: "&amp;CHAR(10)&amp;CHAR(10)&amp;Database!BU168</f>
        <v xml:space="preserve">Criteria: 
_x000D_        For more information regarding BMS clinical trial participation, please visit_x000D_        www.BMSStudyConnect.com_x000D__x000D_          -  Signed Written Informed Consent_x000D__x000D_          -  Target Population_x000D__x000D_               1. Men and women diagnosed with CP-CML, on treatment with dasatinib for a minimum_x000D_                  of 2 years at the time of enrollment and in dasatinib-induced complete molecular_x000D_                  remission ongoing for at least 1 year prior to study entry._x000D__x000D_               2. Patients are eligible if they have been in stable dasatinib induced CMR for a_x000D_                  minimum of nine months, documented by at least three assessments, conducted 2 -_x000D_                  6.5 months apart, at a local lab._x000D__x000D_               3. Subjects who have received dasatinib beyond first or second line treatment and_x000D_                  meet other enrollment criteria are eligible for the study provided prior_x000D_                  Tyrosine-kinase inhibitors (TKI) were discontinued due to intolerance or lack_x000D_                  efficacy, although only one instance of lack of efficacy to TKI is allowed._x000D__x000D_               4. Eastern Co-Operative Group (ECOG) Performance Status (PS) of 0-1_x000D__x000D_          -  Age and Reproductive Status_x000D__x000D_               1. Men and women, ages â‰¥18_x000D__x000D_               2. Women of childbearing potential (WOCBP) must have a negative serum or urine_x000D_                  pregnancy test within 24 hours prior to the restart of study drug_x000D__x000D_               3. Women must not be breastfeeding_x000D__x000D_               4. WOCBP must agree to follow instructions for method(s) of contraception at the_x000D_                  restart of treatment with study drug (dasatinib) and for the duration treatment_x000D_                  plus 30 days (duration of ovulatory cycle) for a total of 30 days post-treatment_x000D_                  completion_x000D__x000D_               5. Men who are sexually active with WOCBP must agree to follow instructions for_x000D_                  method(s) of contraception for 90 days after study entry (withdrawal of_x000D_                  dasatinib), at restart of study drug (dasatinib) and for the duration of_x000D_                  treatment with study drug (dasatinib) plus 90 days (duration of sperm turnover)_x000D_                  for a total of 90 days post-treatment completion_x000D__x000D_        Exclusion Criteria:_x000D__x000D_          -  Target Disease Exceptions_x000D__x000D_               1. Patients who have not achieved a 1-log reduction in BCR-ABL transcript levels_x000D_                  compared with baseline as determined by local standards or &gt; 10% IS_x000D_                  [International Standard]) documented at 3.0-6.5 months since the initial start_x000D_                  of dasatinib therapy._x000D__x000D_               2. Patients who have previously undergone hematopoietic stem cell transplantation_x000D_                  (SCT) or who are scheduled for SCT_x000D__x000D_               3. Previous diagnosis of CML accelerated phase or blast crisis_x000D__x000D_          -  Medical History and Concurrent Diseases_x000D__x000D_               1. Prior or concurrent malignancy, except the following:_x000D__x000D_                    -  Curatively treated basal cell or squamous cell skin cancer_x000D__x000D_                    -  Cervical carcinoma in situ_x000D__x000D_                    -  Adequately treated Stage I or II cancer from which the subject is currently_x000D_                       in complete remission_x000D__x000D_                    -  Any other cancer from which the subject has been disease free for 3 years_x000D__x000D_               2. A serious uncontrolled medical disorder or active infection that would impair_x000D_                  the ability of the subject to receive protocol therapy in case re-initiation of_x000D_                  dasatinib is needed._x000D__x000D_               3. Uncontrolled or significant cardiovascular disease_x000D__x000D_               4. Subjects with prior history of pericardial effusion or pleural effusion that_x000D_                  required thoracentesis are excluded. Subjects with prior history of pericardial_x000D_                  or pleural effusion that was clinically manageable and a maintained CMR for â‰¥ 1_x000D_                  year on a stable dose of dasatinib are allowed._x000D__x000D_               5. History of significant bleeding disorder unrelated to CML_x000D__x000D_          -  Allergies and Adverse Drug Reaction_x000D__x000D_             a. Subjects with known hypersensitivity to excipients of Dasatinib tablets_x000D__x000D_          -  Sex and Reproductive Status_x000D__x000D_               1. Patients who are pregnant or breastfeeding or likely to become pregnant_x000D__x000D_               2. Men whose partner is unwilling or unable to avoid pregnancy_x000D__x000D_          -  Other Exclusion Criteria_x000D__x000D_               1. Patients with a history of non-compliance to CML treatment and monitoring_x000D_                  requirements_x000D__x000D_               2. Prisoners or subjects who are involuntarily incarcerated_x000D__x000D_          -  Additional Criteria for Patients Eligible to Restart Dasatinib_x000D__x000D_               -  Any patient who has lost MMR and is eligible for re-starting dasatinib therapy_x000D_                  must not have developed a condition that precludes dasatinib use._x000D__x000D_        Other protocol defined inclusion/exclusion criteria could apply_x000D_      </v>
      </c>
      <c r="P165" t="str">
        <f t="shared" si="4"/>
        <v xml:space="preserve">
---------------------------------------</v>
      </c>
      <c r="Q165" t="str">
        <f t="shared" si="5"/>
        <v>nct_id: NCT01850004
phase: Phase 2
sponsor_name: Bristol-Myers Squibb
sponsor_type: Industry
study_title: Open-Label Single Arm Phase 2 Study Evaluating Dasatinib Therapy Discontinuation In Patients With Chronic Phase Chronic Myeloid Leukemia (CP-CML) With Stable Complete Molecular Response (CMR) DASFREE
cohort: 1
age_min: 18
age_max: 150
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stage_cml_accelerated: exclude
stage_cml_blast: exclude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1800
Criteria: 
_x000D_        For more information regarding BMS clinical trial participation, please visit_x000D_        www.BMSStudyConnect.com_x000D__x000D_          -  Signed Written Informed Consent_x000D__x000D_          -  Target Population_x000D__x000D_               1. Men and women diagnosed with CP-CML, on treatment with dasatinib for a minimum_x000D_                  of 2 years at the time of enrollment and in dasatinib-induced complete molecular_x000D_                  remission ongoing for at least 1 year prior to study entry._x000D__x000D_               2. Patients are eligible if they have been in stable dasatinib induced CMR for a_x000D_                  minimum of nine months, documented by at least three assessments, conducted 2 -_x000D_                  6.5 months apart, at a local lab._x000D__x000D_               3. Subjects who have received dasatinib beyond first or second line treatment and_x000D_                  meet other enrollment criteria are eligible for the study provided prior_x000D_                  Tyrosine-kinase inhibitors (TKI) were discontinued due to intolerance or lack_x000D_                  efficacy, although only one instance of lack of efficacy to TKI is allowed._x000D__x000D_               4. Eastern Co-Operative Group (ECOG) Performance Status (PS) of 0-1_x000D__x000D_          -  Age and Reproductive Status_x000D__x000D_               1. Men and women, ages â‰¥18_x000D__x000D_               2. Women of childbearing potential (WOCBP) must have a negative serum or urine_x000D_                  pregnancy test within 24 hours prior to the restart of study drug_x000D__x000D_               3. Women must not be breastfeeding_x000D__x000D_               4. WOCBP must agree to follow instructions for method(s) of contraception at the_x000D_                  restart of treatment with study drug (dasatinib) and for the duration treatment_x000D_                  plus 30 days (duration of ovulatory cycle) for a total of 30 days post-treatment_x000D_                  completion_x000D__x000D_               5. Men who are sexually active with WOCBP must agree to follow instructions for_x000D_                  method(s) of contraception for 90 days after study entry (withdrawal of_x000D_                  dasatinib), at restart of study drug (dasatinib) and for the duration of_x000D_                  treatment with study drug (dasatinib) plus 90 days (duration of sperm turnover)_x000D_                  for a total of 90 days post-treatment completion_x000D__x000D_        Exclusion Criteria:_x000D__x000D_          -  Target Disease Exceptions_x000D__x000D_               1. Patients who have not achieved a 1-log reduction in BCR-ABL transcript levels_x000D_                  compared with baseline as determined by local standards or &gt; 10% IS_x000D_                  [International Standard]) documented at 3.0-6.5 months since the initial start_x000D_                  of dasatinib therapy._x000D__x000D_               2. Patients who have previously undergone hematopoietic stem cell transplantation_x000D_                  (SCT) or who are scheduled for SCT_x000D__x000D_               3. Previous diagnosis of CML accelerated phase or blast crisis_x000D__x000D_          -  Medical History and Concurrent Diseases_x000D__x000D_               1. Prior or concurrent malignancy, except the following:_x000D__x000D_                    -  Curatively treated basal cell or squamous cell skin cancer_x000D__x000D_                    -  Cervical carcinoma in situ_x000D__x000D_                    -  Adequately treated Stage I or II cancer from which the subject is currently_x000D_                       in complete remission_x000D__x000D_                    -  Any other cancer from which the subject has been disease free for 3 years_x000D__x000D_               2. A serious uncontrolled medical disorder or active infection that would impair_x000D_                  the ability of the subject to receive protocol therapy in case re-initiation of_x000D_                  dasatinib is needed._x000D__x000D_               3. Uncontrolled or significant cardiovascular disease_x000D__x000D_               4. Subjects with prior history of pericardial effusion or pleural effusion that_x000D_                  required thoracentesis are excluded. Subjects with prior history of pericardial_x000D_                  or pleural effusion that was clinically manageable and a maintained CMR for â‰¥ 1_x000D_                  year on a stable dose of dasatinib are allowed._x000D__x000D_               5. History of significant bleeding disorder unrelated to CML_x000D__x000D_          -  Allergies and Adverse Drug Reaction_x000D__x000D_             a. Subjects with known hypersensitivity to excipients of Dasatinib tablets_x000D__x000D_          -  Sex and Reproductive Status_x000D__x000D_               1. Patients who are pregnant or breastfeeding or likely to become pregnant_x000D__x000D_               2. Men whose partner is unwilling or unable to avoid pregnancy_x000D__x000D_          -  Other Exclusion Criteria_x000D__x000D_               1. Patients with a history of non-compliance to CML treatment and monitoring_x000D_                  requirements_x000D__x000D_               2. Prisoners or subjects who are involuntarily incarcerated_x000D__x000D_          -  Additional Criteria for Patients Eligible to Restart Dasatinib_x000D__x000D_               -  Any patient who has lost MMR and is eligible for re-starting dasatinib therapy_x000D_                  must not have developed a condition that precludes dasatinib use._x000D__x000D_        Other protocol defined inclusion/exclusion criteria could apply_x000D_      
---------------------------------------</v>
      </c>
      <c r="S165">
        <f>IF(OR(Database!K168="include",Database!L168="include"), 1, 0)</f>
        <v>0</v>
      </c>
      <c r="T165">
        <f>IF(OR(Database!M168="include",Database!N168="include",Database!O168="include",Database!P168="include"), 1, 0)</f>
        <v>0</v>
      </c>
      <c r="U165">
        <f>IF(OR(Database!M168="include",Database!N168="include",Database!O168="include"), 1, 0)</f>
        <v>0</v>
      </c>
      <c r="V165">
        <f>IF(Database!P168="include", 1, 0)</f>
        <v>0</v>
      </c>
      <c r="W165">
        <f>IF(OR(Database!Q168="include",Database!R168="include",Database!S168="include",Database!T168="include"), 1, 0)</f>
        <v>1</v>
      </c>
      <c r="X165">
        <f>IF(Database!Q168="include", 1, 0)</f>
        <v>0</v>
      </c>
      <c r="Y165">
        <f>IF(Database!T168="include", 1, 0)</f>
        <v>1</v>
      </c>
      <c r="Z165">
        <f>IF(OR(Database!AC168="include",Database!AE168="include",Database!AH168="include",Database!AI168="include",Database!AJ168="include",Database!AK168="include",Database!AM168="include",Database!AN168="include",Database!AO168="include",Database!AP168="include"), 1, 0)</f>
        <v>0</v>
      </c>
      <c r="AA165">
        <f>IF(OR(Database!AQ168&lt;&gt;"",Database!AR168&lt;&gt;"",Database!AS168&lt;&gt;"",Database!AT168&lt;&gt;""), 1, 0)</f>
        <v>0</v>
      </c>
      <c r="AB165">
        <f>IF(Database!AW168&lt;&gt;"", 1, 0)</f>
        <v>0</v>
      </c>
      <c r="AC165">
        <f>IF(OR(Database!AY168&lt;&gt;"",Database!AX168&lt;&gt;""), 1, 0)</f>
        <v>1</v>
      </c>
    </row>
    <row r="166" spans="1:29">
      <c r="A166" t="str">
        <f>Database!$B$6&amp;": "&amp;Database!B169&amp;CHAR(10)&amp;Database!$C$6&amp;": "&amp;Database!C169&amp;CHAR(10)&amp;Database!$E$6&amp;": "&amp;Database!E169&amp;CHAR(10)&amp;Database!$F$6&amp;": "&amp;Database!F169&amp;CHAR(10)&amp;Database!$G$6&amp;": "&amp;Database!G169&amp;CHAR(10)&amp;Database!$H$6&amp;": "&amp;Database!H169&amp;CHAR(10)&amp;Database!$I$6&amp;": "&amp;Database!I169&amp;CHAR(10)&amp;Database!$J$6&amp;": "&amp;Database!J169&amp;CHAR(10)</f>
        <v xml:space="preserve">nct_id: NCT01883362
phase: Phase 2
sponsor_name: Novartis Pharmaceuticals
sponsor_type: Industry
study_title: A Phase II, Randomized Trial of Standard of Care, With or Without Midostaruin to Prevent Relapse Following Allogeneic Hematopoietic Stem Cell Transplantation in Patients With FLT3-ITD Mutated Acute Myeloid Leukemia
cohort: 1
age_min: 18
age_max: 60
</v>
      </c>
      <c r="B166" t="str">
        <f>IF(S166=1, Database!$K$6&amp;": "&amp;Database!K169&amp;CHAR(10)&amp;Database!$L$6&amp;": "&amp;Database!L169, "")</f>
        <v/>
      </c>
      <c r="C166" t="str">
        <f>IF(T166=1, Database!$M$6&amp;": "&amp;Database!M169&amp;CHAR(10)&amp;Database!$N$6&amp;": "&amp;Database!N169&amp;CHAR(10)&amp;Database!$O$6&amp;": "&amp;Database!O169&amp;CHAR(10)&amp;Database!$P$6&amp;": "&amp;Database!P169&amp;CHAR(10), "")</f>
        <v/>
      </c>
      <c r="D166" t="str">
        <f>IF(W166=1, Database!$Q$6&amp;": "&amp;Database!Q169&amp;CHAR(10)&amp;Database!$R$6&amp;": "&amp;Database!R169&amp;CHAR(10)&amp;Database!$S$6&amp;": "&amp;Database!S169&amp;CHAR(10)&amp;Database!$T$6&amp;": "&amp;Database!T169&amp;CHAR(10)&amp;Database!$U$6&amp;": "&amp;Database!U169&amp;CHAR(10)&amp;Database!$V$6&amp;": "&amp;Database!V169&amp;CHAR(10)&amp;Database!$W$6&amp;": "&amp;Database!W169&amp;CHAR(10)&amp;Database!$X$6&amp;": "&amp;Database!X169&amp;CHAR(10)&amp;Database!$Y$6&amp;": "&amp;Database!Y169&amp;CHAR(10)&amp;Database!$Z$6&amp;": "&amp;Database!Z169&amp;CHAR(10)&amp;Database!$AA$6&amp;": "&amp;Database!AA169&amp;CHAR(10)&amp;Database!$AB$6&amp;": "&amp;Database!AB169&amp;CHAR(10),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v>
      </c>
      <c r="E166" t="str">
        <f>IF(Z166=1, Database!$AC$6&amp;": "&amp;Database!AC169&amp;CHAR(10)&amp;Database!$AD$6&amp;": "&amp;Database!AD169&amp;CHAR(10)&amp;Database!$AE$6&amp;": "&amp;Database!AE169&amp;CHAR(10)&amp;Database!$AF$6&amp;": "&amp;Database!AF169&amp;CHAR(10)&amp;Database!$AG$6&amp;": "&amp;Database!AG169&amp;CHAR(10)&amp;Database!$AH$6&amp;": "&amp;Database!AH169&amp;CHAR(10)&amp;Database!$AI$6&amp;": "&amp;Database!AI169&amp;CHAR(10)&amp;Database!$AJ$6&amp;": "&amp;Database!AJ169&amp;CHAR(10)&amp;Database!$AK$6&amp;": "&amp;Database!AK169&amp;CHAR(10)&amp;Database!$AL$6&amp;": "&amp;Database!AL169&amp;CHAR(10)&amp;Database!$AM$6&amp;": "&amp;Database!AM169&amp;CHAR(10)&amp;Database!$AN$6&amp;": "&amp;Database!AN169&amp;CHAR(10)&amp;Database!$AO$6&amp;": "&amp;Database!AO169&amp;CHAR(10)&amp;Database!$AP$6&amp;": "&amp;Database!AP169&amp;CHAR(10), "")</f>
        <v/>
      </c>
      <c r="F166" t="str">
        <f>IF(AA166=1, Database!$AQ$6&amp;": "&amp;Database!AQ169&amp;CHAR(10)&amp;Database!$AR$6&amp;": "&amp;Database!AR169&amp;CHAR(10)&amp;Database!$AS$6&amp;": "&amp;Database!AS169&amp;CHAR(10)&amp;Database!$AT$6&amp;": "&amp;Database!AT169&amp;CHAR(10), "")</f>
        <v/>
      </c>
      <c r="G166" t="str">
        <f>IF(V166=1, Database!$AU$6&amp;": "&amp;Database!AU169&amp;CHAR(10)&amp;Database!$AV$6&amp;": "&amp;Database!AV169&amp;CHAR(10), "")</f>
        <v/>
      </c>
      <c r="H166" t="str">
        <f>IF(AB166=1, Database!$AW$6&amp;": "&amp;Database!AW169&amp;CHAR(10), "")</f>
        <v/>
      </c>
      <c r="I166" t="str">
        <f>IF(AC166=1, Database!$AX$6&amp;": "&amp;Database!AX169&amp;CHAR(10)&amp;Database!$AY$6&amp;": "&amp;Database!AY169&amp;CHAR(10), "")</f>
        <v/>
      </c>
      <c r="J166" t="str">
        <f>IF(Z166=1, Database!$AQ$6&amp;": "&amp;Database!AQ169&amp;CHAR(10)&amp;Database!$AR$6&amp;": "&amp;Database!AR169&amp;CHAR(10)&amp;Database!$AS$6&amp;": "&amp;Database!AS169&amp;CHAR(10)&amp;Database!$AT$6&amp;": "&amp;Database!AT169&amp;CHAR(10), "")</f>
        <v/>
      </c>
      <c r="K166" t="str">
        <f>Database!$AZ$6&amp;": "&amp;Database!AZ169&amp;CHAR(10)&amp;Database!$BA$6&amp;": "&amp;Database!BA169&amp;CHAR(10)&amp;Database!$BB$6&amp;": "&amp;Database!BB169&amp;CHAR(10)</f>
        <v xml:space="preserve">status_newly_diagnosed: 
status_relapse: 
status_refractory: 
</v>
      </c>
      <c r="L166" t="str">
        <f>Database!$BC$6&amp;": "&amp;Database!BC169&amp;CHAR(10)&amp;Database!$BD$6&amp;": "&amp;Database!BD169&amp;CHAR(10)&amp;Database!$BE$6&amp;": "&amp;Database!BE169&amp;CHAR(10)&amp;Database!$BF$6&amp;": "&amp;Database!BF169&amp;CHAR(10)&amp;Database!$BG$6&amp;": "&amp;Database!BG169&amp;CHAR(10)&amp;Database!$BH$6&amp;": "&amp;Database!BH169&amp;CHAR(10)</f>
        <v xml:space="preserve">marker_alk_oncogene: 
marker_egfr_mutation: 
marker_kras_mutation: 
marker_philadelphia_bcrabl_positive: 
marker_flt3_positive: require
marker_cd20pos: 
</v>
      </c>
      <c r="M166" t="str">
        <f>Database!$BI$6&amp;": "&amp;Database!BI169&amp;CHAR(10)&amp;Database!$BJ$6&amp;": "&amp;Database!BJ169&amp;CHAR(10)&amp;Database!$BK$6&amp;": "&amp;Database!BK169&amp;CHAR(10)&amp;Database!$BL$6&amp;": "&amp;Database!BL169&amp;CHAR(10)&amp;Database!$BM$6&amp;": "&amp;Database!BM169&amp;CHAR(10)&amp;Database!$BN$6&amp;": "&amp;Database!BN169&amp;CHAR(10)&amp;Database!$BO$6&amp;": "&amp;Database!BO169&amp;CHAR(10)&amp;Database!$BP$6&amp;": "&amp;Database!BP169&amp;CHAR(10)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66" t="str">
        <f>IF(OR(W166=1, Z166=1), Database!$BQ$6&amp;": "&amp;Database!BQ169&amp;CHAR(10)&amp;Database!$BR$6&amp;": "&amp;Database!BR169&amp;CHAR(10)&amp;Database!$BS$6&amp;": "&amp;Database!BS169&amp;CHAR(10)&amp;Database!$BT$6&amp;": "&amp;Database!BT169&amp;CHAR(10), "")</f>
        <v xml:space="preserve">treatment_stemcell_allogeneic: require
treatment_stemcell_allogeneic_exclusion_period_mo: 
treatment_stemcell_autologous: exclude
treatment_stemcell_autologous_exclusion_period_mo: 1800
</v>
      </c>
      <c r="O166" t="str">
        <f>"Criteria: "&amp;CHAR(10)&amp;CHAR(10)&amp;Database!BU169</f>
        <v xml:space="preserve">Criteria: 
_x000D_        Inclusion Criteria:_x000D__x000D_          -  Patients must be between 18 and 60 years of age_x000D__x000D_          -  Patients must have an ECOG Performance Status of &lt; 2_x000D__x000D_          -  Patients must have a documented Unequivocal diagnosis of AML according to WHO 2008_x000D_             classification (&gt;20% blasts in the bone marrow), excluding M3 (acute promyelocytic_x000D_             leukemia)._x000D__x000D_          -  Patients must have a documented FLT3 ITD mutation, determined by local laboratory for_x000D_             eligibility (historical tissue will be requested for central analysis confirmation)_x000D__x000D_          -  Patients who have undergone allogeneic HSCT in CR1 from a matched related or matched_x000D_             unrelated donor. All of the following criteria must also be met:_x000D__x000D_        HLA typing to include available 8/8 or 7/8 allele HLA matched donor (at A,B,C, DRB1)_x000D_        Single allelic mismatch allowed â€¢ Patients who received a conditioning regimen which_x000D_        included one of the following: Busulfan/Fludarabine (Bu/Flu) Busulfan (16 mg/kg PO or 12.8_x000D_        mg/kg IV) Fludarabine (120-180 mg/m2) Fludarabine / Melphalan (Flu/Mel) Fludarabine_x000D_        (120-180 mg/m2) Melphalan (â‰¤ 150 mg/m2) Busulfan/Cyclophosphamide (Bu/Cy) Busulfan (16_x000D_        mg/kg PO or 12.8 mg/kg IV) Cyclophosphamide (120 mg/kg) Cyclophosphamide/Total Body_x000D_        Irradiation (Cy/TBI) Cyclophosphamide (120 mg/kg) TBI (1200-1420 cGy)_x000D__x000D_        â€¢ Recovery of counts by day 42 and able to start midostaurin by day 60 post-HSCT (first_x000D_        dose of midostaurin to start no earlier than 28 days post-HSCT); ANC &gt;1000ÂµL, platelets_x000D_        â‰¥20,000 without platelet transfusion_x000D__x000D_        Exclusion Criteria:_x000D__x000D_          -  Patients whom have failed prior attempts at allogeneic HSCT_x000D__x000D_          -  Patients who have received an autologous transplant_x000D__x000D_          -  Patients with Acute GVHD Grade III-IV_x000D__x000D_          -  Patients with a known confirmed diagnosis of HIV infection or active viral hepatitis._x000D__x000D_          -  Impaired cardiac function including any of the following:_x000D__x000D_               -  Screening ECG with a QTc &gt; 450 msec. If QTc &gt; 450 and electrolytes are not_x000D_                  within normal ranges, electrolytes should be corrected and then the patient_x000D_                  rescreened for QTc._x000D__x000D_               -  Patients with congenital long QT syndrome_x000D__x000D_               -  History or presence of sustained ventricular tachycardia_x000D__x000D_               -  Any history of ventricular fibrillation or torsades de pointes_x000D__x000D_               -  Bradycardia defined as HR. &lt; 50 bpm_x000D__x000D_               -  Right bundle branch block + left anterior hemiblock (bifascicular block)_x000D__x000D_               -  Patients with myocardial infarction or unstable angina &lt; 6 months prior to_x000D_                  starting study_x000D__x000D_               -  Congestive Heart Failure NY Heart Association class III or IV_x000D__x000D_               -  Patients with an ejection fraction &lt; 45% assessed by MUGA or ---ECHO within 28_x000D_                  days prior to starting study cycle 1 (of midostaurin or control group)_x000D__x000D_          -  Patients with any pulmonary infiltrate including those suspected to be of infectious_x000D_             origin (unless resolves to â‰¤ Grade 1 within screening timeframe)_x000D__x000D_          -  Patient requires treatment with strong CYP3A4 inhibitors or moderate or strong CYP3A4_x000D_             inducers other than those required for GVH or infection prophylaxis or treatment_x000D__x000D_        Pregnant or nursing (lactating) women, or women of child-bearing potential, must use_x000D_        highly effective methods of contraception during dosing and for 30 days after treatment_x000D_        completion_x000D__x000D_        Other protocol-defined inclusion/exclusion criteria may apply_x000D_      </v>
      </c>
      <c r="P166" t="str">
        <f t="shared" si="4"/>
        <v xml:space="preserve">
---------------------------------------</v>
      </c>
      <c r="Q166" t="str">
        <f t="shared" si="5"/>
        <v>nct_id: NCT01883362
phase: Phase 2
sponsor_name: Novartis Pharmaceuticals
sponsor_type: Industry
study_title: A Phase II, Randomized Trial of Standard of Care, With or Without Midostaruin to Prevent Relapse Following Allogeneic Hematopoietic Stem Cell Transplantation in Patients With FLT3-ITD Mutated Acute Myeloid Leukemia
cohort: 1
age_min: 18
age_max: 60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status_newly_diagnosed: 
status_relapse: 
status_refractory: 
marker_alk_oncogene: 
marker_egfr_mutation: 
marker_kras_mutation: 
marker_philadelphia_bcrabl_positive: 
marker_flt3_positive: require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require
treatment_stemcell_allogeneic_exclusion_period_mo: 
treatment_stemcell_autologous: exclude
treatment_stemcell_autologous_exclusion_period_mo: 1800
Criteria: 
_x000D_        Inclusion Criteria:_x000D__x000D_          -  Patients must be between 18 and 60 years of age_x000D__x000D_          -  Patients must have an ECOG Performance Status of &lt; 2_x000D__x000D_          -  Patients must have a documented Unequivocal diagnosis of AML according to WHO 2008_x000D_             classification (&gt;20% blasts in the bone marrow), excluding M3 (acute promyelocytic_x000D_             leukemia)._x000D__x000D_          -  Patients must have a documented FLT3 ITD mutation, determined by local laboratory for_x000D_             eligibility (historical tissue will be requested for central analysis confirmation)_x000D__x000D_          -  Patients who have undergone allogeneic HSCT in CR1 from a matched related or matched_x000D_             unrelated donor. All of the following criteria must also be met:_x000D__x000D_        HLA typing to include available 8/8 or 7/8 allele HLA matched donor (at A,B,C, DRB1)_x000D_        Single allelic mismatch allowed â€¢ Patients who received a conditioning regimen which_x000D_        included one of the following: Busulfan/Fludarabine (Bu/Flu) Busulfan (16 mg/kg PO or 12.8_x000D_        mg/kg IV) Fludarabine (120-180 mg/m2) Fludarabine / Melphalan (Flu/Mel) Fludarabine_x000D_        (120-180 mg/m2) Melphalan (â‰¤ 150 mg/m2) Busulfan/Cyclophosphamide (Bu/Cy) Busulfan (16_x000D_        mg/kg PO or 12.8 mg/kg IV) Cyclophosphamide (120 mg/kg) Cyclophosphamide/Total Body_x000D_        Irradiation (Cy/TBI) Cyclophosphamide (120 mg/kg) TBI (1200-1420 cGy)_x000D__x000D_        â€¢ Recovery of counts by day 42 and able to start midostaurin by day 60 post-HSCT (first_x000D_        dose of midostaurin to start no earlier than 28 days post-HSCT); ANC &gt;1000ÂµL, platelets_x000D_        â‰¥20,000 without platelet transfusion_x000D__x000D_        Exclusion Criteria:_x000D__x000D_          -  Patients whom have failed prior attempts at allogeneic HSCT_x000D__x000D_          -  Patients who have received an autologous transplant_x000D__x000D_          -  Patients with Acute GVHD Grade III-IV_x000D__x000D_          -  Patients with a known confirmed diagnosis of HIV infection or active viral hepatitis._x000D__x000D_          -  Impaired cardiac function including any of the following:_x000D__x000D_               -  Screening ECG with a QTc &gt; 450 msec. If QTc &gt; 450 and electrolytes are not_x000D_                  within normal ranges, electrolytes should be corrected and then the patient_x000D_                  rescreened for QTc._x000D__x000D_               -  Patients with congenital long QT syndrome_x000D__x000D_               -  History or presence of sustained ventricular tachycardia_x000D__x000D_               -  Any history of ventricular fibrillation or torsades de pointes_x000D__x000D_               -  Bradycardia defined as HR. &lt; 50 bpm_x000D__x000D_               -  Right bundle branch block + left anterior hemiblock (bifascicular block)_x000D__x000D_               -  Patients with myocardial infarction or unstable angina &lt; 6 months prior to_x000D_                  starting study_x000D__x000D_               -  Congestive Heart Failure NY Heart Association class III or IV_x000D__x000D_               -  Patients with an ejection fraction &lt; 45% assessed by MUGA or ---ECHO within 28_x000D_                  days prior to starting study cycle 1 (of midostaurin or control group)_x000D__x000D_          -  Patients with any pulmonary infiltrate including those suspected to be of infectious_x000D_             origin (unless resolves to â‰¤ Grade 1 within screening timeframe)_x000D__x000D_          -  Patient requires treatment with strong CYP3A4 inhibitors or moderate or strong CYP3A4_x000D_             inducers other than those required for GVH or infection prophylaxis or treatment_x000D__x000D_        Pregnant or nursing (lactating) women, or women of child-bearing potential, must use_x000D_        highly effective methods of contraception during dosing and for 30 days after treatment_x000D_        completion_x000D__x000D_        Other protocol-defined inclusion/exclusion criteria may apply_x000D_      
---------------------------------------</v>
      </c>
      <c r="S166">
        <f>IF(OR(Database!K169="include",Database!L169="include"), 1, 0)</f>
        <v>0</v>
      </c>
      <c r="T166">
        <f>IF(OR(Database!M169="include",Database!N169="include",Database!O169="include",Database!P169="include"), 1, 0)</f>
        <v>0</v>
      </c>
      <c r="U166">
        <f>IF(OR(Database!M169="include",Database!N169="include",Database!O169="include"), 1, 0)</f>
        <v>0</v>
      </c>
      <c r="V166">
        <f>IF(Database!P169="include", 1, 0)</f>
        <v>0</v>
      </c>
      <c r="W166">
        <f>IF(OR(Database!Q169="include",Database!R169="include",Database!S169="include",Database!T169="include"), 1, 0)</f>
        <v>1</v>
      </c>
      <c r="X166">
        <f>IF(Database!Q169="include", 1, 0)</f>
        <v>0</v>
      </c>
      <c r="Y166">
        <f>IF(Database!T169="include", 1, 0)</f>
        <v>0</v>
      </c>
      <c r="Z166">
        <f>IF(OR(Database!AC169="include",Database!AE169="include",Database!AH169="include",Database!AI169="include",Database!AJ169="include",Database!AK169="include",Database!AM169="include",Database!AN169="include",Database!AO169="include",Database!AP169="include"), 1, 0)</f>
        <v>0</v>
      </c>
      <c r="AA166">
        <f>IF(OR(Database!AQ169&lt;&gt;"",Database!AR169&lt;&gt;"",Database!AS169&lt;&gt;"",Database!AT169&lt;&gt;""), 1, 0)</f>
        <v>0</v>
      </c>
      <c r="AB166">
        <f>IF(Database!AW169&lt;&gt;"", 1, 0)</f>
        <v>0</v>
      </c>
      <c r="AC166">
        <f>IF(OR(Database!AY169&lt;&gt;"",Database!AX169&lt;&gt;""), 1, 0)</f>
        <v>0</v>
      </c>
    </row>
    <row r="167" spans="1:29">
      <c r="A167" t="str">
        <f>Database!$B$6&amp;": "&amp;Database!B170&amp;CHAR(10)&amp;Database!$C$6&amp;": "&amp;Database!C170&amp;CHAR(10)&amp;Database!$E$6&amp;": "&amp;Database!E170&amp;CHAR(10)&amp;Database!$F$6&amp;": "&amp;Database!F170&amp;CHAR(10)&amp;Database!$G$6&amp;": "&amp;Database!G170&amp;CHAR(10)&amp;Database!$H$6&amp;": "&amp;Database!H170&amp;CHAR(10)&amp;Database!$I$6&amp;": "&amp;Database!I170&amp;CHAR(10)&amp;Database!$J$6&amp;": "&amp;Database!J170&amp;CHAR(10)</f>
        <v xml:space="preserve">nct_id: NCT02282215
phase: Phase 2
sponsor_name: Cellerant Therapeutics
sponsor_type: Industry
study_title: An Open-Label Phase 2 Prospective, Randomized, Controlled Study of CLT-008 Myeloid Progenitor Cells as a Supportive Care Measure During Induction Chemotherapy for Acute Myeloid Leukemia
cohort: 1
age_min: 55
age_max: 150
</v>
      </c>
      <c r="B167" t="str">
        <f>IF(S167=1, Database!$K$6&amp;": "&amp;Database!K170&amp;CHAR(10)&amp;Database!$L$6&amp;": "&amp;Database!L170, "")</f>
        <v/>
      </c>
      <c r="C167" t="str">
        <f>IF(T167=1, Database!$M$6&amp;": "&amp;Database!M170&amp;CHAR(10)&amp;Database!$N$6&amp;": "&amp;Database!N170&amp;CHAR(10)&amp;Database!$O$6&amp;": "&amp;Database!O170&amp;CHAR(10)&amp;Database!$P$6&amp;": "&amp;Database!P170&amp;CHAR(10), "")</f>
        <v/>
      </c>
      <c r="D167" t="str">
        <f>IF(W167=1, Database!$Q$6&amp;": "&amp;Database!Q170&amp;CHAR(10)&amp;Database!$R$6&amp;": "&amp;Database!R170&amp;CHAR(10)&amp;Database!$S$6&amp;": "&amp;Database!S170&amp;CHAR(10)&amp;Database!$T$6&amp;": "&amp;Database!T170&amp;CHAR(10)&amp;Database!$U$6&amp;": "&amp;Database!U170&amp;CHAR(10)&amp;Database!$V$6&amp;": "&amp;Database!V170&amp;CHAR(10)&amp;Database!$W$6&amp;": "&amp;Database!W170&amp;CHAR(10)&amp;Database!$X$6&amp;": "&amp;Database!X170&amp;CHAR(10)&amp;Database!$Y$6&amp;": "&amp;Database!Y170&amp;CHAR(10)&amp;Database!$Z$6&amp;": "&amp;Database!Z170&amp;CHAR(10)&amp;Database!$AA$6&amp;": "&amp;Database!AA170&amp;CHAR(10)&amp;Database!$AB$6&amp;": "&amp;Database!AB170&amp;CHAR(10), "")</f>
        <v xml:space="preserve">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v>
      </c>
      <c r="E167" t="str">
        <f>IF(Z167=1, Database!$AC$6&amp;": "&amp;Database!AC170&amp;CHAR(10)&amp;Database!$AD$6&amp;": "&amp;Database!AD170&amp;CHAR(10)&amp;Database!$AE$6&amp;": "&amp;Database!AE170&amp;CHAR(10)&amp;Database!$AF$6&amp;": "&amp;Database!AF170&amp;CHAR(10)&amp;Database!$AG$6&amp;": "&amp;Database!AG170&amp;CHAR(10)&amp;Database!$AH$6&amp;": "&amp;Database!AH170&amp;CHAR(10)&amp;Database!$AI$6&amp;": "&amp;Database!AI170&amp;CHAR(10)&amp;Database!$AJ$6&amp;": "&amp;Database!AJ170&amp;CHAR(10)&amp;Database!$AK$6&amp;": "&amp;Database!AK170&amp;CHAR(10)&amp;Database!$AL$6&amp;": "&amp;Database!AL170&amp;CHAR(10)&amp;Database!$AM$6&amp;": "&amp;Database!AM170&amp;CHAR(10)&amp;Database!$AN$6&amp;": "&amp;Database!AN170&amp;CHAR(10)&amp;Database!$AO$6&amp;": "&amp;Database!AO170&amp;CHAR(10)&amp;Database!$AP$6&amp;": "&amp;Database!AP170&amp;CHAR(10), "")</f>
        <v/>
      </c>
      <c r="F167" t="str">
        <f>IF(AA167=1, Database!$AQ$6&amp;": "&amp;Database!AQ170&amp;CHAR(10)&amp;Database!$AR$6&amp;": "&amp;Database!AR170&amp;CHAR(10)&amp;Database!$AS$6&amp;": "&amp;Database!AS170&amp;CHAR(10)&amp;Database!$AT$6&amp;": "&amp;Database!AT170&amp;CHAR(10), "")</f>
        <v/>
      </c>
      <c r="G167" t="str">
        <f>IF(V167=1, Database!$AU$6&amp;": "&amp;Database!AU170&amp;CHAR(10)&amp;Database!$AV$6&amp;": "&amp;Database!AV170&amp;CHAR(10), "")</f>
        <v/>
      </c>
      <c r="H167" t="str">
        <f>IF(AB167=1, Database!$AW$6&amp;": "&amp;Database!AW170&amp;CHAR(10), "")</f>
        <v/>
      </c>
      <c r="I167" t="str">
        <f>IF(AC167=1, Database!$AX$6&amp;": "&amp;Database!AX170&amp;CHAR(10)&amp;Database!$AY$6&amp;": "&amp;Database!AY170&amp;CHAR(10), "")</f>
        <v/>
      </c>
      <c r="J167" t="str">
        <f>IF(Z167=1, Database!$AQ$6&amp;": "&amp;Database!AQ170&amp;CHAR(10)&amp;Database!$AR$6&amp;": "&amp;Database!AR170&amp;CHAR(10)&amp;Database!$AS$6&amp;": "&amp;Database!AS170&amp;CHAR(10)&amp;Database!$AT$6&amp;": "&amp;Database!AT170&amp;CHAR(10), "")</f>
        <v/>
      </c>
      <c r="K167" t="str">
        <f>Database!$AZ$6&amp;": "&amp;Database!AZ170&amp;CHAR(10)&amp;Database!$BA$6&amp;": "&amp;Database!BA170&amp;CHAR(10)&amp;Database!$BB$6&amp;": "&amp;Database!BB170&amp;CHAR(10)</f>
        <v xml:space="preserve">status_newly_diagnosed: 
status_relapse: require_relapse_or_refractory
status_refractory: require_relapse_or_refractory
</v>
      </c>
      <c r="L167" t="str">
        <f>Database!$BC$6&amp;": "&amp;Database!BC170&amp;CHAR(10)&amp;Database!$BD$6&amp;": "&amp;Database!BD170&amp;CHAR(10)&amp;Database!$BE$6&amp;": "&amp;Database!BE170&amp;CHAR(10)&amp;Database!$BF$6&amp;": "&amp;Database!BF170&amp;CHAR(10)&amp;Database!$BG$6&amp;": "&amp;Database!BG170&amp;CHAR(10)&amp;Database!$BH$6&amp;": "&amp;Database!BH170&amp;CHAR(10)</f>
        <v xml:space="preserve">marker_alk_oncogene: 
marker_egfr_mutation: 
marker_kras_mutation: 
marker_philadelphia_bcrabl_positive: 
marker_flt3_positive: 
marker_cd20pos: 
</v>
      </c>
      <c r="M167" t="str">
        <f>Database!$BI$6&amp;": "&amp;Database!BI170&amp;CHAR(10)&amp;Database!$BJ$6&amp;": "&amp;Database!BJ170&amp;CHAR(10)&amp;Database!$BK$6&amp;": "&amp;Database!BK170&amp;CHAR(10)&amp;Database!$BL$6&amp;": "&amp;Database!BL170&amp;CHAR(10)&amp;Database!$BM$6&amp;": "&amp;Database!BM170&amp;CHAR(10)&amp;Database!$BN$6&amp;": "&amp;Database!BN170&amp;CHAR(10)&amp;Database!$BO$6&amp;": "&amp;Database!BO170&amp;CHAR(10)&amp;Database!$BP$6&amp;": "&amp;Database!BP170&amp;CHAR(10)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67" t="str">
        <f>IF(OR(W167=1, Z167=1), Database!$BQ$6&amp;": "&amp;Database!BQ170&amp;CHAR(10)&amp;Database!$BR$6&amp;": "&amp;Database!BR170&amp;CHAR(10)&amp;Database!$BS$6&amp;": "&amp;Database!BS170&amp;CHAR(10)&amp;Database!$BT$6&amp;": "&amp;Database!BT170&amp;CHAR(10), "")</f>
        <v xml:space="preserve">treatment_stemcell_allogeneic: 
treatment_stemcell_allogeneic_exclusion_period_mo: 
treatment_stemcell_autologous: 
treatment_stemcell_autologous_exclusion_period_mo: 
</v>
      </c>
      <c r="O167" t="str">
        <f>"Criteria: "&amp;CHAR(10)&amp;CHAR(10)&amp;Database!BU170</f>
        <v xml:space="preserve">Criteria: 
_x000D_        Inclusion Criteria:_x000D__x000D_          1. Acute myeloid leukemia arising de novo (per European LeukemiaNet)_x000D__x000D_          2. Treated with any established chemotherapy regimen based on either:_x000D__x000D_               1. 7+3: Standard-dose cytarabine 100-200 mg per meter squared continuous infusion_x000D_                  for 7 days with idarubicin 12 mg per meter squared or daunarubicin 45-90 mg per_x000D_                  meter squared for 3 days_x000D__x000D_               2. High-dose cytarabine-based (HIDAC) chemotherapy administering a total cytarabine_x000D_                  dose of â‰¥ 4 g per meter squared alone or in combination with other anti-leukemic_x000D_                  agents (for example, anthracyclines, purine nucleoside inhibitors, etoposide,_x000D_                  etc.)_x000D__x000D_          3. Eastern Cooperative Oncology Group (ECOG) performance status of 0-2 at Screening or_x000D_             by the day chemotherapy is initiated_x000D__x000D_          4. Adequate respiratory function with a room air oxygen saturation of at least 92%_x000D__x000D_          5. Adequate cardiac function defined as an ejection fraction of at least 45%_x000D__x000D_          6. Serum bilirubin â‰¤ 1.5 times the upper limits of normal. Subjects with a history of_x000D_             Gilbert's syndrome may be enrolled if the total bilirubin is &lt; 3 mg/dL with an_x000D_             indirect bilirubin of &gt; 1.5 mg/dL_x000D__x000D_          7. Serum alanine aminotransferase (ALT) and aspartate aminotransferase (AST) â‰¤ 2.5 times_x000D_             upper limits of normal prior to chemotherapy_x000D__x000D_          8. Serum creatinine â‰¤ 2 times upper limits of normal or estimated glomerular filtration_x000D_             rate â‰¥ 60 mL/min/1.73 meter squared per Modification of Diet in Renal Disease_x000D_             equation (MDRD)_x000D__x000D_          9. All subjects, except post-menopausal women, must be willing to utilize a highly_x000D_             effective method of contraception throughout the study_x000D__x000D_         10. Adequately informed of the nature and risks of the study with written informed_x000D_             consent_x000D__x000D_        Exclusion Criteria:_x000D__x000D_          1. Pregnant or breast feeding_x000D__x000D_          2. Overt central nervous system manifestations of leukemia at diagnosis_x000D__x000D_          3. Specifically diagnosed and uncontrolled fungal, bacterial, viral, or other infection_x000D_             (e.g. confirmed sepsis, pneumonia, abscess, cellulitis, etc.) at the day chemotherapy_x000D_             is initiated. "Uncontrolled" is defined as exhibiting ongoing signs and symptoms of_x000D_             infection without improvement despite antimicrobial or other treatment._x000D__x000D_          4. AML subtype M3 (promyelocytic leukemia)_x000D__x000D_          5. Previous chemotherapy for AML_x000D__x000D_          6. History of or current human immunodeficiency virus (HIV) or hepatitis C virus_x000D_             infection_x000D__x000D_          7. History of or current clinically significant immunodeficiency_x000D__x000D_          8. Known contraindication to receiving G-CSF_x000D__x000D_          9. History of or current clinically significant alloimmunization to leukocyte antigens_x000D__x000D_         10. Participation in another clinical study within 28 days of the day chemotherapy is_x000D_             initiated, in which the study drug or device may influence hematopoiesis._x000D_             Co-enrollment in another study is allowed in cases where the investigational therapy_x000D_             under study is a version of an acceptable chemotherapy regimen for this study per the_x000D_             inclusion criteria._x000D__x000D_         11. Receiving any agent concurrently with CLT-008 infusion which inhibits cell division_x000D_             (e.g., methotrexate or hydroxyurea)_x000D__x000D_         12. Acute or chronic medical disorder that, in the opinion of the investigator or medical_x000D_             monitor, may prevent the subject from completing participation in the study_x000D_      </v>
      </c>
      <c r="P167" t="str">
        <f t="shared" si="4"/>
        <v xml:space="preserve">
---------------------------------------</v>
      </c>
      <c r="Q167" t="str">
        <f t="shared" si="5"/>
        <v>nct_id: NCT02282215
phase: Phase 2
sponsor_name: Cellerant Therapeutics
sponsor_type: Industry
study_title: An Open-Label Phase 2 Prospective, Randomized, Controlled Study of CLT-008 Myeloid Progenitor Cells as a Supportive Care Measure During Induction Chemotherapy for Acute Myeloid Leukemia
cohort: 1
age_min: 55
age_max: 150
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Acute myeloid leukemia arising de novo (per European LeukemiaNet)_x000D__x000D_          2. Treated with any established chemotherapy regimen based on either:_x000D__x000D_               1. 7+3: Standard-dose cytarabine 100-200 mg per meter squared continuous infusion_x000D_                  for 7 days with idarubicin 12 mg per meter squared or daunarubicin 45-90 mg per_x000D_                  meter squared for 3 days_x000D__x000D_               2. High-dose cytarabine-based (HIDAC) chemotherapy administering a total cytarabine_x000D_                  dose of â‰¥ 4 g per meter squared alone or in combination with other anti-leukemic_x000D_                  agents (for example, anthracyclines, purine nucleoside inhibitors, etoposide,_x000D_                  etc.)_x000D__x000D_          3. Eastern Cooperative Oncology Group (ECOG) performance status of 0-2 at Screening or_x000D_             by the day chemotherapy is initiated_x000D__x000D_          4. Adequate respiratory function with a room air oxygen saturation of at least 92%_x000D__x000D_          5. Adequate cardiac function defined as an ejection fraction of at least 45%_x000D__x000D_          6. Serum bilirubin â‰¤ 1.5 times the upper limits of normal. Subjects with a history of_x000D_             Gilbert's syndrome may be enrolled if the total bilirubin is &lt; 3 mg/dL with an_x000D_             indirect bilirubin of &gt; 1.5 mg/dL_x000D__x000D_          7. Serum alanine aminotransferase (ALT) and aspartate aminotransferase (AST) â‰¤ 2.5 times_x000D_             upper limits of normal prior to chemotherapy_x000D__x000D_          8. Serum creatinine â‰¤ 2 times upper limits of normal or estimated glomerular filtration_x000D_             rate â‰¥ 60 mL/min/1.73 meter squared per Modification of Diet in Renal Disease_x000D_             equation (MDRD)_x000D__x000D_          9. All subjects, except post-menopausal women, must be willing to utilize a highly_x000D_             effective method of contraception throughout the study_x000D__x000D_         10. Adequately informed of the nature and risks of the study with written informed_x000D_             consent_x000D__x000D_        Exclusion Criteria:_x000D__x000D_          1. Pregnant or breast feeding_x000D__x000D_          2. Overt central nervous system manifestations of leukemia at diagnosis_x000D__x000D_          3. Specifically diagnosed and uncontrolled fungal, bacterial, viral, or other infection_x000D_             (e.g. confirmed sepsis, pneumonia, abscess, cellulitis, etc.) at the day chemotherapy_x000D_             is initiated. "Uncontrolled" is defined as exhibiting ongoing signs and symptoms of_x000D_             infection without improvement despite antimicrobial or other treatment._x000D__x000D_          4. AML subtype M3 (promyelocytic leukemia)_x000D__x000D_          5. Previous chemotherapy for AML_x000D__x000D_          6. History of or current human immunodeficiency virus (HIV) or hepatitis C virus_x000D_             infection_x000D__x000D_          7. History of or current clinically significant immunodeficiency_x000D__x000D_          8. Known contraindication to receiving G-CSF_x000D__x000D_          9. History of or current clinically significant alloimmunization to leukocyte antigens_x000D__x000D_         10. Participation in another clinical study within 28 days of the day chemotherapy is_x000D_             initiated, in which the study drug or device may influence hematopoiesis._x000D_             Co-enrollment in another study is allowed in cases where the investigational therapy_x000D_             under study is a version of an acceptable chemotherapy regimen for this study per the_x000D_             inclusion criteria._x000D__x000D_         11. Receiving any agent concurrently with CLT-008 infusion which inhibits cell division_x000D_             (e.g., methotrexate or hydroxyurea)_x000D__x000D_         12. Acute or chronic medical disorder that, in the opinion of the investigator or medical_x000D_             monitor, may prevent the subject from completing participation in the study_x000D_      
---------------------------------------</v>
      </c>
      <c r="S167">
        <f>IF(OR(Database!K170="include",Database!L170="include"), 1, 0)</f>
        <v>0</v>
      </c>
      <c r="T167">
        <f>IF(OR(Database!M170="include",Database!N170="include",Database!O170="include",Database!P170="include"), 1, 0)</f>
        <v>0</v>
      </c>
      <c r="U167">
        <f>IF(OR(Database!M170="include",Database!N170="include",Database!O170="include"), 1, 0)</f>
        <v>0</v>
      </c>
      <c r="V167">
        <f>IF(Database!P170="include", 1, 0)</f>
        <v>0</v>
      </c>
      <c r="W167">
        <f>IF(OR(Database!Q170="include",Database!R170="include",Database!S170="include",Database!T170="include"), 1, 0)</f>
        <v>1</v>
      </c>
      <c r="X167">
        <f>IF(Database!Q170="include", 1, 0)</f>
        <v>0</v>
      </c>
      <c r="Y167">
        <f>IF(Database!T170="include", 1, 0)</f>
        <v>0</v>
      </c>
      <c r="Z167">
        <f>IF(OR(Database!AC170="include",Database!AE170="include",Database!AH170="include",Database!AI170="include",Database!AJ170="include",Database!AK170="include",Database!AM170="include",Database!AN170="include",Database!AO170="include",Database!AP170="include"), 1, 0)</f>
        <v>0</v>
      </c>
      <c r="AA167">
        <f>IF(OR(Database!AQ170&lt;&gt;"",Database!AR170&lt;&gt;"",Database!AS170&lt;&gt;"",Database!AT170&lt;&gt;""), 1, 0)</f>
        <v>0</v>
      </c>
      <c r="AB167">
        <f>IF(Database!AW170&lt;&gt;"", 1, 0)</f>
        <v>0</v>
      </c>
      <c r="AC167">
        <f>IF(OR(Database!AY170&lt;&gt;"",Database!AX170&lt;&gt;""), 1, 0)</f>
        <v>0</v>
      </c>
    </row>
    <row r="168" spans="1:29">
      <c r="A168" t="str">
        <f>Database!$B$6&amp;": "&amp;Database!B171&amp;CHAR(10)&amp;Database!$C$6&amp;": "&amp;Database!C171&amp;CHAR(10)&amp;Database!$E$6&amp;": "&amp;Database!E171&amp;CHAR(10)&amp;Database!$F$6&amp;": "&amp;Database!F171&amp;CHAR(10)&amp;Database!$G$6&amp;": "&amp;Database!G171&amp;CHAR(10)&amp;Database!$H$6&amp;": "&amp;Database!H171&amp;CHAR(10)&amp;Database!$I$6&amp;": "&amp;Database!I171&amp;CHAR(10)&amp;Database!$J$6&amp;": "&amp;Database!J171&amp;CHAR(10)</f>
        <v xml:space="preserve">nct_id: NCT02345850
phase: Phase 3
sponsor_name: National Heart, Lung, and Blood Institute (NHLBI)
sponsor_type: NIH
study_title: A Randomized, Multi-Center, Phase III Trial of Calcineurin Inhibitor-Free Interventions for Prevention of Graft-versus-Host Disease (BMT CTN #1301; Progress II)
cohort: 1
age_min: 0
age_max: 65
</v>
      </c>
      <c r="B168" t="str">
        <f>IF(S168=1, Database!$K$6&amp;": "&amp;Database!K171&amp;CHAR(10)&amp;Database!$L$6&amp;": "&amp;Database!L171, "")</f>
        <v/>
      </c>
      <c r="C168" t="str">
        <f>IF(T168=1, Database!$M$6&amp;": "&amp;Database!M171&amp;CHAR(10)&amp;Database!$N$6&amp;": "&amp;Database!N171&amp;CHAR(10)&amp;Database!$O$6&amp;": "&amp;Database!O171&amp;CHAR(10)&amp;Database!$P$6&amp;": "&amp;Database!P171&amp;CHAR(10), "")</f>
        <v/>
      </c>
      <c r="D168" t="str">
        <f>IF(W168=1, Database!$Q$6&amp;": "&amp;Database!Q171&amp;CHAR(10)&amp;Database!$R$6&amp;": "&amp;Database!R171&amp;CHAR(10)&amp;Database!$S$6&amp;": "&amp;Database!S171&amp;CHAR(10)&amp;Database!$T$6&amp;": "&amp;Database!T171&amp;CHAR(10)&amp;Database!$U$6&amp;": "&amp;Database!U171&amp;CHAR(10)&amp;Database!$V$6&amp;": "&amp;Database!V171&amp;CHAR(10)&amp;Database!$W$6&amp;": "&amp;Database!W171&amp;CHAR(10)&amp;Database!$X$6&amp;": "&amp;Database!X171&amp;CHAR(10)&amp;Database!$Y$6&amp;": "&amp;Database!Y171&amp;CHAR(10)&amp;Database!$Z$6&amp;": "&amp;Database!Z171&amp;CHAR(10)&amp;Database!$AA$6&amp;": "&amp;Database!AA171&amp;CHAR(10)&amp;Database!$AB$6&amp;": "&amp;Database!AB171&amp;CHAR(10), "")</f>
        <v xml:space="preserve">type_leukemia_all: include
type_leukemia_aml: include
type_leukemia_cll: 
type_leukemia_cml: 
type_leukemia_cmml: include
type_leukemia_all_bcell: 
type_leukemia_all_tcell: 
type_leukemia_aml_denovo: 
type_leukemia_aml_secondary_mds: 
type_leukemia_aml_secondary_cml: 
type_leukemia_aml_apl: 
type_leukemia_aml_jmml: 
</v>
      </c>
      <c r="E168" t="str">
        <f>IF(Z168=1, Database!$AC$6&amp;": "&amp;Database!AC171&amp;CHAR(10)&amp;Database!$AD$6&amp;": "&amp;Database!AD171&amp;CHAR(10)&amp;Database!$AE$6&amp;": "&amp;Database!AE171&amp;CHAR(10)&amp;Database!$AF$6&amp;": "&amp;Database!AF171&amp;CHAR(10)&amp;Database!$AG$6&amp;": "&amp;Database!AG171&amp;CHAR(10)&amp;Database!$AH$6&amp;": "&amp;Database!AH171&amp;CHAR(10)&amp;Database!$AI$6&amp;": "&amp;Database!AI171&amp;CHAR(10)&amp;Database!$AJ$6&amp;": "&amp;Database!AJ171&amp;CHAR(10)&amp;Database!$AK$6&amp;": "&amp;Database!AK171&amp;CHAR(10)&amp;Database!$AL$6&amp;": "&amp;Database!AL171&amp;CHAR(10)&amp;Database!$AM$6&amp;": "&amp;Database!AM171&amp;CHAR(10)&amp;Database!$AN$6&amp;": "&amp;Database!AN171&amp;CHAR(10)&amp;Database!$AO$6&amp;": "&amp;Database!AO171&amp;CHAR(10)&amp;Database!$AP$6&amp;": "&amp;Database!AP171&amp;CHAR(10), "")</f>
        <v/>
      </c>
      <c r="F168" t="str">
        <f>IF(AA168=1, Database!$AQ$6&amp;": "&amp;Database!AQ171&amp;CHAR(10)&amp;Database!$AR$6&amp;": "&amp;Database!AR171&amp;CHAR(10)&amp;Database!$AS$6&amp;": "&amp;Database!AS171&amp;CHAR(10)&amp;Database!$AT$6&amp;": "&amp;Database!AT171&amp;CHAR(10), "")</f>
        <v/>
      </c>
      <c r="G168" t="str">
        <f>IF(V168=1, Database!$AU$6&amp;": "&amp;Database!AU171&amp;CHAR(10)&amp;Database!$AV$6&amp;": "&amp;Database!AV171&amp;CHAR(10), "")</f>
        <v/>
      </c>
      <c r="H168" t="str">
        <f>IF(AB168=1, Database!$AW$6&amp;": "&amp;Database!AW171&amp;CHAR(10), "")</f>
        <v/>
      </c>
      <c r="I168" t="str">
        <f>IF(AC168=1, Database!$AX$6&amp;": "&amp;Database!AX171&amp;CHAR(10)&amp;Database!$AY$6&amp;": "&amp;Database!AY171&amp;CHAR(10), "")</f>
        <v/>
      </c>
      <c r="J168" t="str">
        <f>IF(Z168=1, Database!$AQ$6&amp;": "&amp;Database!AQ171&amp;CHAR(10)&amp;Database!$AR$6&amp;": "&amp;Database!AR171&amp;CHAR(10)&amp;Database!$AS$6&amp;": "&amp;Database!AS171&amp;CHAR(10)&amp;Database!$AT$6&amp;": "&amp;Database!AT171&amp;CHAR(10), "")</f>
        <v/>
      </c>
      <c r="K168" t="str">
        <f>Database!$AZ$6&amp;": "&amp;Database!AZ171&amp;CHAR(10)&amp;Database!$BA$6&amp;": "&amp;Database!BA171&amp;CHAR(10)&amp;Database!$BB$6&amp;": "&amp;Database!BB171&amp;CHAR(10)</f>
        <v xml:space="preserve">status_newly_diagnosed: 
status_relapse: 
status_refractory: 
</v>
      </c>
      <c r="L168" t="str">
        <f>Database!$BC$6&amp;": "&amp;Database!BC171&amp;CHAR(10)&amp;Database!$BD$6&amp;": "&amp;Database!BD171&amp;CHAR(10)&amp;Database!$BE$6&amp;": "&amp;Database!BE171&amp;CHAR(10)&amp;Database!$BF$6&amp;": "&amp;Database!BF171&amp;CHAR(10)&amp;Database!$BG$6&amp;": "&amp;Database!BG171&amp;CHAR(10)&amp;Database!$BH$6&amp;": "&amp;Database!BH171&amp;CHAR(10)</f>
        <v xml:space="preserve">marker_alk_oncogene: 
marker_egfr_mutation: 
marker_kras_mutation: 
marker_philadelphia_bcrabl_positive: 
marker_flt3_positive: 
marker_cd20pos: 
</v>
      </c>
      <c r="M168" t="str">
        <f>Database!$BI$6&amp;": "&amp;Database!BI171&amp;CHAR(10)&amp;Database!$BJ$6&amp;": "&amp;Database!BJ171&amp;CHAR(10)&amp;Database!$BK$6&amp;": "&amp;Database!BK171&amp;CHAR(10)&amp;Database!$BL$6&amp;": "&amp;Database!BL171&amp;CHAR(10)&amp;Database!$BM$6&amp;": "&amp;Database!BM171&amp;CHAR(10)&amp;Database!$BN$6&amp;": "&amp;Database!BN171&amp;CHAR(10)&amp;Database!$BO$6&amp;": "&amp;Database!BO171&amp;CHAR(10)&amp;Database!$BP$6&amp;": "&amp;Database!BP171&amp;CHAR(10)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68" t="str">
        <f>IF(OR(W168=1, Z168=1), Database!$BQ$6&amp;": "&amp;Database!BQ171&amp;CHAR(10)&amp;Database!$BR$6&amp;": "&amp;Database!BR171&amp;CHAR(10)&amp;Database!$BS$6&amp;": "&amp;Database!BS171&amp;CHAR(10)&amp;Database!$BT$6&amp;": "&amp;Database!BT171&amp;CHAR(10), "")</f>
        <v xml:space="preserve">treatment_stemcell_allogeneic: exclude
treatment_stemcell_allogeneic_exclusion_period_mo: 1800
treatment_stemcell_autologous: exclude
treatment_stemcell_autologous_exclusion_period_mo: 1800
</v>
      </c>
      <c r="O168" t="str">
        <f>"Criteria: "&amp;CHAR(10)&amp;CHAR(10)&amp;Database!BU171</f>
        <v xml:space="preserve">Criteria: 
_x000D_        Inclusion Criteria:_x000D__x000D_          1. Males and females aged &gt; 1.0 year and &lt; 66.0 years_x000D__x000D_          2. Patients with acute leukemia in morphologic complete remission or with myelodysplasia_x000D_             (MDS) with no circulating blasts and with less than 5% blasts in the bone marrow._x000D_             Patients with Chronic Myelomonocytic Leukemia (CMML) must have a white blood cell_x000D_             count â‰¤10,000 cells/ÂµL and &lt;5% blasts in the marrow._x000D__x000D_          3. Planned myeloablative conditioning regimen_x000D__x000D_          4. Patients must have a related or unrelated donor as follows:_x000D__x000D_               1. Related donor must be an 8/8 match for human leukocyte antigen (HLA)-A, -B, and_x000D_                  -C at intermediate (or higher) resolution, and -DRB1 at high resolution using_x000D_                  DNA-based typing. Pediatric related donors must weigh â‰¥ 25.0 kg., must have_x000D_                  adequate peripheral venous catheter access for leukapheresis or must agree to_x000D_                  placement of a central catheter, must be willing to (1) donate bone marrow and_x000D_                  (2) receive G-CSF followed by donation of peripheral blood stem cells (product_x000D_                  to be determined by randomization post enrollment) and must meet institutional_x000D_                  criteria for donation._x000D__x000D_               2. Unrelated donor must be an 8/8 match at HLA-A, -B, -C and -DRB1 at high_x000D_                  resolution using DNA-based typing. Unrelated donor must be medically eligible to_x000D_                  donate according to National Marrow Donor Program (NMDP) (or equivalent donor_x000D_                  search organization) criteria. At time of enrollment, the donor should not have_x000D_                  any known preferences or contraindications to donate bone marrow or peripheral_x000D_                  blood stem cells. (Selection of unrelated donors is to be performed according to_x000D_                  institutional practice. It is recommended that the time from collection to_x000D_                  initiation of the cell processing be considered when prioritizing donors, as_x000D_                  data shows better results for CD34 selection when cell processing begins within_x000D_                  36 hours of the end of collection)_x000D__x000D_          5. Cardiac function: Ejection fraction at rest â‰¥ 45.0% or shortening fraction of â‰¥ 27.0%_x000D_             by echocardiogram or radionuclide scan (MUGA)._x000D__x000D_          6. Estimated creatinine clearance (for patients &gt; 12 years) greater than 50.0 mL/minute_x000D_             (using the Cockcroft-Gault formula and actual body weight); for pediatric patients (&gt;_x000D_             1 year to 12 years), Glomerular Filtration Rate (GFR) estimated by the updated_x000D_             Schwartz formula â‰¥ 90.0 mL/min/1.73 m^2. If the estimated creatinine clearance is &lt;_x000D_             90 mL/min/1.73 m^2, then renal function must be measured by 24-hour creatinine_x000D_             clearance or nuclear GFR, and must be &gt; 70.0 mL/min/1.73 m^2._x000D__x000D_          7. Pulmonary function: Diffusing capacity of the lung for carbon monoxide (DLCO) â‰¥ 50%_x000D_             (adjusted for hemoglobin), and forced expiratory volume in one second (FEV1) or_x000D_             forced vital capacity (FVC) â‰¥ 50%; for children who are unable to perform for_x000D_             Pulmonary Function Tests (PFTs) due to age or developmental ability, there must be no_x000D_             evidence of dyspnea and no need for supplemental oxygen, as evidenced by O2_x000D_             saturation â‰¥ 92% on room air._x000D__x000D_          8. Liver function: total bilirubin &lt; 2x the upper limit of normal (unless elevated_x000D_             bilirubin is attributed to Gilbert's Syndrome) and alanine aminotransferase (ALT) /_x000D_             aspartate aminotransferase (AST) &lt; 2.5x the upper limit of normal._x000D__x000D_          9. Signed informed consent._x000D__x000D_        Exclusion Criteria:_x000D__x000D_          1. Prior autologous or allogeneic hematopoietic stem cell transplant_x000D__x000D_          2. Karnofsky or Lansky Performance Score &lt; 70%_x000D__x000D_          3. Active central nervous system (CNS) involvement by malignant cells_x000D__x000D_          4. Patients with uncontrolled bacterial, viral or fungal infections (currently taking_x000D_             medication and with progression or no clinical improvement) at time of enrollment_x000D__x000D_          5. Presence of fluid collection (ascites, pleural or pericardial effusion) that_x000D_             interferes with methotrexate clearance or makes methotrexate use contraindicated_x000D__x000D_          6. Patients seropositive for HIV-1 or -2_x000D__x000D_          7. Patients seropositive for Human T-Lymphotrophic Virus (HTLV)-I or -II_x000D__x000D_          8. Patients with active Hepatitis B or C viral replication by polymerase chain reaction_x000D_             (PCR)_x000D__x000D_          9. Documented allergy to iron dextran or murine proteins_x000D__x000D_         10. Women who are pregnant (positive serum or urine Î²HCG) or breastfeeding_x000D__x000D_         11. Females of childbearing potential (FCBP) or men who have sexual contact with FCBP_x000D_             unwilling to use 2 effective forms of birth control or abstinence for one year after_x000D_             transplantation_x000D__x000D_         12. History of uncontrolled autoimmune disease or on active treatment_x000D__x000D_         13. Patients with prior malignancies, except resected non-melanoma or treated cervical_x000D_             carcinoma in situ. Cancer treated with curative intent â‰¥ 5 years previously will be_x000D_             allowed. Cancer treated with curative intent &lt; 5 years previously will not be allowed_x000D_             unless approved by the Protocol Officer or one of the Protocol Chairs._x000D__x000D_         14. Patient unable to comply with the treatment protocol including appropriate supportive_x000D_             care, follow-up and research tests_x000D__x000D_         15. Planned post-transplant maintenance therapy except for FLT3 inhibitors or TKIs_x000D__x000D_         16. German centers only: Treatment with any known non-marketed drug substance or_x000D_             experimental therapy within 5 terminal half lives or 4 weeks prior to enrollment,_x000D_             whichever is longer, or participation in any other interventional clinical study._x000D_      </v>
      </c>
      <c r="P168" t="str">
        <f t="shared" si="4"/>
        <v xml:space="preserve">
---------------------------------------</v>
      </c>
      <c r="Q168" t="str">
        <f t="shared" si="5"/>
        <v>nct_id: NCT02345850
phase: Phase 3
sponsor_name: National Heart, Lung, and Blood Institute (NHLBI)
sponsor_type: NIH
study_title: A Randomized, Multi-Center, Phase III Trial of Calcineurin Inhibitor-Free Interventions for Prevention of Graft-versus-Host Disease (BMT CTN #1301; Progress II)
cohort: 1
age_min: 0
age_max: 65
type_leukemia_all: include
type_leukemia_aml: include
type_leukemia_cll: 
type_leukemia_cml: 
type_leukemia_cmml: include
type_leukemia_all_bcell: 
type_leukemia_all_tcell: 
type_leukemia_aml_denovo: 
type_leukemia_aml_secondary_mds: 
type_leukemia_aml_secondary_cml: 
type_leukemia_aml_apl: 
type_leukemia_aml_jmml: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1800
Criteria: 
_x000D_        Inclusion Criteria:_x000D__x000D_          1. Males and females aged &gt; 1.0 year and &lt; 66.0 years_x000D__x000D_          2. Patients with acute leukemia in morphologic complete remission or with myelodysplasia_x000D_             (MDS) with no circulating blasts and with less than 5% blasts in the bone marrow._x000D_             Patients with Chronic Myelomonocytic Leukemia (CMML) must have a white blood cell_x000D_             count â‰¤10,000 cells/ÂµL and &lt;5% blasts in the marrow._x000D__x000D_          3. Planned myeloablative conditioning regimen_x000D__x000D_          4. Patients must have a related or unrelated donor as follows:_x000D__x000D_               1. Related donor must be an 8/8 match for human leukocyte antigen (HLA)-A, -B, and_x000D_                  -C at intermediate (or higher) resolution, and -DRB1 at high resolution using_x000D_                  DNA-based typing. Pediatric related donors must weigh â‰¥ 25.0 kg., must have_x000D_                  adequate peripheral venous catheter access for leukapheresis or must agree to_x000D_                  placement of a central catheter, must be willing to (1) donate bone marrow and_x000D_                  (2) receive G-CSF followed by donation of peripheral blood stem cells (product_x000D_                  to be determined by randomization post enrollment) and must meet institutional_x000D_                  criteria for donation._x000D__x000D_               2. Unrelated donor must be an 8/8 match at HLA-A, -B, -C and -DRB1 at high_x000D_                  resolution using DNA-based typing. Unrelated donor must be medically eligible to_x000D_                  donate according to National Marrow Donor Program (NMDP) (or equivalent donor_x000D_                  search organization) criteria. At time of enrollment, the donor should not have_x000D_                  any known preferences or contraindications to donate bone marrow or peripheral_x000D_                  blood stem cells. (Selection of unrelated donors is to be performed according to_x000D_                  institutional practice. It is recommended that the time from collection to_x000D_                  initiation of the cell processing be considered when prioritizing donors, as_x000D_                  data shows better results for CD34 selection when cell processing begins within_x000D_                  36 hours of the end of collection)_x000D__x000D_          5. Cardiac function: Ejection fraction at rest â‰¥ 45.0% or shortening fraction of â‰¥ 27.0%_x000D_             by echocardiogram or radionuclide scan (MUGA)._x000D__x000D_          6. Estimated creatinine clearance (for patients &gt; 12 years) greater than 50.0 mL/minute_x000D_             (using the Cockcroft-Gault formula and actual body weight); for pediatric patients (&gt;_x000D_             1 year to 12 years), Glomerular Filtration Rate (GFR) estimated by the updated_x000D_             Schwartz formula â‰¥ 90.0 mL/min/1.73 m^2. If the estimated creatinine clearance is &lt;_x000D_             90 mL/min/1.73 m^2, then renal function must be measured by 24-hour creatinine_x000D_             clearance or nuclear GFR, and must be &gt; 70.0 mL/min/1.73 m^2._x000D__x000D_          7. Pulmonary function: Diffusing capacity of the lung for carbon monoxide (DLCO) â‰¥ 50%_x000D_             (adjusted for hemoglobin), and forced expiratory volume in one second (FEV1) or_x000D_             forced vital capacity (FVC) â‰¥ 50%; for children who are unable to perform for_x000D_             Pulmonary Function Tests (PFTs) due to age or developmental ability, there must be no_x000D_             evidence of dyspnea and no need for supplemental oxygen, as evidenced by O2_x000D_             saturation â‰¥ 92% on room air._x000D__x000D_          8. Liver function: total bilirubin &lt; 2x the upper limit of normal (unless elevated_x000D_             bilirubin is attributed to Gilbert's Syndrome) and alanine aminotransferase (ALT) /_x000D_             aspartate aminotransferase (AST) &lt; 2.5x the upper limit of normal._x000D__x000D_          9. Signed informed consent._x000D__x000D_        Exclusion Criteria:_x000D__x000D_          1. Prior autologous or allogeneic hematopoietic stem cell transplant_x000D__x000D_          2. Karnofsky or Lansky Performance Score &lt; 70%_x000D__x000D_          3. Active central nervous system (CNS) involvement by malignant cells_x000D__x000D_          4. Patients with uncontrolled bacterial, viral or fungal infections (currently taking_x000D_             medication and with progression or no clinical improvement) at time of enrollment_x000D__x000D_          5. Presence of fluid collection (ascites, pleural or pericardial effusion) that_x000D_             interferes with methotrexate clearance or makes methotrexate use contraindicated_x000D__x000D_          6. Patients seropositive for HIV-1 or -2_x000D__x000D_          7. Patients seropositive for Human T-Lymphotrophic Virus (HTLV)-I or -II_x000D__x000D_          8. Patients with active Hepatitis B or C viral replication by polymerase chain reaction_x000D_             (PCR)_x000D__x000D_          9. Documented allergy to iron dextran or murine proteins_x000D__x000D_         10. Women who are pregnant (positive serum or urine Î²HCG) or breastfeeding_x000D__x000D_         11. Females of childbearing potential (FCBP) or men who have sexual contact with FCBP_x000D_             unwilling to use 2 effective forms of birth control or abstinence for one year after_x000D_             transplantation_x000D__x000D_         12. History of uncontrolled autoimmune disease or on active treatment_x000D__x000D_         13. Patients with prior malignancies, except resected non-melanoma or treated cervical_x000D_             carcinoma in situ. Cancer treated with curative intent â‰¥ 5 years previously will be_x000D_             allowed. Cancer treated with curative intent &lt; 5 years previously will not be allowed_x000D_             unless approved by the Protocol Officer or one of the Protocol Chairs._x000D__x000D_         14. Patient unable to comply with the treatment protocol including appropriate supportive_x000D_             care, follow-up and research tests_x000D__x000D_         15. Planned post-transplant maintenance therapy except for FLT3 inhibitors or TKIs_x000D__x000D_         16. German centers only: Treatment with any known non-marketed drug substance or_x000D_             experimental therapy within 5 terminal half lives or 4 weeks prior to enrollment,_x000D_             whichever is longer, or participation in any other interventional clinical study._x000D_      
---------------------------------------</v>
      </c>
      <c r="S168">
        <f>IF(OR(Database!K171="include",Database!L171="include"), 1, 0)</f>
        <v>0</v>
      </c>
      <c r="T168">
        <f>IF(OR(Database!M171="include",Database!N171="include",Database!O171="include",Database!P171="include"), 1, 0)</f>
        <v>0</v>
      </c>
      <c r="U168">
        <f>IF(OR(Database!M171="include",Database!N171="include",Database!O171="include"), 1, 0)</f>
        <v>0</v>
      </c>
      <c r="V168">
        <f>IF(Database!P171="include", 1, 0)</f>
        <v>0</v>
      </c>
      <c r="W168">
        <f>IF(OR(Database!Q171="include",Database!R171="include",Database!S171="include",Database!T171="include"), 1, 0)</f>
        <v>1</v>
      </c>
      <c r="X168">
        <f>IF(Database!Q171="include", 1, 0)</f>
        <v>1</v>
      </c>
      <c r="Y168">
        <f>IF(Database!T171="include", 1, 0)</f>
        <v>0</v>
      </c>
      <c r="Z168">
        <f>IF(OR(Database!AC171="include",Database!AE171="include",Database!AH171="include",Database!AI171="include",Database!AJ171="include",Database!AK171="include",Database!AM171="include",Database!AN171="include",Database!AO171="include",Database!AP171="include"), 1, 0)</f>
        <v>0</v>
      </c>
      <c r="AA168">
        <f>IF(OR(Database!AQ171&lt;&gt;"",Database!AR171&lt;&gt;"",Database!AS171&lt;&gt;"",Database!AT171&lt;&gt;""), 1, 0)</f>
        <v>0</v>
      </c>
      <c r="AB168">
        <f>IF(Database!AW171&lt;&gt;"", 1, 0)</f>
        <v>0</v>
      </c>
      <c r="AC168">
        <f>IF(OR(Database!AY171&lt;&gt;"",Database!AX171&lt;&gt;""), 1, 0)</f>
        <v>0</v>
      </c>
    </row>
    <row r="169" spans="1:29">
      <c r="A169" t="str">
        <f>Database!$B$6&amp;": "&amp;Database!B172&amp;CHAR(10)&amp;Database!$C$6&amp;": "&amp;Database!C172&amp;CHAR(10)&amp;Database!$E$6&amp;": "&amp;Database!E172&amp;CHAR(10)&amp;Database!$F$6&amp;": "&amp;Database!F172&amp;CHAR(10)&amp;Database!$G$6&amp;": "&amp;Database!G172&amp;CHAR(10)&amp;Database!$H$6&amp;": "&amp;Database!H172&amp;CHAR(10)&amp;Database!$I$6&amp;": "&amp;Database!I172&amp;CHAR(10)&amp;Database!$J$6&amp;": "&amp;Database!J172&amp;CHAR(10)</f>
        <v xml:space="preserve">nct_id: NCT02785900
phase: Phase 3
sponsor_name: Seattle Genetics, Inc.
sponsor_type: Industry
study_title: A Randomized, Double-blind Phase 3 Study of Vadastuximab Talirine (SGN-CD33A) Versus Placebo in Combination With Azacitidine or Decitabine in the Treatment of Older Patients With Newly Diagnosed Acute Myeloid Leukemia (AML)
cohort: 1
age_min: 18
age_max: 150
</v>
      </c>
      <c r="B169" t="str">
        <f>IF(S169=1, Database!$K$6&amp;": "&amp;Database!K172&amp;CHAR(10)&amp;Database!$L$6&amp;": "&amp;Database!L172, "")</f>
        <v/>
      </c>
      <c r="C169" t="str">
        <f>IF(T169=1, Database!$M$6&amp;": "&amp;Database!M172&amp;CHAR(10)&amp;Database!$N$6&amp;": "&amp;Database!N172&amp;CHAR(10)&amp;Database!$O$6&amp;": "&amp;Database!O172&amp;CHAR(10)&amp;Database!$P$6&amp;": "&amp;Database!P172&amp;CHAR(10), "")</f>
        <v/>
      </c>
      <c r="D169" t="str">
        <f>IF(W169=1, Database!$Q$6&amp;": "&amp;Database!Q172&amp;CHAR(10)&amp;Database!$R$6&amp;": "&amp;Database!R172&amp;CHAR(10)&amp;Database!$S$6&amp;": "&amp;Database!S172&amp;CHAR(10)&amp;Database!$T$6&amp;": "&amp;Database!T172&amp;CHAR(10)&amp;Database!$U$6&amp;": "&amp;Database!U172&amp;CHAR(10)&amp;Database!$V$6&amp;": "&amp;Database!V172&amp;CHAR(10)&amp;Database!$W$6&amp;": "&amp;Database!W172&amp;CHAR(10)&amp;Database!$X$6&amp;": "&amp;Database!X172&amp;CHAR(10)&amp;Database!$Y$6&amp;": "&amp;Database!Y172&amp;CHAR(10)&amp;Database!$Z$6&amp;": "&amp;Database!Z172&amp;CHAR(10)&amp;Database!$AA$6&amp;": "&amp;Database!AA172&amp;CHAR(10)&amp;Database!$AB$6&amp;": "&amp;Database!AB172&amp;CHAR(10),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v>
      </c>
      <c r="E169" t="str">
        <f>IF(Z169=1, Database!$AC$6&amp;": "&amp;Database!AC172&amp;CHAR(10)&amp;Database!$AD$6&amp;": "&amp;Database!AD172&amp;CHAR(10)&amp;Database!$AE$6&amp;": "&amp;Database!AE172&amp;CHAR(10)&amp;Database!$AF$6&amp;": "&amp;Database!AF172&amp;CHAR(10)&amp;Database!$AG$6&amp;": "&amp;Database!AG172&amp;CHAR(10)&amp;Database!$AH$6&amp;": "&amp;Database!AH172&amp;CHAR(10)&amp;Database!$AI$6&amp;": "&amp;Database!AI172&amp;CHAR(10)&amp;Database!$AJ$6&amp;": "&amp;Database!AJ172&amp;CHAR(10)&amp;Database!$AK$6&amp;": "&amp;Database!AK172&amp;CHAR(10)&amp;Database!$AL$6&amp;": "&amp;Database!AL172&amp;CHAR(10)&amp;Database!$AM$6&amp;": "&amp;Database!AM172&amp;CHAR(10)&amp;Database!$AN$6&amp;": "&amp;Database!AN172&amp;CHAR(10)&amp;Database!$AO$6&amp;": "&amp;Database!AO172&amp;CHAR(10)&amp;Database!$AP$6&amp;": "&amp;Database!AP172&amp;CHAR(10), "")</f>
        <v/>
      </c>
      <c r="F169" t="str">
        <f>IF(AA169=1, Database!$AQ$6&amp;": "&amp;Database!AQ172&amp;CHAR(10)&amp;Database!$AR$6&amp;": "&amp;Database!AR172&amp;CHAR(10)&amp;Database!$AS$6&amp;": "&amp;Database!AS172&amp;CHAR(10)&amp;Database!$AT$6&amp;": "&amp;Database!AT172&amp;CHAR(10), "")</f>
        <v/>
      </c>
      <c r="G169" t="str">
        <f>IF(V169=1, Database!$AU$6&amp;": "&amp;Database!AU172&amp;CHAR(10)&amp;Database!$AV$6&amp;": "&amp;Database!AV172&amp;CHAR(10), "")</f>
        <v/>
      </c>
      <c r="H169" t="str">
        <f>IF(AB169=1, Database!$AW$6&amp;": "&amp;Database!AW172&amp;CHAR(10), "")</f>
        <v/>
      </c>
      <c r="I169" t="str">
        <f>IF(AC169=1, Database!$AX$6&amp;": "&amp;Database!AX172&amp;CHAR(10)&amp;Database!$AY$6&amp;": "&amp;Database!AY172&amp;CHAR(10), "")</f>
        <v/>
      </c>
      <c r="J169" t="str">
        <f>IF(Z169=1, Database!$AQ$6&amp;": "&amp;Database!AQ172&amp;CHAR(10)&amp;Database!$AR$6&amp;": "&amp;Database!AR172&amp;CHAR(10)&amp;Database!$AS$6&amp;": "&amp;Database!AS172&amp;CHAR(10)&amp;Database!$AT$6&amp;": "&amp;Database!AT172&amp;CHAR(10), "")</f>
        <v/>
      </c>
      <c r="K169" t="str">
        <f>Database!$AZ$6&amp;": "&amp;Database!AZ172&amp;CHAR(10)&amp;Database!$BA$6&amp;": "&amp;Database!BA172&amp;CHAR(10)&amp;Database!$BB$6&amp;": "&amp;Database!BB172&amp;CHAR(10)</f>
        <v xml:space="preserve">status_newly_diagnosed: 
status_relapse: 
status_refractory: 
</v>
      </c>
      <c r="L169" t="str">
        <f>Database!$BC$6&amp;": "&amp;Database!BC172&amp;CHAR(10)&amp;Database!$BD$6&amp;": "&amp;Database!BD172&amp;CHAR(10)&amp;Database!$BE$6&amp;": "&amp;Database!BE172&amp;CHAR(10)&amp;Database!$BF$6&amp;": "&amp;Database!BF172&amp;CHAR(10)&amp;Database!$BG$6&amp;": "&amp;Database!BG172&amp;CHAR(10)&amp;Database!$BH$6&amp;": "&amp;Database!BH172&amp;CHAR(10)</f>
        <v xml:space="preserve">marker_alk_oncogene: 
marker_egfr_mutation: 
marker_kras_mutation: 
marker_philadelphia_bcrabl_positive: 
marker_flt3_positive: 
marker_cd20pos: 
</v>
      </c>
      <c r="M169" t="str">
        <f>Database!$BI$6&amp;": "&amp;Database!BI172&amp;CHAR(10)&amp;Database!$BJ$6&amp;": "&amp;Database!BJ172&amp;CHAR(10)&amp;Database!$BK$6&amp;": "&amp;Database!BK172&amp;CHAR(10)&amp;Database!$BL$6&amp;": "&amp;Database!BL172&amp;CHAR(10)&amp;Database!$BM$6&amp;": "&amp;Database!BM172&amp;CHAR(10)&amp;Database!$BN$6&amp;": "&amp;Database!BN172&amp;CHAR(10)&amp;Database!$BO$6&amp;": "&amp;Database!BO172&amp;CHAR(10)&amp;Database!$BP$6&amp;": "&amp;Database!BP172&amp;CHAR(10)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69" t="str">
        <f>IF(OR(W169=1, Z169=1), Database!$BQ$6&amp;": "&amp;Database!BQ172&amp;CHAR(10)&amp;Database!$BR$6&amp;": "&amp;Database!BR172&amp;CHAR(10)&amp;Database!$BS$6&amp;": "&amp;Database!BS172&amp;CHAR(10)&amp;Database!$BT$6&amp;": "&amp;Database!BT172&amp;CHAR(10), "")</f>
        <v xml:space="preserve">treatment_stemcell_allogeneic: 
treatment_stemcell_allogeneic_exclusion_period_mo: 
treatment_stemcell_autologous: 
treatment_stemcell_autologous_exclusion_period_mo: 
</v>
      </c>
      <c r="O169" t="str">
        <f>"Criteria: "&amp;CHAR(10)&amp;CHAR(10)&amp;Database!BU172</f>
        <v xml:space="preserve">Criteria: 
_x000D_        Inclusion Criteria:_x000D__x000D_          -  Newly diagnosed, previously untreated, cytologically/histologically confirmed de novo_x000D_             or secondary AML according to World Health Organization (WHO) classification (except_x000D_             for acute promyelocytic leukemia (APL))_x000D__x000D_          -  Intermediate or adverse cytogenetic risk_x000D__x000D_          -  Eligible for therapy with either decitabine or azacitidine_x000D__x000D_          -  Acceptable hematologic and organ function_x000D__x000D_        Exclusion Criteria:_x000D__x000D_          -  AML associated with favorable risk karyotypes including inv(16), t(8;21), t(16;16),_x000D_             or t(15;17)_x000D__x000D_          -  Patients who are candidates for allogeneic stem cell transplant at the time of_x000D_             enrollment_x000D__x000D_          -  Patients with a history of one of the following myeloproliferative neoplasms:_x000D_             essential thrombocythemia, polycythemia vera, and primary myelofibrosis_x000D__x000D_          -  Received prior treatment with HMA or chemotherapy for antecedent myelodysplastic_x000D_             syndrome (MDS)_x000D_      </v>
      </c>
      <c r="P169" t="str">
        <f t="shared" si="4"/>
        <v xml:space="preserve">
---------------------------------------</v>
      </c>
      <c r="Q169" t="str">
        <f t="shared" si="5"/>
        <v>nct_id: NCT02785900
phase: Phase 3
sponsor_name: Seattle Genetics, Inc.
sponsor_type: Industry
study_title: A Randomized, Double-blind Phase 3 Study of Vadastuximab Talirine (SGN-CD33A) Versus Placebo in Combination With Azacitidine or Decitabine in the Treatment of Older Patients With Newly Diagnosed Acute Myeloid Leukemia (AML)
cohort: 1
age_min: 18
age_max: 150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Newly diagnosed, previously untreated, cytologically/histologically confirmed de novo_x000D_             or secondary AML according to World Health Organization (WHO) classification (except_x000D_             for acute promyelocytic leukemia (APL))_x000D__x000D_          -  Intermediate or adverse cytogenetic risk_x000D__x000D_          -  Eligible for therapy with either decitabine or azacitidine_x000D__x000D_          -  Acceptable hematologic and organ function_x000D__x000D_        Exclusion Criteria:_x000D__x000D_          -  AML associated with favorable risk karyotypes including inv(16), t(8;21), t(16;16),_x000D_             or t(15;17)_x000D__x000D_          -  Patients who are candidates for allogeneic stem cell transplant at the time of_x000D_             enrollment_x000D__x000D_          -  Patients with a history of one of the following myeloproliferative neoplasms:_x000D_             essential thrombocythemia, polycythemia vera, and primary myelofibrosis_x000D__x000D_          -  Received prior treatment with HMA or chemotherapy for antecedent myelodysplastic_x000D_             syndrome (MDS)_x000D_      
---------------------------------------</v>
      </c>
      <c r="S169">
        <f>IF(OR(Database!K172="include",Database!L172="include"), 1, 0)</f>
        <v>0</v>
      </c>
      <c r="T169">
        <f>IF(OR(Database!M172="include",Database!N172="include",Database!O172="include",Database!P172="include"), 1, 0)</f>
        <v>0</v>
      </c>
      <c r="U169">
        <f>IF(OR(Database!M172="include",Database!N172="include",Database!O172="include"), 1, 0)</f>
        <v>0</v>
      </c>
      <c r="V169">
        <f>IF(Database!P172="include", 1, 0)</f>
        <v>0</v>
      </c>
      <c r="W169">
        <f>IF(OR(Database!Q172="include",Database!R172="include",Database!S172="include",Database!T172="include"), 1, 0)</f>
        <v>1</v>
      </c>
      <c r="X169">
        <f>IF(Database!Q172="include", 1, 0)</f>
        <v>0</v>
      </c>
      <c r="Y169">
        <f>IF(Database!T172="include", 1, 0)</f>
        <v>0</v>
      </c>
      <c r="Z169">
        <f>IF(OR(Database!AC172="include",Database!AE172="include",Database!AH172="include",Database!AI172="include",Database!AJ172="include",Database!AK172="include",Database!AM172="include",Database!AN172="include",Database!AO172="include",Database!AP172="include"), 1, 0)</f>
        <v>0</v>
      </c>
      <c r="AA169">
        <f>IF(OR(Database!AQ172&lt;&gt;"",Database!AR172&lt;&gt;"",Database!AS172&lt;&gt;"",Database!AT172&lt;&gt;""), 1, 0)</f>
        <v>0</v>
      </c>
      <c r="AB169">
        <f>IF(Database!AW172&lt;&gt;"", 1, 0)</f>
        <v>0</v>
      </c>
      <c r="AC169">
        <f>IF(OR(Database!AY172&lt;&gt;"",Database!AX172&lt;&gt;""), 1, 0)</f>
        <v>0</v>
      </c>
    </row>
    <row r="170" spans="1:29">
      <c r="A170" t="str">
        <f>Database!$B$6&amp;": "&amp;Database!B173&amp;CHAR(10)&amp;Database!$C$6&amp;": "&amp;Database!C173&amp;CHAR(10)&amp;Database!$E$6&amp;": "&amp;Database!E173&amp;CHAR(10)&amp;Database!$F$6&amp;": "&amp;Database!F173&amp;CHAR(10)&amp;Database!$G$6&amp;": "&amp;Database!G173&amp;CHAR(10)&amp;Database!$H$6&amp;": "&amp;Database!H173&amp;CHAR(10)&amp;Database!$I$6&amp;": "&amp;Database!I173&amp;CHAR(10)&amp;Database!$J$6&amp;": "&amp;Database!J173&amp;CHAR(10)</f>
        <v xml:space="preserve">nct_id: NCT02535364
phase: Phase 2
sponsor_name: Juno Therapeutics, Inc.
sponsor_type: Industry
study_title: A Phase 2, Single-arm, Multicenter Trial to Determine the Efficacy and Safety of JCAR015 in Adult Subjects With Relapsed or Refractory B-Cell Acute Lymphoblastic Leukemia
cohort: 1
age_min: 18
age_max: 150
</v>
      </c>
      <c r="B170" t="str">
        <f>IF(S170=1, Database!$K$6&amp;": "&amp;Database!K173&amp;CHAR(10)&amp;Database!$L$6&amp;": "&amp;Database!L173, "")</f>
        <v/>
      </c>
      <c r="C170" t="str">
        <f>IF(T170=1, Database!$M$6&amp;": "&amp;Database!M173&amp;CHAR(10)&amp;Database!$N$6&amp;": "&amp;Database!N173&amp;CHAR(10)&amp;Database!$O$6&amp;": "&amp;Database!O173&amp;CHAR(10)&amp;Database!$P$6&amp;": "&amp;Database!P173&amp;CHAR(10), "")</f>
        <v/>
      </c>
      <c r="D170" t="str">
        <f>IF(W170=1, Database!$Q$6&amp;": "&amp;Database!Q173&amp;CHAR(10)&amp;Database!$R$6&amp;": "&amp;Database!R173&amp;CHAR(10)&amp;Database!$S$6&amp;": "&amp;Database!S173&amp;CHAR(10)&amp;Database!$T$6&amp;": "&amp;Database!T173&amp;CHAR(10)&amp;Database!$U$6&amp;": "&amp;Database!U173&amp;CHAR(10)&amp;Database!$V$6&amp;": "&amp;Database!V173&amp;CHAR(10)&amp;Database!$W$6&amp;": "&amp;Database!W173&amp;CHAR(10)&amp;Database!$X$6&amp;": "&amp;Database!X173&amp;CHAR(10)&amp;Database!$Y$6&amp;": "&amp;Database!Y173&amp;CHAR(10)&amp;Database!$Z$6&amp;": "&amp;Database!Z173&amp;CHAR(10)&amp;Database!$AA$6&amp;": "&amp;Database!AA173&amp;CHAR(10)&amp;Database!$AB$6&amp;": "&amp;Database!AB173&amp;CHAR(10), "")</f>
        <v xml:space="preserve">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v>
      </c>
      <c r="E170" t="str">
        <f>IF(Z170=1, Database!$AC$6&amp;": "&amp;Database!AC173&amp;CHAR(10)&amp;Database!$AD$6&amp;": "&amp;Database!AD173&amp;CHAR(10)&amp;Database!$AE$6&amp;": "&amp;Database!AE173&amp;CHAR(10)&amp;Database!$AF$6&amp;": "&amp;Database!AF173&amp;CHAR(10)&amp;Database!$AG$6&amp;": "&amp;Database!AG173&amp;CHAR(10)&amp;Database!$AH$6&amp;": "&amp;Database!AH173&amp;CHAR(10)&amp;Database!$AI$6&amp;": "&amp;Database!AI173&amp;CHAR(10)&amp;Database!$AJ$6&amp;": "&amp;Database!AJ173&amp;CHAR(10)&amp;Database!$AK$6&amp;": "&amp;Database!AK173&amp;CHAR(10)&amp;Database!$AL$6&amp;": "&amp;Database!AL173&amp;CHAR(10)&amp;Database!$AM$6&amp;": "&amp;Database!AM173&amp;CHAR(10)&amp;Database!$AN$6&amp;": "&amp;Database!AN173&amp;CHAR(10)&amp;Database!$AO$6&amp;": "&amp;Database!AO173&amp;CHAR(10)&amp;Database!$AP$6&amp;": "&amp;Database!AP173&amp;CHAR(10), "")</f>
        <v/>
      </c>
      <c r="F170" t="str">
        <f>IF(AA170=1, Database!$AQ$6&amp;": "&amp;Database!AQ173&amp;CHAR(10)&amp;Database!$AR$6&amp;": "&amp;Database!AR173&amp;CHAR(10)&amp;Database!$AS$6&amp;": "&amp;Database!AS173&amp;CHAR(10)&amp;Database!$AT$6&amp;": "&amp;Database!AT173&amp;CHAR(10), "")</f>
        <v/>
      </c>
      <c r="G170" t="str">
        <f>IF(V170=1, Database!$AU$6&amp;": "&amp;Database!AU173&amp;CHAR(10)&amp;Database!$AV$6&amp;": "&amp;Database!AV173&amp;CHAR(10), "")</f>
        <v/>
      </c>
      <c r="H170" t="str">
        <f>IF(AB170=1, Database!$AW$6&amp;": "&amp;Database!AW173&amp;CHAR(10), "")</f>
        <v xml:space="preserve">stage_all_burkitt: exclude
</v>
      </c>
      <c r="I170" t="str">
        <f>IF(AC170=1, Database!$AX$6&amp;": "&amp;Database!AX173&amp;CHAR(10)&amp;Database!$AY$6&amp;": "&amp;Database!AY173&amp;CHAR(10), "")</f>
        <v/>
      </c>
      <c r="J170" t="str">
        <f>IF(Z170=1, Database!$AQ$6&amp;": "&amp;Database!AQ173&amp;CHAR(10)&amp;Database!$AR$6&amp;": "&amp;Database!AR173&amp;CHAR(10)&amp;Database!$AS$6&amp;": "&amp;Database!AS173&amp;CHAR(10)&amp;Database!$AT$6&amp;": "&amp;Database!AT173&amp;CHAR(10), "")</f>
        <v/>
      </c>
      <c r="K170" t="str">
        <f>Database!$AZ$6&amp;": "&amp;Database!AZ173&amp;CHAR(10)&amp;Database!$BA$6&amp;": "&amp;Database!BA173&amp;CHAR(10)&amp;Database!$BB$6&amp;": "&amp;Database!BB173&amp;CHAR(10)</f>
        <v xml:space="preserve">status_newly_diagnosed: 
status_relapse: require_relapse_or_refractory
status_refractory: require_relapse_or_refractory
</v>
      </c>
      <c r="L170" t="str">
        <f>Database!$BC$6&amp;": "&amp;Database!BC173&amp;CHAR(10)&amp;Database!$BD$6&amp;": "&amp;Database!BD173&amp;CHAR(10)&amp;Database!$BE$6&amp;": "&amp;Database!BE173&amp;CHAR(10)&amp;Database!$BF$6&amp;": "&amp;Database!BF173&amp;CHAR(10)&amp;Database!$BG$6&amp;": "&amp;Database!BG173&amp;CHAR(10)&amp;Database!$BH$6&amp;": "&amp;Database!BH173&amp;CHAR(10)</f>
        <v xml:space="preserve">marker_alk_oncogene: 
marker_egfr_mutation: 
marker_kras_mutation: 
marker_philadelphia_bcrabl_positive: 
marker_flt3_positive: 
marker_cd20pos: 
</v>
      </c>
      <c r="M170" t="str">
        <f>Database!$BI$6&amp;": "&amp;Database!BI173&amp;CHAR(10)&amp;Database!$BJ$6&amp;": "&amp;Database!BJ173&amp;CHAR(10)&amp;Database!$BK$6&amp;": "&amp;Database!BK173&amp;CHAR(10)&amp;Database!$BL$6&amp;": "&amp;Database!BL173&amp;CHAR(10)&amp;Database!$BM$6&amp;": "&amp;Database!BM173&amp;CHAR(10)&amp;Database!$BN$6&amp;": "&amp;Database!BN173&amp;CHAR(10)&amp;Database!$BO$6&amp;": "&amp;Database!BO173&amp;CHAR(10)&amp;Database!$BP$6&amp;": "&amp;Database!BP173&amp;CHAR(10)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70" t="str">
        <f>IF(OR(W170=1, Z170=1), Database!$BQ$6&amp;": "&amp;Database!BQ173&amp;CHAR(10)&amp;Database!$BR$6&amp;": "&amp;Database!BR173&amp;CHAR(10)&amp;Database!$BS$6&amp;": "&amp;Database!BS173&amp;CHAR(10)&amp;Database!$BT$6&amp;": "&amp;Database!BT173&amp;CHAR(10), "")</f>
        <v xml:space="preserve">treatment_stemcell_allogeneic: 
treatment_stemcell_allogeneic_exclusion_period_mo: 
treatment_stemcell_autologous: 
treatment_stemcell_autologous_exclusion_period_mo: 
</v>
      </c>
      <c r="O170" t="str">
        <f>"Criteria: "&amp;CHAR(10)&amp;CHAR(10)&amp;Database!BU173</f>
        <v xml:space="preserve">Criteria: 
_x000D_        Inclusion Criteria:_x000D__x000D_          1. Age â‰¥ 18 years at the time of consent_x000D__x000D_          2. Relapsed or refractory B-ALL, defined as:_x000D__x000D_               -  First or greater bone marrow relapse from CR, or_x000D__x000D_               -  Any bone marrow relapse after allogeneic hematopoietic stem cell transplant_x000D_                  (HSCT); subjects must be at least 100 days from HSCT at the time of screening_x000D_                  and off immunosuppressant medication for at least 1 month at the time of_x000D_                  screening, and have no active graft-vs-host disease (GVHD), or_x000D__x000D_               -  Refractory B-ALL, defined by not having achieved a CR or CRi after two attempts_x000D_                  at remission induction using standard regimens, or_x000D__x000D_               -  Ph+ B-ALL if subjects are intolerant to or ineligible for tyrosine kinase_x000D_                  inhibitor (TKI) therapy, or have progressed after at least one line of TKI_x000D_                  therapy_x000D__x000D_          3. Morphological evidence of disease in bone marrow (at least 5% blasts)_x000D__x000D_          4. Evidence of CD19 expression_x000D__x000D_          5. Eastern Cooperative Oncology Group (ECOG) performance status between 0 and 2 at the_x000D_             time of screening_x000D__x000D_          6. Adequate pulmonary, renal, hepatic, and cardiac function_x000D__x000D_          7. Adequate central or peripheral vascular access for leukapheresis procedure_x000D__x000D_        Exclusion Criteria:_x000D__x000D_          1. Isolated extramedullary disease relapse_x000D__x000D_          2. Concomitant genetic syndrome or other known bone marrow failure syndrome_x000D__x000D_          3. Burkitt's lymphoma/leukemia or chronic myelogenous leukemia lymphoid blast crisis_x000D_             (p210 BCR-ABL+)_x000D__x000D_          4. Prior malignancy, unless treated with curative intent and with no evidence of active_x000D_             disease present for &gt; 5 years before screening_x000D__x000D_          5. Prior treatment with any gene therapy product_x000D__x000D_          6. Active hepatitis B, active hepatitis C, or any human immunodeficiency virus (HIV)_x000D_             infection at the time of screening_x000D__x000D_          7. Systemic fungal, bacterial, viral, or other infection that is not controlled, at the_x000D_             time of screening_x000D__x000D_          8. Presence of Grade II-IV (Glucksberg) or B-D (IBMTR) acute or extensive chronic GVHD_x000D_             at the time of screening_x000D__x000D_          9. Active central nervous system (CNS) involvement by malignancy (defined as CNS-3 per_x000D_             National Comprehensive Cancer Network [NCCN] guidelines)_x000D__x000D_         10. History of any one of the following cardiovascular conditions within the past 6_x000D_             months: Class III or IV heart failure as defined by the New York Heart Association_x000D_             (NYHA), cardiac angioplasty or stenting, myocardial infarction, unstable angina, or_x000D_             other clinically significant cardiac disease_x000D__x000D_         11. History or presence of clinically relevant CNS pathology such as epilepsy,_x000D_             generalized seizure disorder, paresis, aphasia, stroke, severe brain injuries,_x000D_             dementia, Parkinson's disease, cerebellar disease, organic brain syndrome, or_x000D_             psychosis_x000D__x000D_         12. Participation in an investigational research study using an investigational agent_x000D_             within 30 days of screening_x000D__x000D_         13. History of treatment with a murine-derived biological product other than blinatumomab_x000D_             unless subject has been shown to be negative for human-anti-mouse-antibodies (HAMA)_x000D_             prior to or during screening_x000D__x000D_         14. Pregnant or nursing women_x000D__x000D_         15. Use of prohibited medications:_x000D__x000D_               1. Steroids: Therapeutic doses of corticosteroids are prohibited within 7 days_x000D_                  prior to leukapheresis._x000D__x000D_               2. Allogeneic cellular therapy: Donor lymphocyte infusions (DLI) are prohibited_x000D_                  within 4 weeks prior to leukapheresis_x000D__x000D_               3. GVHD therapies: Any drug used for GVHD within 4 weeks prior to leukapheresis_x000D__x000D_               4. Chemotherapies: Salvage chemotherapy must be stopped at least 1 week prior to_x000D_                  leukapheresis_x000D__x000D_         16. Treatment with alemtuzumab within 6 months prior to leukapheresis, or treatment with_x000D_             clofarabine or cladribine within 3 months prior to leukapheresis_x000D_      </v>
      </c>
      <c r="P170" t="str">
        <f t="shared" si="4"/>
        <v xml:space="preserve">
---------------------------------------</v>
      </c>
      <c r="Q170" t="str">
        <f t="shared" si="5"/>
        <v>nct_id: NCT02535364
phase: Phase 2
sponsor_name: Juno Therapeutics, Inc.
sponsor_type: Industry
study_title: A Phase 2, Single-arm, Multicenter Trial to Determine the Efficacy and Safety of JCAR015 in Adult Subjects With Relapsed or Refractory B-Cell Acute Lymphoblastic Leukemia
cohort: 1
age_min: 18
age_max: 150
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stage_all_burkitt: exclude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Age â‰¥ 18 years at the time of consent_x000D__x000D_          2. Relapsed or refractory B-ALL, defined as:_x000D__x000D_               -  First or greater bone marrow relapse from CR, or_x000D__x000D_               -  Any bone marrow relapse after allogeneic hematopoietic stem cell transplant_x000D_                  (HSCT); subjects must be at least 100 days from HSCT at the time of screening_x000D_                  and off immunosuppressant medication for at least 1 month at the time of_x000D_                  screening, and have no active graft-vs-host disease (GVHD), or_x000D__x000D_               -  Refractory B-ALL, defined by not having achieved a CR or CRi after two attempts_x000D_                  at remission induction using standard regimens, or_x000D__x000D_               -  Ph+ B-ALL if subjects are intolerant to or ineligible for tyrosine kinase_x000D_                  inhibitor (TKI) therapy, or have progressed after at least one line of TKI_x000D_                  therapy_x000D__x000D_          3. Morphological evidence of disease in bone marrow (at least 5% blasts)_x000D__x000D_          4. Evidence of CD19 expression_x000D__x000D_          5. Eastern Cooperative Oncology Group (ECOG) performance status between 0 and 2 at the_x000D_             time of screening_x000D__x000D_          6. Adequate pulmonary, renal, hepatic, and cardiac function_x000D__x000D_          7. Adequate central or peripheral vascular access for leukapheresis procedure_x000D__x000D_        Exclusion Criteria:_x000D__x000D_          1. Isolated extramedullary disease relapse_x000D__x000D_          2. Concomitant genetic syndrome or other known bone marrow failure syndrome_x000D__x000D_          3. Burkitt's lymphoma/leukemia or chronic myelogenous leukemia lymphoid blast crisis_x000D_             (p210 BCR-ABL+)_x000D__x000D_          4. Prior malignancy, unless treated with curative intent and with no evidence of active_x000D_             disease present for &gt; 5 years before screening_x000D__x000D_          5. Prior treatment with any gene therapy product_x000D__x000D_          6. Active hepatitis B, active hepatitis C, or any human immunodeficiency virus (HIV)_x000D_             infection at the time of screening_x000D__x000D_          7. Systemic fungal, bacterial, viral, or other infection that is not controlled, at the_x000D_             time of screening_x000D__x000D_          8. Presence of Grade II-IV (Glucksberg) or B-D (IBMTR) acute or extensive chronic GVHD_x000D_             at the time of screening_x000D__x000D_          9. Active central nervous system (CNS) involvement by malignancy (defined as CNS-3 per_x000D_             National Comprehensive Cancer Network [NCCN] guidelines)_x000D__x000D_         10. History of any one of the following cardiovascular conditions within the past 6_x000D_             months: Class III or IV heart failure as defined by the New York Heart Association_x000D_             (NYHA), cardiac angioplasty or stenting, myocardial infarction, unstable angina, or_x000D_             other clinically significant cardiac disease_x000D__x000D_         11. History or presence of clinically relevant CNS pathology such as epilepsy,_x000D_             generalized seizure disorder, paresis, aphasia, stroke, severe brain injuries,_x000D_             dementia, Parkinson's disease, cerebellar disease, organic brain syndrome, or_x000D_             psychosis_x000D__x000D_         12. Participation in an investigational research study using an investigational agent_x000D_             within 30 days of screening_x000D__x000D_         13. History of treatment with a murine-derived biological product other than blinatumomab_x000D_             unless subject has been shown to be negative for human-anti-mouse-antibodies (HAMA)_x000D_             prior to or during screening_x000D__x000D_         14. Pregnant or nursing women_x000D__x000D_         15. Use of prohibited medications:_x000D__x000D_               1. Steroids: Therapeutic doses of corticosteroids are prohibited within 7 days_x000D_                  prior to leukapheresis._x000D__x000D_               2. Allogeneic cellular therapy: Donor lymphocyte infusions (DLI) are prohibited_x000D_                  within 4 weeks prior to leukapheresis_x000D__x000D_               3. GVHD therapies: Any drug used for GVHD within 4 weeks prior to leukapheresis_x000D__x000D_               4. Chemotherapies: Salvage chemotherapy must be stopped at least 1 week prior to_x000D_                  leukapheresis_x000D__x000D_         16. Treatment with alemtuzumab within 6 months prior to leukapheresis, or treatment with_x000D_             clofarabine or cladribine within 3 months prior to leukapheresis_x000D_      
---------------------------------------</v>
      </c>
      <c r="S170">
        <f>IF(OR(Database!K173="include",Database!L173="include"), 1, 0)</f>
        <v>0</v>
      </c>
      <c r="T170">
        <f>IF(OR(Database!M173="include",Database!N173="include",Database!O173="include",Database!P173="include"), 1, 0)</f>
        <v>0</v>
      </c>
      <c r="U170">
        <f>IF(OR(Database!M173="include",Database!N173="include",Database!O173="include"), 1, 0)</f>
        <v>0</v>
      </c>
      <c r="V170">
        <f>IF(Database!P173="include", 1, 0)</f>
        <v>0</v>
      </c>
      <c r="W170">
        <f>IF(OR(Database!Q173="include",Database!R173="include",Database!S173="include",Database!T173="include"), 1, 0)</f>
        <v>1</v>
      </c>
      <c r="X170">
        <f>IF(Database!Q173="include", 1, 0)</f>
        <v>1</v>
      </c>
      <c r="Y170">
        <f>IF(Database!T173="include", 1, 0)</f>
        <v>0</v>
      </c>
      <c r="Z170">
        <f>IF(OR(Database!AC173="include",Database!AE173="include",Database!AH173="include",Database!AI173="include",Database!AJ173="include",Database!AK173="include",Database!AM173="include",Database!AN173="include",Database!AO173="include",Database!AP173="include"), 1, 0)</f>
        <v>0</v>
      </c>
      <c r="AA170">
        <f>IF(OR(Database!AQ173&lt;&gt;"",Database!AR173&lt;&gt;"",Database!AS173&lt;&gt;"",Database!AT173&lt;&gt;""), 1, 0)</f>
        <v>0</v>
      </c>
      <c r="AB170">
        <f>IF(Database!AW173&lt;&gt;"", 1, 0)</f>
        <v>1</v>
      </c>
      <c r="AC170">
        <f>IF(OR(Database!AY173&lt;&gt;"",Database!AX173&lt;&gt;""), 1, 0)</f>
        <v>0</v>
      </c>
    </row>
    <row r="171" spans="1:29">
      <c r="A171" t="str">
        <f>Database!$B$6&amp;": "&amp;Database!B174&amp;CHAR(10)&amp;Database!$C$6&amp;": "&amp;Database!C174&amp;CHAR(10)&amp;Database!$E$6&amp;": "&amp;Database!E174&amp;CHAR(10)&amp;Database!$F$6&amp;": "&amp;Database!F174&amp;CHAR(10)&amp;Database!$G$6&amp;": "&amp;Database!G174&amp;CHAR(10)&amp;Database!$H$6&amp;": "&amp;Database!H174&amp;CHAR(10)&amp;Database!$I$6&amp;": "&amp;Database!I174&amp;CHAR(10)&amp;Database!$J$6&amp;": "&amp;Database!J174&amp;CHAR(10)</f>
        <v xml:space="preserve">nct_id: NCT02752035
phase: Phase 2/Phase 3
sponsor_name: Astellas Pharma Global Development, Inc.
sponsor_type: Industry
study_title: A Phase 2/3 Multicenter, Open-label, 3-arm, 2-Stage Randomized Study of ASP2215 (Gilteritinib), Combination of ASP2215 Plus Azacitidine and Azacitidine Alone in the Treatment of Newly Diagnosed Acute Myeloid Leukemia With FLT3 Mutation in Patients Not Eligible for Intensive Induction Chemotherapy
cohort: 1
age_min: 18
age_max: 150
</v>
      </c>
      <c r="B171" t="str">
        <f>IF(S171=1, Database!$K$6&amp;": "&amp;Database!K174&amp;CHAR(10)&amp;Database!$L$6&amp;": "&amp;Database!L174, "")</f>
        <v/>
      </c>
      <c r="C171" t="str">
        <f>IF(T171=1, Database!$M$6&amp;": "&amp;Database!M174&amp;CHAR(10)&amp;Database!$N$6&amp;": "&amp;Database!N174&amp;CHAR(10)&amp;Database!$O$6&amp;": "&amp;Database!O174&amp;CHAR(10)&amp;Database!$P$6&amp;": "&amp;Database!P174&amp;CHAR(10), "")</f>
        <v/>
      </c>
      <c r="D171" t="str">
        <f>IF(W171=1, Database!$Q$6&amp;": "&amp;Database!Q174&amp;CHAR(10)&amp;Database!$R$6&amp;": "&amp;Database!R174&amp;CHAR(10)&amp;Database!$S$6&amp;": "&amp;Database!S174&amp;CHAR(10)&amp;Database!$T$6&amp;": "&amp;Database!T174&amp;CHAR(10)&amp;Database!$U$6&amp;": "&amp;Database!U174&amp;CHAR(10)&amp;Database!$V$6&amp;": "&amp;Database!V174&amp;CHAR(10)&amp;Database!$W$6&amp;": "&amp;Database!W174&amp;CHAR(10)&amp;Database!$X$6&amp;": "&amp;Database!X174&amp;CHAR(10)&amp;Database!$Y$6&amp;": "&amp;Database!Y174&amp;CHAR(10)&amp;Database!$Z$6&amp;": "&amp;Database!Z174&amp;CHAR(10)&amp;Database!$AA$6&amp;": "&amp;Database!AA174&amp;CHAR(10)&amp;Database!$AB$6&amp;": "&amp;Database!AB174&amp;CHAR(10),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v>
      </c>
      <c r="E171" t="str">
        <f>IF(Z171=1, Database!$AC$6&amp;": "&amp;Database!AC174&amp;CHAR(10)&amp;Database!$AD$6&amp;": "&amp;Database!AD174&amp;CHAR(10)&amp;Database!$AE$6&amp;": "&amp;Database!AE174&amp;CHAR(10)&amp;Database!$AF$6&amp;": "&amp;Database!AF174&amp;CHAR(10)&amp;Database!$AG$6&amp;": "&amp;Database!AG174&amp;CHAR(10)&amp;Database!$AH$6&amp;": "&amp;Database!AH174&amp;CHAR(10)&amp;Database!$AI$6&amp;": "&amp;Database!AI174&amp;CHAR(10)&amp;Database!$AJ$6&amp;": "&amp;Database!AJ174&amp;CHAR(10)&amp;Database!$AK$6&amp;": "&amp;Database!AK174&amp;CHAR(10)&amp;Database!$AL$6&amp;": "&amp;Database!AL174&amp;CHAR(10)&amp;Database!$AM$6&amp;": "&amp;Database!AM174&amp;CHAR(10)&amp;Database!$AN$6&amp;": "&amp;Database!AN174&amp;CHAR(10)&amp;Database!$AO$6&amp;": "&amp;Database!AO174&amp;CHAR(10)&amp;Database!$AP$6&amp;": "&amp;Database!AP174&amp;CHAR(10), "")</f>
        <v/>
      </c>
      <c r="F171" t="str">
        <f>IF(AA171=1, Database!$AQ$6&amp;": "&amp;Database!AQ174&amp;CHAR(10)&amp;Database!$AR$6&amp;": "&amp;Database!AR174&amp;CHAR(10)&amp;Database!$AS$6&amp;": "&amp;Database!AS174&amp;CHAR(10)&amp;Database!$AT$6&amp;": "&amp;Database!AT174&amp;CHAR(10), "")</f>
        <v/>
      </c>
      <c r="G171" t="str">
        <f>IF(V171=1, Database!$AU$6&amp;": "&amp;Database!AU174&amp;CHAR(10)&amp;Database!$AV$6&amp;": "&amp;Database!AV174&amp;CHAR(10), "")</f>
        <v/>
      </c>
      <c r="H171" t="str">
        <f>IF(AB171=1, Database!$AW$6&amp;": "&amp;Database!AW174&amp;CHAR(10), "")</f>
        <v/>
      </c>
      <c r="I171" t="str">
        <f>IF(AC171=1, Database!$AX$6&amp;": "&amp;Database!AX174&amp;CHAR(10)&amp;Database!$AY$6&amp;": "&amp;Database!AY174&amp;CHAR(10), "")</f>
        <v/>
      </c>
      <c r="J171" t="str">
        <f>IF(Z171=1, Database!$AQ$6&amp;": "&amp;Database!AQ174&amp;CHAR(10)&amp;Database!$AR$6&amp;": "&amp;Database!AR174&amp;CHAR(10)&amp;Database!$AS$6&amp;": "&amp;Database!AS174&amp;CHAR(10)&amp;Database!$AT$6&amp;": "&amp;Database!AT174&amp;CHAR(10), "")</f>
        <v/>
      </c>
      <c r="K171" t="str">
        <f>Database!$AZ$6&amp;": "&amp;Database!AZ174&amp;CHAR(10)&amp;Database!$BA$6&amp;": "&amp;Database!BA174&amp;CHAR(10)&amp;Database!$BB$6&amp;": "&amp;Database!BB174&amp;CHAR(10)</f>
        <v xml:space="preserve">status_newly_diagnosed: 
status_relapse: exclude
status_refractory: 
</v>
      </c>
      <c r="L171" t="str">
        <f>Database!$BC$6&amp;": "&amp;Database!BC174&amp;CHAR(10)&amp;Database!$BD$6&amp;": "&amp;Database!BD174&amp;CHAR(10)&amp;Database!$BE$6&amp;": "&amp;Database!BE174&amp;CHAR(10)&amp;Database!$BF$6&amp;": "&amp;Database!BF174&amp;CHAR(10)&amp;Database!$BG$6&amp;": "&amp;Database!BG174&amp;CHAR(10)&amp;Database!$BH$6&amp;": "&amp;Database!BH174&amp;CHAR(10)</f>
        <v xml:space="preserve">marker_alk_oncogene: 
marker_egfr_mutation: 
marker_kras_mutation: 
marker_philadelphia_bcrabl_positive: exclude
marker_flt3_positive: require
marker_cd20pos: 
</v>
      </c>
      <c r="M171" t="str">
        <f>Database!$BI$6&amp;": "&amp;Database!BI174&amp;CHAR(10)&amp;Database!$BJ$6&amp;": "&amp;Database!BJ174&amp;CHAR(10)&amp;Database!$BK$6&amp;": "&amp;Database!BK174&amp;CHAR(10)&amp;Database!$BL$6&amp;": "&amp;Database!BL174&amp;CHAR(10)&amp;Database!$BM$6&amp;": "&amp;Database!BM174&amp;CHAR(10)&amp;Database!$BN$6&amp;": "&amp;Database!BN174&amp;CHAR(10)&amp;Database!$BO$6&amp;": "&amp;Database!BO174&amp;CHAR(10)&amp;Database!$BP$6&amp;": "&amp;Database!BP174&amp;CHAR(10)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71" t="str">
        <f>IF(OR(W171=1, Z171=1), Database!$BQ$6&amp;": "&amp;Database!BQ174&amp;CHAR(10)&amp;Database!$BR$6&amp;": "&amp;Database!BR174&amp;CHAR(10)&amp;Database!$BS$6&amp;": "&amp;Database!BS174&amp;CHAR(10)&amp;Database!$BT$6&amp;": "&amp;Database!BT174&amp;CHAR(10), "")</f>
        <v xml:space="preserve">treatment_stemcell_allogeneic: 
treatment_stemcell_allogeneic_exclusion_period_mo: 
treatment_stemcell_autologous: 
treatment_stemcell_autologous_exclusion_period_mo: 
</v>
      </c>
      <c r="O171" t="str">
        <f>"Criteria: "&amp;CHAR(10)&amp;CHAR(10)&amp;Database!BU174</f>
        <v xml:space="preserve">Criteria: 
_x000D_        Inclusion Criteria:_x000D__x000D_          -  Subject is considered an adult according to local regulation at the time of obtaining_x000D_             informed consent._x000D__x000D_          -  Subject has a diagnosis of previously-untreated AML according to World Health_x000D_             Organization (WHO) classification [Swerdlow et al, 2008] as determined by pathology_x000D_             review at the treating institution._x000D__x000D_          -  Subject is positive for FLT3 mutation (internal tandem duplication [ITD] or tyrosine_x000D_             kinase domain [TKD] [D835/I836] mutation) in bone marrow or whole blood as determined_x000D_             by central laboratory._x000D__x000D_          -  Subject is ineligible for intensive induction chemotherapy by meeting at least 1 of_x000D_             the following criteria:_x000D__x000D_               1. Subject is â‰¥ 75 years of age._x000D__x000D_               2. Subject has any of the following comorbidities:_x000D__x000D_                    -  Congestive heart failure or ejection fraction (Ef) â‰¤ 50%;_x000D__x000D_                    -  Creatinine &gt; 2 mg/dL (177 Âµmol/L), dialysis or prior renal transplant;_x000D__x000D_                    -  ECOG performance status â‰¥ 3;_x000D__x000D_                    -  Prior or current malignancy that does not require concurrent treatment;_x000D__x000D_                    -  Subject has received a cumulative anthracycline dose above 400 mg/m2._x000D__x000D_          -  Subject must meet the following criteria as indicated on the clinical laboratory_x000D_             tests:_x000D__x000D_               -  Serum AST and ALT â‰¤ 2.5 x upper limit of normal (ULN)_x000D__x000D_               -  Serum total bilirubin â‰¤ 1.5 x ULN_x000D__x000D_               -  Serum potassium â‰¥ lower limit of normal (LLN)_x000D__x000D_               -  Serum magnesium â‰¥ LLN_x000D__x000D_          -  Subject is suitable for oral administration of study drug._x000D__x000D_          -  Female subject must either:_x000D__x000D_               -  Be of nonchildbearing potential:_x000D__x000D_                    -  Postmenopausal (defined as at least 1 year without any menses) prior to_x000D_                       screening, or_x000D__x000D_                    -  Documented surgically sterile or status posthysterectomy (at least 1 month_x000D_                       prior to screening)_x000D__x000D_               -  Or, if of childbearing potential,_x000D__x000D_                    -  Agree not to try to become pregnant during the study and for 45 days after_x000D_                       the final study drug administration_x000D__x000D_                    -  And have a negative urine pregnancy test at screening_x000D__x000D_                    -  And, if heterosexually active, agree to consistently use 2 forms of_x000D_                       effective contraception per locally accepted standards, 1 of which must be_x000D_                       a barrier method, starting at screening and throughout the study period and_x000D_                       for 45 days after the final study drug administration._x000D__x000D_          -  Female subject must agree not to breastfeed starting at screening and throughout the_x000D_             study period, and for 45 days after the final study drug administration._x000D__x000D_          -  Female subject must not donate ova starting at screening and throughout the study_x000D_             period, and for 45 days after the final study drug administration._x000D__x000D_          -  Male subject and their female partners who are of childbearing potential must be_x000D_             using 2 forms of effective contraception per locally accepted standards, 1 of which_x000D_             must be a barrier method, starting at screening and continue throughout the study_x000D_             period, and for 105 days after the final study drug administration._x000D__x000D_          -  Male subject must not donate sperm starting at screening and throughout the study_x000D_             period and for 105 days after the final study drug administration._x000D__x000D_          -  Subject agrees not to participate in another interventional study while on treatment._x000D__x000D_        Exclusion Criteria:_x000D__x000D_          -  Subject was diagnosed as acute promyelocytic leukemia (APL)._x000D__x000D_          -  Subject has BCR-ABL-positive leukemia (chronic myelogenous leukemia in blast crisis)._x000D__x000D_          -  Subject has received previous therapy for AML, with the exception of the following:_x000D__x000D_               -  Emergency leukapheresis_x000D__x000D_               -  Hydroxyurea for â‰¤ 14 days_x000D__x000D_               -  Preemptive treatment with retinoic acid prior to exclusion of APL â‰¤ 7 days_x000D__x000D_               -  Growth factor or cytokine support_x000D__x000D_               -  Steroids for the treatment of hypersensitivity or transfusion reactions_x000D__x000D_          -  Subject has clinically active central nervous system leukemia._x000D__x000D_          -  Subject has been diagnosed with another malignancy that requires concurrent treatment_x000D_             or hepatic malignancy regardless of need for treatment._x000D__x000D_          -  Subject has clinically significant coagulation abnormality unless secondary to AML._x000D__x000D_          -  Subject has had major surgery within 4 weeks prior to the first study dose._x000D__x000D_          -  Subject has radiation therapy within 4 weeks prior to the first study dose._x000D__x000D_          -  Subject requires treatment with concomitant drugs that are strong inducers of CYP3A4._x000D__x000D_          -  Subject requires treatment with concomitant drugs that are strong inhibitors or_x000D_             inducers of P-gp with the exception of drugs that are considered absolutely essential_x000D_             for the care of the subject._x000D__x000D_          -  Subject requires treatment with concomitant drugs that target serotonin 5HT1R or_x000D_             5HT2BR or sigma nonspecific receptor with the exception of drugs that are considered_x000D_             absolutely essential for the care of the subject._x000D__x000D_          -  Subject has congestive heart failure classified as New York Heart Association Class_x000D_             IV._x000D__x000D_          -  Subject with mean Fridericia-corrected QT interval (QTcF) &gt; 450 ms at screening based_x000D_             on central reading._x000D__x000D_          -  Subject with Long QT Syndrome at screening._x000D__x000D_          -  Subject has known pulmonary disease with diffusion capacity of lung for carbon_x000D_             monoxide (DLCO) â‰¤ 65%, forced expiratory volume in the first second (FEV1) â‰¤ 65%,_x000D_             dyspnea at rest or requiring oxygen or any pleural neoplasm._x000D__x000D_          -  Subject has an active uncontrolled infection. If an infection is present, the patient_x000D_             must be receiving definitive therapy and have no signs of progressing infection._x000D_             Progressing infection is defined as hemodynamic instability attributable to sepsis or_x000D_             new symptoms, worsening physical signs or radiographic findings attributable to_x000D_             infection. Persisting fever without other signs or symptoms will not be interpreted_x000D_             as progressing infection._x000D__x000D_          -  Subject is known to have human immunodeficiency virus infection._x000D__x000D_          -  Subject has active hepatitis B or C or other active hepatic disorder._x000D__x000D_          -  Subject has any condition which makes the subject unsuitable for study participation._x000D_      </v>
      </c>
      <c r="P171" t="str">
        <f t="shared" si="4"/>
        <v xml:space="preserve">
---------------------------------------</v>
      </c>
      <c r="Q171" t="str">
        <f t="shared" si="5"/>
        <v>nct_id: NCT02752035
phase: Phase 2/Phase 3
sponsor_name: Astellas Pharma Global Development, Inc.
sponsor_type: Industry
study_title: A Phase 2/3 Multicenter, Open-label, 3-arm, 2-Stage Randomized Study of ASP2215 (Gilteritinib), Combination of ASP2215 Plus Azacitidine and Azacitidine Alone in the Treatment of Newly Diagnosed Acute Myeloid Leukemia With FLT3 Mutation in Patients Not Eligible for Intensive Induction Chemotherapy
cohort: 1
age_min: 18
age_max: 150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status_newly_diagnosed: 
status_relapse: exclude
status_refractory: 
marker_alk_oncogene: 
marker_egfr_mutation: 
marker_kras_mutation: 
marker_philadelphia_bcrabl_positive: exclude
marker_flt3_positive: require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Subject is considered an adult according to local regulation at the time of obtaining_x000D_             informed consent._x000D__x000D_          -  Subject has a diagnosis of previously-untreated AML according to World Health_x000D_             Organization (WHO) classification [Swerdlow et al, 2008] as determined by pathology_x000D_             review at the treating institution._x000D__x000D_          -  Subject is positive for FLT3 mutation (internal tandem duplication [ITD] or tyrosine_x000D_             kinase domain [TKD] [D835/I836] mutation) in bone marrow or whole blood as determined_x000D_             by central laboratory._x000D__x000D_          -  Subject is ineligible for intensive induction chemotherapy by meeting at least 1 of_x000D_             the following criteria:_x000D__x000D_               1. Subject is â‰¥ 75 years of age._x000D__x000D_               2. Subject has any of the following comorbidities:_x000D__x000D_                    -  Congestive heart failure or ejection fraction (Ef) â‰¤ 50%;_x000D__x000D_                    -  Creatinine &gt; 2 mg/dL (177 Âµmol/L), dialysis or prior renal transplant;_x000D__x000D_                    -  ECOG performance status â‰¥ 3;_x000D__x000D_                    -  Prior or current malignancy that does not require concurrent treatment;_x000D__x000D_                    -  Subject has received a cumulative anthracycline dose above 400 mg/m2._x000D__x000D_          -  Subject must meet the following criteria as indicated on the clinical laboratory_x000D_             tests:_x000D__x000D_               -  Serum AST and ALT â‰¤ 2.5 x upper limit of normal (ULN)_x000D__x000D_               -  Serum total bilirubin â‰¤ 1.5 x ULN_x000D__x000D_               -  Serum potassium â‰¥ lower limit of normal (LLN)_x000D__x000D_               -  Serum magnesium â‰¥ LLN_x000D__x000D_          -  Subject is suitable for oral administration of study drug._x000D__x000D_          -  Female subject must either:_x000D__x000D_               -  Be of nonchildbearing potential:_x000D__x000D_                    -  Postmenopausal (defined as at least 1 year without any menses) prior to_x000D_                       screening, or_x000D__x000D_                    -  Documented surgically sterile or status posthysterectomy (at least 1 month_x000D_                       prior to screening)_x000D__x000D_               -  Or, if of childbearing potential,_x000D__x000D_                    -  Agree not to try to become pregnant during the study and for 45 days after_x000D_                       the final study drug administration_x000D__x000D_                    -  And have a negative urine pregnancy test at screening_x000D__x000D_                    -  And, if heterosexually active, agree to consistently use 2 forms of_x000D_                       effective contraception per locally accepted standards, 1 of which must be_x000D_                       a barrier method, starting at screening and throughout the study period and_x000D_                       for 45 days after the final study drug administration._x000D__x000D_          -  Female subject must agree not to breastfeed starting at screening and throughout the_x000D_             study period, and for 45 days after the final study drug administration._x000D__x000D_          -  Female subject must not donate ova starting at screening and throughout the study_x000D_             period, and for 45 days after the final study drug administration._x000D__x000D_          -  Male subject and their female partners who are of childbearing potential must be_x000D_             using 2 forms of effective contraception per locally accepted standards, 1 of which_x000D_             must be a barrier method, starting at screening and continue throughout the study_x000D_             period, and for 105 days after the final study drug administration._x000D__x000D_          -  Male subject must not donate sperm starting at screening and throughout the study_x000D_             period and for 105 days after the final study drug administration._x000D__x000D_          -  Subject agrees not to participate in another interventional study while on treatment._x000D__x000D_        Exclusion Criteria:_x000D__x000D_          -  Subject was diagnosed as acute promyelocytic leukemia (APL)._x000D__x000D_          -  Subject has BCR-ABL-positive leukemia (chronic myelogenous leukemia in blast crisis)._x000D__x000D_          -  Subject has received previous therapy for AML, with the exception of the following:_x000D__x000D_               -  Emergency leukapheresis_x000D__x000D_               -  Hydroxyurea for â‰¤ 14 days_x000D__x000D_               -  Preemptive treatment with retinoic acid prior to exclusion of APL â‰¤ 7 days_x000D__x000D_               -  Growth factor or cytokine support_x000D__x000D_               -  Steroids for the treatment of hypersensitivity or transfusion reactions_x000D__x000D_          -  Subject has clinically active central nervous system leukemia._x000D__x000D_          -  Subject has been diagnosed with another malignancy that requires concurrent treatment_x000D_             or hepatic malignancy regardless of need for treatment._x000D__x000D_          -  Subject has clinically significant coagulation abnormality unless secondary to AML._x000D__x000D_          -  Subject has had major surgery within 4 weeks prior to the first study dose._x000D__x000D_          -  Subject has radiation therapy within 4 weeks prior to the first study dose._x000D__x000D_          -  Subject requires treatment with concomitant drugs that are strong inducers of CYP3A4._x000D__x000D_          -  Subject requires treatment with concomitant drugs that are strong inhibitors or_x000D_             inducers of P-gp with the exception of drugs that are considered absolutely essential_x000D_             for the care of the subject._x000D__x000D_          -  Subject requires treatment with concomitant drugs that target serotonin 5HT1R or_x000D_             5HT2BR or sigma nonspecific receptor with the exception of drugs that are considered_x000D_             absolutely essential for the care of the subject._x000D__x000D_          -  Subject has congestive heart failure classified as New York Heart Association Class_x000D_             IV._x000D__x000D_          -  Subject with mean Fridericia-corrected QT interval (QTcF) &gt; 450 ms at screening based_x000D_             on central reading._x000D__x000D_          -  Subject with Long QT Syndrome at screening._x000D__x000D_          -  Subject has known pulmonary disease with diffusion capacity of lung for carbon_x000D_             monoxide (DLCO) â‰¤ 65%, forced expiratory volume in the first second (FEV1) â‰¤ 65%,_x000D_             dyspnea at rest or requiring oxygen or any pleural neoplasm._x000D__x000D_          -  Subject has an active uncontrolled infection. If an infection is present, the patient_x000D_             must be receiving definitive therapy and have no signs of progressing infection._x000D_             Progressing infection is defined as hemodynamic instability attributable to sepsis or_x000D_             new symptoms, worsening physical signs or radiographic findings attributable to_x000D_             infection. Persisting fever without other signs or symptoms will not be interpreted_x000D_             as progressing infection._x000D__x000D_          -  Subject is known to have human immunodeficiency virus infection._x000D__x000D_          -  Subject has active hepatitis B or C or other active hepatic disorder._x000D__x000D_          -  Subject has any condition which makes the subject unsuitable for study participation._x000D_      
---------------------------------------</v>
      </c>
      <c r="S171">
        <f>IF(OR(Database!K174="include",Database!L174="include"), 1, 0)</f>
        <v>0</v>
      </c>
      <c r="T171">
        <f>IF(OR(Database!M174="include",Database!N174="include",Database!O174="include",Database!P174="include"), 1, 0)</f>
        <v>0</v>
      </c>
      <c r="U171">
        <f>IF(OR(Database!M174="include",Database!N174="include",Database!O174="include"), 1, 0)</f>
        <v>0</v>
      </c>
      <c r="V171">
        <f>IF(Database!P174="include", 1, 0)</f>
        <v>0</v>
      </c>
      <c r="W171">
        <f>IF(OR(Database!Q174="include",Database!R174="include",Database!S174="include",Database!T174="include"), 1, 0)</f>
        <v>1</v>
      </c>
      <c r="X171">
        <f>IF(Database!Q174="include", 1, 0)</f>
        <v>0</v>
      </c>
      <c r="Y171">
        <f>IF(Database!T174="include", 1, 0)</f>
        <v>0</v>
      </c>
      <c r="Z171">
        <f>IF(OR(Database!AC174="include",Database!AE174="include",Database!AH174="include",Database!AI174="include",Database!AJ174="include",Database!AK174="include",Database!AM174="include",Database!AN174="include",Database!AO174="include",Database!AP174="include"), 1, 0)</f>
        <v>0</v>
      </c>
      <c r="AA171">
        <f>IF(OR(Database!AQ174&lt;&gt;"",Database!AR174&lt;&gt;"",Database!AS174&lt;&gt;"",Database!AT174&lt;&gt;""), 1, 0)</f>
        <v>0</v>
      </c>
      <c r="AB171">
        <f>IF(Database!AW174&lt;&gt;"", 1, 0)</f>
        <v>0</v>
      </c>
      <c r="AC171">
        <f>IF(OR(Database!AY174&lt;&gt;"",Database!AX174&lt;&gt;""), 1, 0)</f>
        <v>0</v>
      </c>
    </row>
    <row r="172" spans="1:29">
      <c r="A172" t="str">
        <f>Database!$B$6&amp;": "&amp;Database!B175&amp;CHAR(10)&amp;Database!$C$6&amp;": "&amp;Database!C175&amp;CHAR(10)&amp;Database!$E$6&amp;": "&amp;Database!E175&amp;CHAR(10)&amp;Database!$F$6&amp;": "&amp;Database!F175&amp;CHAR(10)&amp;Database!$G$6&amp;": "&amp;Database!G175&amp;CHAR(10)&amp;Database!$H$6&amp;": "&amp;Database!H175&amp;CHAR(10)&amp;Database!$I$6&amp;": "&amp;Database!I175&amp;CHAR(10)&amp;Database!$J$6&amp;": "&amp;Database!J175&amp;CHAR(10)</f>
        <v xml:space="preserve">nct_id: NCT02269267
phase: Phase 2
sponsor_name: Medical College of Wisconsin
sponsor_type: Other
study_title: The Life After Stopping Tyrosine Kinase Inhibitors Study (The LAST Study)
cohort: 1
age_min: 18
age_max: 150
</v>
      </c>
      <c r="B172" t="str">
        <f>IF(S172=1, Database!$K$6&amp;": "&amp;Database!K175&amp;CHAR(10)&amp;Database!$L$6&amp;": "&amp;Database!L175, "")</f>
        <v/>
      </c>
      <c r="C172" t="str">
        <f>IF(T172=1, Database!$M$6&amp;": "&amp;Database!M175&amp;CHAR(10)&amp;Database!$N$6&amp;": "&amp;Database!N175&amp;CHAR(10)&amp;Database!$O$6&amp;": "&amp;Database!O175&amp;CHAR(10)&amp;Database!$P$6&amp;": "&amp;Database!P175&amp;CHAR(10), "")</f>
        <v/>
      </c>
      <c r="D172" t="str">
        <f>IF(W172=1, Database!$Q$6&amp;": "&amp;Database!Q175&amp;CHAR(10)&amp;Database!$R$6&amp;": "&amp;Database!R175&amp;CHAR(10)&amp;Database!$S$6&amp;": "&amp;Database!S175&amp;CHAR(10)&amp;Database!$T$6&amp;": "&amp;Database!T175&amp;CHAR(10)&amp;Database!$U$6&amp;": "&amp;Database!U175&amp;CHAR(10)&amp;Database!$V$6&amp;": "&amp;Database!V175&amp;CHAR(10)&amp;Database!$W$6&amp;": "&amp;Database!W175&amp;CHAR(10)&amp;Database!$X$6&amp;": "&amp;Database!X175&amp;CHAR(10)&amp;Database!$Y$6&amp;": "&amp;Database!Y175&amp;CHAR(10)&amp;Database!$Z$6&amp;": "&amp;Database!Z175&amp;CHAR(10)&amp;Database!$AA$6&amp;": "&amp;Database!AA175&amp;CHAR(10)&amp;Database!$AB$6&amp;": "&amp;Database!AB175&amp;CHAR(10), "")</f>
        <v xml:space="preserve">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v>
      </c>
      <c r="E172" t="str">
        <f>IF(Z172=1, Database!$AC$6&amp;": "&amp;Database!AC175&amp;CHAR(10)&amp;Database!$AD$6&amp;": "&amp;Database!AD175&amp;CHAR(10)&amp;Database!$AE$6&amp;": "&amp;Database!AE175&amp;CHAR(10)&amp;Database!$AF$6&amp;": "&amp;Database!AF175&amp;CHAR(10)&amp;Database!$AG$6&amp;": "&amp;Database!AG175&amp;CHAR(10)&amp;Database!$AH$6&amp;": "&amp;Database!AH175&amp;CHAR(10)&amp;Database!$AI$6&amp;": "&amp;Database!AI175&amp;CHAR(10)&amp;Database!$AJ$6&amp;": "&amp;Database!AJ175&amp;CHAR(10)&amp;Database!$AK$6&amp;": "&amp;Database!AK175&amp;CHAR(10)&amp;Database!$AL$6&amp;": "&amp;Database!AL175&amp;CHAR(10)&amp;Database!$AM$6&amp;": "&amp;Database!AM175&amp;CHAR(10)&amp;Database!$AN$6&amp;": "&amp;Database!AN175&amp;CHAR(10)&amp;Database!$AO$6&amp;": "&amp;Database!AO175&amp;CHAR(10)&amp;Database!$AP$6&amp;": "&amp;Database!AP175&amp;CHAR(10), "")</f>
        <v/>
      </c>
      <c r="F172" t="str">
        <f>IF(AA172=1, Database!$AQ$6&amp;": "&amp;Database!AQ175&amp;CHAR(10)&amp;Database!$AR$6&amp;": "&amp;Database!AR175&amp;CHAR(10)&amp;Database!$AS$6&amp;": "&amp;Database!AS175&amp;CHAR(10)&amp;Database!$AT$6&amp;": "&amp;Database!AT175&amp;CHAR(10), "")</f>
        <v/>
      </c>
      <c r="G172" t="str">
        <f>IF(V172=1, Database!$AU$6&amp;": "&amp;Database!AU175&amp;CHAR(10)&amp;Database!$AV$6&amp;": "&amp;Database!AV175&amp;CHAR(10), "")</f>
        <v/>
      </c>
      <c r="H172" t="str">
        <f>IF(AB172=1, Database!$AW$6&amp;": "&amp;Database!AW175&amp;CHAR(10), "")</f>
        <v/>
      </c>
      <c r="I172" t="str">
        <f>IF(AC172=1, Database!$AX$6&amp;": "&amp;Database!AX175&amp;CHAR(10)&amp;Database!$AY$6&amp;": "&amp;Database!AY175&amp;CHAR(10), "")</f>
        <v xml:space="preserve">stage_cml_accelerated: exclude
stage_cml_blast: exclude
</v>
      </c>
      <c r="J172" t="str">
        <f>IF(Z172=1, Database!$AQ$6&amp;": "&amp;Database!AQ175&amp;CHAR(10)&amp;Database!$AR$6&amp;": "&amp;Database!AR175&amp;CHAR(10)&amp;Database!$AS$6&amp;": "&amp;Database!AS175&amp;CHAR(10)&amp;Database!$AT$6&amp;": "&amp;Database!AT175&amp;CHAR(10), "")</f>
        <v/>
      </c>
      <c r="K172" t="str">
        <f>Database!$AZ$6&amp;": "&amp;Database!AZ175&amp;CHAR(10)&amp;Database!$BA$6&amp;": "&amp;Database!BA175&amp;CHAR(10)&amp;Database!$BB$6&amp;": "&amp;Database!BB175&amp;CHAR(10)</f>
        <v xml:space="preserve">status_newly_diagnosed: 
status_relapse: 
status_refractory: 
</v>
      </c>
      <c r="L172" t="str">
        <f>Database!$BC$6&amp;": "&amp;Database!BC175&amp;CHAR(10)&amp;Database!$BD$6&amp;": "&amp;Database!BD175&amp;CHAR(10)&amp;Database!$BE$6&amp;": "&amp;Database!BE175&amp;CHAR(10)&amp;Database!$BF$6&amp;": "&amp;Database!BF175&amp;CHAR(10)&amp;Database!$BG$6&amp;": "&amp;Database!BG175&amp;CHAR(10)&amp;Database!$BH$6&amp;": "&amp;Database!BH175&amp;CHAR(10)</f>
        <v xml:space="preserve">marker_alk_oncogene: 
marker_egfr_mutation: 
marker_kras_mutation: 
marker_philadelphia_bcrabl_positive: 
marker_flt3_positive: 
marker_cd20pos: 
</v>
      </c>
      <c r="M172" t="str">
        <f>Database!$BI$6&amp;": "&amp;Database!BI175&amp;CHAR(10)&amp;Database!$BJ$6&amp;": "&amp;Database!BJ175&amp;CHAR(10)&amp;Database!$BK$6&amp;": "&amp;Database!BK175&amp;CHAR(10)&amp;Database!$BL$6&amp;": "&amp;Database!BL175&amp;CHAR(10)&amp;Database!$BM$6&amp;": "&amp;Database!BM175&amp;CHAR(10)&amp;Database!$BN$6&amp;": "&amp;Database!BN175&amp;CHAR(10)&amp;Database!$BO$6&amp;": "&amp;Database!BO175&amp;CHAR(10)&amp;Database!$BP$6&amp;": "&amp;Database!BP175&amp;CHAR(10)</f>
        <v xml:space="preserve">treatment_radiation: 
treatment_radiation_exclusion_period_mo: 
treatment_chemo_systemic: 
treatment_chemo_systemic_exclusion_period_mo: 
treatment_chemo_adjuvant: 
treatment_chemo_adjuvant_exclusion_period_mo: 
treatment_tki: require TKI
treatment_tki_exclusion_period_mo: 
</v>
      </c>
      <c r="N172" t="str">
        <f>IF(OR(W172=1, Z172=1), Database!$BQ$6&amp;": "&amp;Database!BQ175&amp;CHAR(10)&amp;Database!$BR$6&amp;": "&amp;Database!BR175&amp;CHAR(10)&amp;Database!$BS$6&amp;": "&amp;Database!BS175&amp;CHAR(10)&amp;Database!$BT$6&amp;": "&amp;Database!BT175&amp;CHAR(10), "")</f>
        <v xml:space="preserve">treatment_stemcell_allogeneic: exclude
treatment_stemcell_allogeneic_exclusion_period_mo: 1800
treatment_stemcell_autologous: exclude
treatment_stemcell_autologous_exclusion_period_mo: 1800
</v>
      </c>
      <c r="O172" t="str">
        <f>"Criteria: "&amp;CHAR(10)&amp;CHAR(10)&amp;Database!BU175</f>
        <v xml:space="preserve">Criteria: 
_x000D_        Inclusion Criteria:_x000D__x000D_          1. Age 18 or older at time of study entry_x000D__x000D_          2. Willing and able to give informed consent_x000D__x000D_          3. Diagnosed with CML in chronic phase and have either the b3a2 (e14a2) or b2a2 (e13a2)_x000D_             variants that give rise to the p210 BCR-ABL protein_x000D__x000D_          4. Currently taking imatinib, dasatinib, nilotinib or bosutinib_x000D__x000D_          5. Patient has been on TKI therapy for at least 3 years_x000D__x000D_          6. Documented BCR-ABL &lt;0.01% (&gt;MR4 i.e. &gt;4 log reduction) or undetectable BCR-ABL by PCR_x000D_             for at least 2 years according to the patient's local lab_x000D__x000D_          7. Documented BCR-ABL &lt;0.01% (&gt;MR4 i.e. &gt;4 log reduction) or undetectable BCR-ABL at_x000D_             least 3 times prior to screening according to the patient's local lab_x000D__x000D_          8. Two (2) Screening PCRs have been completed and both results are &lt; 0.01% (&gt;MR4 i.e &gt; 4_x000D_             log reduction) by central lab_x000D__x000D_          9. Has been on any number of TKIs, but has not been resistant to any TKI (changes made_x000D_             for intolerance are allowed)_x000D__x000D_         10. Patient has been compliant with therapy per treating physician_x000D__x000D_        Exclusion Criteria:_x000D__x000D_          1. Prior hematopoietic stem cell transplantation_x000D__x000D_          2. Poor compliance with taking TKI_x000D__x000D_          3. Unable to comply with lab appointments schedule and PRO assessments_x000D__x000D_          4. Life expectancy less than 36 months_x000D__x000D_          5. Patients who have been resistant to previous TKI therapy are not eligible_x000D__x000D_          6. Pregnant or lactating women_x000D_      </v>
      </c>
      <c r="P172" t="str">
        <f t="shared" si="4"/>
        <v xml:space="preserve">
---------------------------------------</v>
      </c>
      <c r="Q172" t="str">
        <f t="shared" si="5"/>
        <v>nct_id: NCT02269267
phase: Phase 2
sponsor_name: Medical College of Wisconsin
sponsor_type: Other
study_title: The Life After Stopping Tyrosine Kinase Inhibitors Study (The LAST Study)
cohort: 1
age_min: 18
age_max: 150
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stage_cml_accelerated: exclude
stage_cml_blast: exclude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require TKI
treatment_tki_exclusion_period_mo: 
treatment_stemcell_allogeneic: exclude
treatment_stemcell_allogeneic_exclusion_period_mo: 1800
treatment_stemcell_autologous: exclude
treatment_stemcell_autologous_exclusion_period_mo: 1800
Criteria: 
_x000D_        Inclusion Criteria:_x000D__x000D_          1. Age 18 or older at time of study entry_x000D__x000D_          2. Willing and able to give informed consent_x000D__x000D_          3. Diagnosed with CML in chronic phase and have either the b3a2 (e14a2) or b2a2 (e13a2)_x000D_             variants that give rise to the p210 BCR-ABL protein_x000D__x000D_          4. Currently taking imatinib, dasatinib, nilotinib or bosutinib_x000D__x000D_          5. Patient has been on TKI therapy for at least 3 years_x000D__x000D_          6. Documented BCR-ABL &lt;0.01% (&gt;MR4 i.e. &gt;4 log reduction) or undetectable BCR-ABL by PCR_x000D_             for at least 2 years according to the patient's local lab_x000D__x000D_          7. Documented BCR-ABL &lt;0.01% (&gt;MR4 i.e. &gt;4 log reduction) or undetectable BCR-ABL at_x000D_             least 3 times prior to screening according to the patient's local lab_x000D__x000D_          8. Two (2) Screening PCRs have been completed and both results are &lt; 0.01% (&gt;MR4 i.e &gt; 4_x000D_             log reduction) by central lab_x000D__x000D_          9. Has been on any number of TKIs, but has not been resistant to any TKI (changes made_x000D_             for intolerance are allowed)_x000D__x000D_         10. Patient has been compliant with therapy per treating physician_x000D__x000D_        Exclusion Criteria:_x000D__x000D_          1. Prior hematopoietic stem cell transplantation_x000D__x000D_          2. Poor compliance with taking TKI_x000D__x000D_          3. Unable to comply with lab appointments schedule and PRO assessments_x000D__x000D_          4. Life expectancy less than 36 months_x000D__x000D_          5. Patients who have been resistant to previous TKI therapy are not eligible_x000D__x000D_          6. Pregnant or lactating women_x000D_      
---------------------------------------</v>
      </c>
      <c r="S172">
        <f>IF(OR(Database!K175="include",Database!L175="include"), 1, 0)</f>
        <v>0</v>
      </c>
      <c r="T172">
        <f>IF(OR(Database!M175="include",Database!N175="include",Database!O175="include",Database!P175="include"), 1, 0)</f>
        <v>0</v>
      </c>
      <c r="U172">
        <f>IF(OR(Database!M175="include",Database!N175="include",Database!O175="include"), 1, 0)</f>
        <v>0</v>
      </c>
      <c r="V172">
        <f>IF(Database!P175="include", 1, 0)</f>
        <v>0</v>
      </c>
      <c r="W172">
        <f>IF(OR(Database!Q175="include",Database!R175="include",Database!S175="include",Database!T175="include"), 1, 0)</f>
        <v>1</v>
      </c>
      <c r="X172">
        <f>IF(Database!Q175="include", 1, 0)</f>
        <v>0</v>
      </c>
      <c r="Y172">
        <f>IF(Database!T175="include", 1, 0)</f>
        <v>1</v>
      </c>
      <c r="Z172">
        <f>IF(OR(Database!AC175="include",Database!AE175="include",Database!AH175="include",Database!AI175="include",Database!AJ175="include",Database!AK175="include",Database!AM175="include",Database!AN175="include",Database!AO175="include",Database!AP175="include"), 1, 0)</f>
        <v>0</v>
      </c>
      <c r="AA172">
        <f>IF(OR(Database!AQ175&lt;&gt;"",Database!AR175&lt;&gt;"",Database!AS175&lt;&gt;"",Database!AT175&lt;&gt;""), 1, 0)</f>
        <v>0</v>
      </c>
      <c r="AB172">
        <f>IF(Database!AW175&lt;&gt;"", 1, 0)</f>
        <v>0</v>
      </c>
      <c r="AC172">
        <f>IF(OR(Database!AY175&lt;&gt;"",Database!AX175&lt;&gt;""), 1, 0)</f>
        <v>1</v>
      </c>
    </row>
    <row r="173" spans="1:29">
      <c r="A173" t="str">
        <f>Database!$B$6&amp;": "&amp;Database!B176&amp;CHAR(10)&amp;Database!$C$6&amp;": "&amp;Database!C176&amp;CHAR(10)&amp;Database!$E$6&amp;": "&amp;Database!E176&amp;CHAR(10)&amp;Database!$F$6&amp;": "&amp;Database!F176&amp;CHAR(10)&amp;Database!$G$6&amp;": "&amp;Database!G176&amp;CHAR(10)&amp;Database!$H$6&amp;": "&amp;Database!H176&amp;CHAR(10)&amp;Database!$I$6&amp;": "&amp;Database!I176&amp;CHAR(10)&amp;Database!$J$6&amp;": "&amp;Database!J176&amp;CHAR(10)</f>
        <v xml:space="preserve">nct_id: NCT00914628
phase: Phase 3
sponsor_name: MolMed S.p.A.
sponsor_type: Industry
study_title: TK008 Randomized Phase III Trial of Haploidentical HCT With or Without an Add Back Strategy of HSV-Tk Donor Lymphocytes in Patients With High Risk Acute Leukemia
cohort: 1
age_min: 18
age_max: 150
</v>
      </c>
      <c r="B173" t="str">
        <f>IF(S173=1, Database!$K$6&amp;": "&amp;Database!K176&amp;CHAR(10)&amp;Database!$L$6&amp;": "&amp;Database!L176, "")</f>
        <v/>
      </c>
      <c r="C173" t="str">
        <f>IF(T173=1, Database!$M$6&amp;": "&amp;Database!M176&amp;CHAR(10)&amp;Database!$N$6&amp;": "&amp;Database!N176&amp;CHAR(10)&amp;Database!$O$6&amp;": "&amp;Database!O176&amp;CHAR(10)&amp;Database!$P$6&amp;": "&amp;Database!P176&amp;CHAR(10), "")</f>
        <v/>
      </c>
      <c r="D173" t="str">
        <f>IF(W173=1, Database!$Q$6&amp;": "&amp;Database!Q176&amp;CHAR(10)&amp;Database!$R$6&amp;": "&amp;Database!R176&amp;CHAR(10)&amp;Database!$S$6&amp;": "&amp;Database!S176&amp;CHAR(10)&amp;Database!$T$6&amp;": "&amp;Database!T176&amp;CHAR(10)&amp;Database!$U$6&amp;": "&amp;Database!U176&amp;CHAR(10)&amp;Database!$V$6&amp;": "&amp;Database!V176&amp;CHAR(10)&amp;Database!$W$6&amp;": "&amp;Database!W176&amp;CHAR(10)&amp;Database!$X$6&amp;": "&amp;Database!X176&amp;CHAR(10)&amp;Database!$Y$6&amp;": "&amp;Database!Y176&amp;CHAR(10)&amp;Database!$Z$6&amp;": "&amp;Database!Z176&amp;CHAR(10)&amp;Database!$AA$6&amp;": "&amp;Database!AA176&amp;CHAR(10)&amp;Database!$AB$6&amp;": "&amp;Database!AB176&amp;CHAR(10), "")</f>
        <v xml:space="preserve">type_leukemia_all: include
type_leukemia_aml: include
type_leukemia_cll: 
type_leukemia_cml: 
type_leukemia_cmml: 
type_leukemia_all_bcell: 
type_leukemia_all_tcell: 
type_leukemia_aml_denovo: exclude
type_leukemia_aml_secondary_mds: 
type_leukemia_aml_secondary_cml: 
type_leukemia_aml_apl: 
type_leukemia_aml_jmml: 
</v>
      </c>
      <c r="E173" t="str">
        <f>IF(Z173=1, Database!$AC$6&amp;": "&amp;Database!AC176&amp;CHAR(10)&amp;Database!$AD$6&amp;": "&amp;Database!AD176&amp;CHAR(10)&amp;Database!$AE$6&amp;": "&amp;Database!AE176&amp;CHAR(10)&amp;Database!$AF$6&amp;": "&amp;Database!AF176&amp;CHAR(10)&amp;Database!$AG$6&amp;": "&amp;Database!AG176&amp;CHAR(10)&amp;Database!$AH$6&amp;": "&amp;Database!AH176&amp;CHAR(10)&amp;Database!$AI$6&amp;": "&amp;Database!AI176&amp;CHAR(10)&amp;Database!$AJ$6&amp;": "&amp;Database!AJ176&amp;CHAR(10)&amp;Database!$AK$6&amp;": "&amp;Database!AK176&amp;CHAR(10)&amp;Database!$AL$6&amp;": "&amp;Database!AL176&amp;CHAR(10)&amp;Database!$AM$6&amp;": "&amp;Database!AM176&amp;CHAR(10)&amp;Database!$AN$6&amp;": "&amp;Database!AN176&amp;CHAR(10)&amp;Database!$AO$6&amp;": "&amp;Database!AO176&amp;CHAR(10)&amp;Database!$AP$6&amp;": "&amp;Database!AP176&amp;CHAR(10), "")</f>
        <v/>
      </c>
      <c r="F173" t="str">
        <f>IF(AA173=1, Database!$AQ$6&amp;": "&amp;Database!AQ176&amp;CHAR(10)&amp;Database!$AR$6&amp;": "&amp;Database!AR176&amp;CHAR(10)&amp;Database!$AS$6&amp;": "&amp;Database!AS176&amp;CHAR(10)&amp;Database!$AT$6&amp;": "&amp;Database!AT176&amp;CHAR(10), "")</f>
        <v/>
      </c>
      <c r="G173" t="str">
        <f>IF(V173=1, Database!$AU$6&amp;": "&amp;Database!AU176&amp;CHAR(10)&amp;Database!$AV$6&amp;": "&amp;Database!AV176&amp;CHAR(10), "")</f>
        <v/>
      </c>
      <c r="H173" t="str">
        <f>IF(AB173=1, Database!$AW$6&amp;": "&amp;Database!AW176&amp;CHAR(10), "")</f>
        <v/>
      </c>
      <c r="I173" t="str">
        <f>IF(AC173=1, Database!$AX$6&amp;": "&amp;Database!AX176&amp;CHAR(10)&amp;Database!$AY$6&amp;": "&amp;Database!AY176&amp;CHAR(10), "")</f>
        <v/>
      </c>
      <c r="J173" t="str">
        <f>IF(Z173=1, Database!$AQ$6&amp;": "&amp;Database!AQ176&amp;CHAR(10)&amp;Database!$AR$6&amp;": "&amp;Database!AR176&amp;CHAR(10)&amp;Database!$AS$6&amp;": "&amp;Database!AS176&amp;CHAR(10)&amp;Database!$AT$6&amp;": "&amp;Database!AT176&amp;CHAR(10), "")</f>
        <v/>
      </c>
      <c r="K173" t="str">
        <f>Database!$AZ$6&amp;": "&amp;Database!AZ176&amp;CHAR(10)&amp;Database!$BA$6&amp;": "&amp;Database!BA176&amp;CHAR(10)&amp;Database!$BB$6&amp;": "&amp;Database!BB176&amp;CHAR(10)</f>
        <v xml:space="preserve">status_newly_diagnosed: 
status_relapse: require_relapse_or_refractory
status_refractory: require_relapse_or_refractory
</v>
      </c>
      <c r="L173" t="str">
        <f>Database!$BC$6&amp;": "&amp;Database!BC176&amp;CHAR(10)&amp;Database!$BD$6&amp;": "&amp;Database!BD176&amp;CHAR(10)&amp;Database!$BE$6&amp;": "&amp;Database!BE176&amp;CHAR(10)&amp;Database!$BF$6&amp;": "&amp;Database!BF176&amp;CHAR(10)&amp;Database!$BG$6&amp;": "&amp;Database!BG176&amp;CHAR(10)&amp;Database!$BH$6&amp;": "&amp;Database!BH176&amp;CHAR(10)</f>
        <v xml:space="preserve">marker_alk_oncogene: 
marker_egfr_mutation: 
marker_kras_mutation: 
marker_philadelphia_bcrabl_positive: 
marker_flt3_positive: 
marker_cd20pos: 
</v>
      </c>
      <c r="M173" t="str">
        <f>Database!$BI$6&amp;": "&amp;Database!BI176&amp;CHAR(10)&amp;Database!$BJ$6&amp;": "&amp;Database!BJ176&amp;CHAR(10)&amp;Database!$BK$6&amp;": "&amp;Database!BK176&amp;CHAR(10)&amp;Database!$BL$6&amp;": "&amp;Database!BL176&amp;CHAR(10)&amp;Database!$BM$6&amp;": "&amp;Database!BM176&amp;CHAR(10)&amp;Database!$BN$6&amp;": "&amp;Database!BN176&amp;CHAR(10)&amp;Database!$BO$6&amp;": "&amp;Database!BO176&amp;CHAR(10)&amp;Database!$BP$6&amp;": "&amp;Database!BP176&amp;CHAR(10)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73" t="str">
        <f>IF(OR(W173=1, Z173=1), Database!$BQ$6&amp;": "&amp;Database!BQ176&amp;CHAR(10)&amp;Database!$BR$6&amp;": "&amp;Database!BR176&amp;CHAR(10)&amp;Database!$BS$6&amp;": "&amp;Database!BS176&amp;CHAR(10)&amp;Database!$BT$6&amp;": "&amp;Database!BT176&amp;CHAR(10), "")</f>
        <v xml:space="preserve">treatment_stemcell_allogeneic: 
treatment_stemcell_allogeneic_exclusion_period_mo: 
treatment_stemcell_autologous: 
treatment_stemcell_autologous_exclusion_period_mo: 
</v>
      </c>
      <c r="O173" t="str">
        <f>"Criteria: "&amp;CHAR(10)&amp;CHAR(10)&amp;Database!BU176</f>
        <v xml:space="preserve">Criteria: 
_x000D_        Inclusion Criteria:_x000D__x000D_          -  Age â‰¥ 18 years with HCT comorbidity index &lt; 3_x000D__x000D_          -  Any of the following conditions:_x000D__x000D_               -  AML and ALL in 1st complete remission (CR) at high risk of relapse based on_x000D_                  negative prognostic factors (for the definition of high-risk of relapse see_x000D_                  Appendix H)._x000D__x000D_               -  AML and ALL in 2nd or subsequent CR_x000D__x000D_               -  Secondary AML in CR_x000D__x000D_               -  secondary AML and ALL in 1st or 2nd relapse or primary refractory_x000D__x000D_          -  Absence of timely and suitable fully HLA matched or one HLA locus mismatched family_x000D_             or unrelated donor and, at Investigator's discretion, absence of other possible_x000D_             therapeutic alternatives_x000D__x000D_          -  Stable clinical conditions and life expectancy &gt; 3 months_x000D__x000D_          -  PS ECOG &lt; 2_x000D__x000D_          -  Patients, or legal guardians, and donors must sign an informed consent indicating_x000D_             that they are aware this is a research study and have been told of its possible_x000D_             benefits and toxic side effects_x000D__x000D_          -  Serum creatinine &lt; 1.5 x ULN_x000D__x000D_          -  Bilirubin &lt; 1.5 x ULN; transaminases &lt; 3 x ULN_x000D__x000D_          -  Left ventricular ejection fraction &gt; 45%_x000D__x000D_          -  QTc interval &lt; 450 ms_x000D__x000D_          -  DLCO &gt; 50%_x000D__x000D_        Exclusion Criteria:_x000D__x000D_          -  Patients with life-threatening condition or complication other than their basic_x000D_             condition_x000D__x000D_          -  Contraindication to haploidentical HCT as defined by the Investigator_x000D__x000D_          -  Patients with active CNS disease_x000D__x000D_          -  Pregnant or lactation._x000D__x000D_        Exclusion criteria for HSV-Tk infusion:_x000D__x000D_          -  Infections requiring administration of ganciclovir, valganciclovir or acyclovir at_x000D_             the time of infusion: HSV-Tk cells can be administered after a 24-hour_x000D_             discontinuation interval of antiviral therapy_x000D__x000D_          -  GvHD requiring systemic immunosuppressive therapy_x000D__x000D_          -  Ongoing systemic immunosuppressive therapy after haploidentical HCT_x000D__x000D_          -  Administration of G-CSF after haploidentical HCT_x000D__x000D_          -  CD3+ cells â‰¥ 100/Âµl at day of planned experimental infusion after haploidentical HCT_x000D__x000D_          -  Any grade 3-4 adverse event related to HSV-Tk infusion or a grade 2 adverse event_x000D_             that does not resolve to no more than grade 1 before the next infusion_x000D__x000D_        For criteria 2, 3 and 4: HSV-Tk cells can be administered after an adequate patient_x000D_        wash-out period_x000D_      </v>
      </c>
      <c r="P173" t="str">
        <f t="shared" si="4"/>
        <v xml:space="preserve">
---------------------------------------</v>
      </c>
      <c r="Q173" t="str">
        <f t="shared" si="5"/>
        <v>nct_id: NCT00914628
phase: Phase 3
sponsor_name: MolMed S.p.A.
sponsor_type: Industry
study_title: TK008 Randomized Phase III Trial of Haploidentical HCT With or Without an Add Back Strategy of HSV-Tk Donor Lymphocytes in Patients With High Risk Acute Leukemia
cohort: 1
age_min: 18
age_max: 150
type_leukemia_all: include
type_leukemia_aml: include
type_leukemia_cll: 
type_leukemia_cml: 
type_leukemia_cmml: 
type_leukemia_all_bcell: 
type_leukemia_all_tcell: 
type_leukemia_aml_denovo: exclude
type_leukemia_aml_secondary_mds: 
type_leukemia_aml_secondary_cml: 
type_leukemia_aml_apl: 
type_leukemia_aml_jmml: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Age â‰¥ 18 years with HCT comorbidity index &lt; 3_x000D__x000D_          -  Any of the following conditions:_x000D__x000D_               -  AML and ALL in 1st complete remission (CR) at high risk of relapse based on_x000D_                  negative prognostic factors (for the definition of high-risk of relapse see_x000D_                  Appendix H)._x000D__x000D_               -  AML and ALL in 2nd or subsequent CR_x000D__x000D_               -  Secondary AML in CR_x000D__x000D_               -  secondary AML and ALL in 1st or 2nd relapse or primary refractory_x000D__x000D_          -  Absence of timely and suitable fully HLA matched or one HLA locus mismatched family_x000D_             or unrelated donor and, at Investigator's discretion, absence of other possible_x000D_             therapeutic alternatives_x000D__x000D_          -  Stable clinical conditions and life expectancy &gt; 3 months_x000D__x000D_          -  PS ECOG &lt; 2_x000D__x000D_          -  Patients, or legal guardians, and donors must sign an informed consent indicating_x000D_             that they are aware this is a research study and have been told of its possible_x000D_             benefits and toxic side effects_x000D__x000D_          -  Serum creatinine &lt; 1.5 x ULN_x000D__x000D_          -  Bilirubin &lt; 1.5 x ULN; transaminases &lt; 3 x ULN_x000D__x000D_          -  Left ventricular ejection fraction &gt; 45%_x000D__x000D_          -  QTc interval &lt; 450 ms_x000D__x000D_          -  DLCO &gt; 50%_x000D__x000D_        Exclusion Criteria:_x000D__x000D_          -  Patients with life-threatening condition or complication other than their basic_x000D_             condition_x000D__x000D_          -  Contraindication to haploidentical HCT as defined by the Investigator_x000D__x000D_          -  Patients with active CNS disease_x000D__x000D_          -  Pregnant or lactation._x000D__x000D_        Exclusion criteria for HSV-Tk infusion:_x000D__x000D_          -  Infections requiring administration of ganciclovir, valganciclovir or acyclovir at_x000D_             the time of infusion: HSV-Tk cells can be administered after a 24-hour_x000D_             discontinuation interval of antiviral therapy_x000D__x000D_          -  GvHD requiring systemic immunosuppressive therapy_x000D__x000D_          -  Ongoing systemic immunosuppressive therapy after haploidentical HCT_x000D__x000D_          -  Administration of G-CSF after haploidentical HCT_x000D__x000D_          -  CD3+ cells â‰¥ 100/Âµl at day of planned experimental infusion after haploidentical HCT_x000D__x000D_          -  Any grade 3-4 adverse event related to HSV-Tk infusion or a grade 2 adverse event_x000D_             that does not resolve to no more than grade 1 before the next infusion_x000D__x000D_        For criteria 2, 3 and 4: HSV-Tk cells can be administered after an adequate patient_x000D_        wash-out period_x000D_      
---------------------------------------</v>
      </c>
      <c r="S173">
        <f>IF(OR(Database!K176="include",Database!L176="include"), 1, 0)</f>
        <v>0</v>
      </c>
      <c r="T173">
        <f>IF(OR(Database!M176="include",Database!N176="include",Database!O176="include",Database!P176="include"), 1, 0)</f>
        <v>0</v>
      </c>
      <c r="U173">
        <f>IF(OR(Database!M176="include",Database!N176="include",Database!O176="include"), 1, 0)</f>
        <v>0</v>
      </c>
      <c r="V173">
        <f>IF(Database!P176="include", 1, 0)</f>
        <v>0</v>
      </c>
      <c r="W173">
        <f>IF(OR(Database!Q176="include",Database!R176="include",Database!S176="include",Database!T176="include"), 1, 0)</f>
        <v>1</v>
      </c>
      <c r="X173">
        <f>IF(Database!Q176="include", 1, 0)</f>
        <v>1</v>
      </c>
      <c r="Y173">
        <f>IF(Database!T176="include", 1, 0)</f>
        <v>0</v>
      </c>
      <c r="Z173">
        <f>IF(OR(Database!AC176="include",Database!AE176="include",Database!AH176="include",Database!AI176="include",Database!AJ176="include",Database!AK176="include",Database!AM176="include",Database!AN176="include",Database!AO176="include",Database!AP176="include"), 1, 0)</f>
        <v>0</v>
      </c>
      <c r="AA173">
        <f>IF(OR(Database!AQ176&lt;&gt;"",Database!AR176&lt;&gt;"",Database!AS176&lt;&gt;"",Database!AT176&lt;&gt;""), 1, 0)</f>
        <v>0</v>
      </c>
      <c r="AB173">
        <f>IF(Database!AW176&lt;&gt;"", 1, 0)</f>
        <v>0</v>
      </c>
      <c r="AC173">
        <f>IF(OR(Database!AY176&lt;&gt;"",Database!AX176&lt;&gt;""), 1, 0)</f>
        <v>0</v>
      </c>
    </row>
    <row r="174" spans="1:29">
      <c r="A174" t="str">
        <f>Database!$B$6&amp;": "&amp;Database!B177&amp;CHAR(10)&amp;Database!$C$6&amp;": "&amp;Database!C177&amp;CHAR(10)&amp;Database!$E$6&amp;": "&amp;Database!E177&amp;CHAR(10)&amp;Database!$F$6&amp;": "&amp;Database!F177&amp;CHAR(10)&amp;Database!$G$6&amp;": "&amp;Database!G177&amp;CHAR(10)&amp;Database!$H$6&amp;": "&amp;Database!H177&amp;CHAR(10)&amp;Database!$I$6&amp;": "&amp;Database!I177&amp;CHAR(10)&amp;Database!$J$6&amp;": "&amp;Database!J177&amp;CHAR(10)</f>
        <v xml:space="preserve">nct_id: NCT02475681
phase: Phase 3
sponsor_name: Acerta Pharma BV
sponsor_type: Industry
study_title: A Randomized, Multicenter, Open-Label, 3 Arm Phase 3 Study of Obinutuzumab in Combination With Chlorambucil, Acalabrutinib (ACP-196) in Combination With Obinutuzumab, and Acalabrutinib Monotherapy in Subjects With Previously Untreated CLL
cohort: 1
age_min: 18
age_max: 150
</v>
      </c>
      <c r="B174" t="str">
        <f>IF(S174=1, Database!$K$6&amp;": "&amp;Database!K177&amp;CHAR(10)&amp;Database!$L$6&amp;": "&amp;Database!L177, "")</f>
        <v/>
      </c>
      <c r="C174" t="str">
        <f>IF(T174=1, Database!$M$6&amp;": "&amp;Database!M177&amp;CHAR(10)&amp;Database!$N$6&amp;": "&amp;Database!N177&amp;CHAR(10)&amp;Database!$O$6&amp;": "&amp;Database!O177&amp;CHAR(10)&amp;Database!$P$6&amp;": "&amp;Database!P177&amp;CHAR(10), "")</f>
        <v/>
      </c>
      <c r="D174" t="str">
        <f>IF(W174=1, Database!$Q$6&amp;": "&amp;Database!Q177&amp;CHAR(10)&amp;Database!$R$6&amp;": "&amp;Database!R177&amp;CHAR(10)&amp;Database!$S$6&amp;": "&amp;Database!S177&amp;CHAR(10)&amp;Database!$T$6&amp;": "&amp;Database!T177&amp;CHAR(10)&amp;Database!$U$6&amp;": "&amp;Database!U177&amp;CHAR(10)&amp;Database!$V$6&amp;": "&amp;Database!V177&amp;CHAR(10)&amp;Database!$W$6&amp;": "&amp;Database!W177&amp;CHAR(10)&amp;Database!$X$6&amp;": "&amp;Database!X177&amp;CHAR(10)&amp;Database!$Y$6&amp;": "&amp;Database!Y177&amp;CHAR(10)&amp;Database!$Z$6&amp;": "&amp;Database!Z177&amp;CHAR(10)&amp;Database!$AA$6&amp;": "&amp;Database!AA177&amp;CHAR(10)&amp;Database!$AB$6&amp;": "&amp;Database!AB177&amp;CHAR(10), "")</f>
        <v xml:space="preserve">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v>
      </c>
      <c r="E174" t="str">
        <f>IF(Z174=1, Database!$AC$6&amp;": "&amp;Database!AC177&amp;CHAR(10)&amp;Database!$AD$6&amp;": "&amp;Database!AD177&amp;CHAR(10)&amp;Database!$AE$6&amp;": "&amp;Database!AE177&amp;CHAR(10)&amp;Database!$AF$6&amp;": "&amp;Database!AF177&amp;CHAR(10)&amp;Database!$AG$6&amp;": "&amp;Database!AG177&amp;CHAR(10)&amp;Database!$AH$6&amp;": "&amp;Database!AH177&amp;CHAR(10)&amp;Database!$AI$6&amp;": "&amp;Database!AI177&amp;CHAR(10)&amp;Database!$AJ$6&amp;": "&amp;Database!AJ177&amp;CHAR(10)&amp;Database!$AK$6&amp;": "&amp;Database!AK177&amp;CHAR(10)&amp;Database!$AL$6&amp;": "&amp;Database!AL177&amp;CHAR(10)&amp;Database!$AM$6&amp;": "&amp;Database!AM177&amp;CHAR(10)&amp;Database!$AN$6&amp;": "&amp;Database!AN177&amp;CHAR(10)&amp;Database!$AO$6&amp;": "&amp;Database!AO177&amp;CHAR(10)&amp;Database!$AP$6&amp;": "&amp;Database!AP177&amp;CHAR(10), "")</f>
        <v/>
      </c>
      <c r="F174" t="str">
        <f>IF(AA174=1, Database!$AQ$6&amp;": "&amp;Database!AQ177&amp;CHAR(10)&amp;Database!$AR$6&amp;": "&amp;Database!AR177&amp;CHAR(10)&amp;Database!$AS$6&amp;": "&amp;Database!AS177&amp;CHAR(10)&amp;Database!$AT$6&amp;": "&amp;Database!AT177&amp;CHAR(10), "")</f>
        <v/>
      </c>
      <c r="G174" t="str">
        <f>IF(V174=1, Database!$AU$6&amp;": "&amp;Database!AU177&amp;CHAR(10)&amp;Database!$AV$6&amp;": "&amp;Database!AV177&amp;CHAR(10), "")</f>
        <v/>
      </c>
      <c r="H174" t="str">
        <f>IF(AB174=1, Database!$AW$6&amp;": "&amp;Database!AW177&amp;CHAR(10), "")</f>
        <v/>
      </c>
      <c r="I174" t="str">
        <f>IF(AC174=1, Database!$AX$6&amp;": "&amp;Database!AX177&amp;CHAR(10)&amp;Database!$AY$6&amp;": "&amp;Database!AY177&amp;CHAR(10), "")</f>
        <v/>
      </c>
      <c r="J174" t="str">
        <f>IF(Z174=1, Database!$AQ$6&amp;": "&amp;Database!AQ177&amp;CHAR(10)&amp;Database!$AR$6&amp;": "&amp;Database!AR177&amp;CHAR(10)&amp;Database!$AS$6&amp;": "&amp;Database!AS177&amp;CHAR(10)&amp;Database!$AT$6&amp;": "&amp;Database!AT177&amp;CHAR(10), "")</f>
        <v/>
      </c>
      <c r="K174" t="str">
        <f>Database!$AZ$6&amp;": "&amp;Database!AZ177&amp;CHAR(10)&amp;Database!$BA$6&amp;": "&amp;Database!BA177&amp;CHAR(10)&amp;Database!$BB$6&amp;": "&amp;Database!BB177&amp;CHAR(10)</f>
        <v xml:space="preserve">status_newly_diagnosed: require
status_relapse: 
status_refractory: 
</v>
      </c>
      <c r="L174" t="str">
        <f>Database!$BC$6&amp;": "&amp;Database!BC177&amp;CHAR(10)&amp;Database!$BD$6&amp;": "&amp;Database!BD177&amp;CHAR(10)&amp;Database!$BE$6&amp;": "&amp;Database!BE177&amp;CHAR(10)&amp;Database!$BF$6&amp;": "&amp;Database!BF177&amp;CHAR(10)&amp;Database!$BG$6&amp;": "&amp;Database!BG177&amp;CHAR(10)&amp;Database!$BH$6&amp;": "&amp;Database!BH177&amp;CHAR(10)</f>
        <v xml:space="preserve">marker_alk_oncogene: 
marker_egfr_mutation: 
marker_kras_mutation: 
marker_philadelphia_bcrabl_positive: 
marker_flt3_positive: 
marker_cd20pos: require
</v>
      </c>
      <c r="M174" t="str">
        <f>Database!$BI$6&amp;": "&amp;Database!BI177&amp;CHAR(10)&amp;Database!$BJ$6&amp;": "&amp;Database!BJ177&amp;CHAR(10)&amp;Database!$BK$6&amp;": "&amp;Database!BK177&amp;CHAR(10)&amp;Database!$BL$6&amp;": "&amp;Database!BL177&amp;CHAR(10)&amp;Database!$BM$6&amp;": "&amp;Database!BM177&amp;CHAR(10)&amp;Database!$BN$6&amp;": "&amp;Database!BN177&amp;CHAR(10)&amp;Database!$BO$6&amp;": "&amp;Database!BO177&amp;CHAR(10)&amp;Database!$BP$6&amp;": "&amp;Database!BP177&amp;CHAR(10)</f>
        <v xml:space="preserve">treatment_radiation: exclude
treatment_radiation_exclusion_period_mo: 1800
treatment_chemo_systemic: exclude
treatment_chemo_systemic_exclusion_period_mo: 1800
treatment_chemo_adjuvant: 
treatment_chemo_adjuvant_exclusion_period_mo: 
treatment_tki: 
treatment_tki_exclusion_period_mo: 
</v>
      </c>
      <c r="N174" t="str">
        <f>IF(OR(W174=1, Z174=1), Database!$BQ$6&amp;": "&amp;Database!BQ177&amp;CHAR(10)&amp;Database!$BR$6&amp;": "&amp;Database!BR177&amp;CHAR(10)&amp;Database!$BS$6&amp;": "&amp;Database!BS177&amp;CHAR(10)&amp;Database!$BT$6&amp;": "&amp;Database!BT177&amp;CHAR(10), "")</f>
        <v xml:space="preserve">treatment_stemcell_allogeneic: exclude
treatment_stemcell_allogeneic_exclusion_period_mo: 1800
treatment_stemcell_autologous: exclude
treatment_stemcell_autologous_exclusion_period_mo: 1800
</v>
      </c>
      <c r="O174" t="str">
        <f>"Criteria: "&amp;CHAR(10)&amp;CHAR(10)&amp;Database!BU177</f>
        <v xml:space="preserve">Criteria: 
_x000D_        Inclusion Criteria:_x000D__x000D_          -  Men and women: â‰¥ 65 years of age OR &gt; 18 and &lt; 65 years of age, provided that they_x000D_             meet at least one of the following criteria:_x000D__x000D_               1. Creatinine clearance 30 to 69 mL/min._x000D__x000D_               2. A score higher than 6 on the Cumulative Illness Rating Scale-Geriatric._x000D__x000D_          -  ECOG performance status of 0, 1, or 2._x000D__x000D_          -  Diagnosis of CD20+ CLL._x000D__x000D_          -  Active disease meeting â‰¥ 1 of the following IWCLL 2008 criteria for requiring_x000D_             treatment._x000D__x000D_          -  Meet the following laboratory parameters:_x000D__x000D_               1. ANC â‰¥ 750 cells/Î¼L, or â‰¥ 500 cells/Î¼L in subjects with documented bone marrow_x000D_                  involvement, and independent of growth factor support 7 days before assessment._x000D__x000D_               2. Platelet count â‰¥ 50,000 cells/Î¼L, or â‰¥ 30,000 cells/Î¼L in subjects with_x000D_                  documented bone marrow involvement, and without transfusion support 7 days_x000D_                  before assessment. Subjects with transfusion-dependent thrombocytopenia are_x000D_                  excluded._x000D__x000D_               3. Serum AST and ALT/SGPT â‰¤ 3.0 x ULN._x000D__x000D_               4. Total bilirubin â‰¤ 1.5 x ULN._x000D__x000D_               5. Estimated creatinine clearance â‰¥ 30 mL/min._x000D__x000D_        Exclusion Criteria:_x000D__x000D_          -  Any prior systemic treatment for CLL._x000D__x000D_          -  Known CNS lymphoma or leukemia._x000D__x000D_          -  Known prolymphocytic leukemia or history of, or currently suspected, Richter's_x000D_             syndrome._x000D__x000D_          -  Uncontrolled autoimmune hemolytic anemia or idiopathic thrombocytopenia purpura._x000D__x000D_          -  Major surgery within 4 weeks before first dose of study drug._x000D__x000D_          -  Prior malignancy, except for adequately treated lentigo maligna melanoma,_x000D_             non-melanomatous skin cancer, in situ cervical carcinoma, or other malignancy treated_x000D_             with no evidence of active disease &gt; 3 years before Screening and at low risk for_x000D_             recurrence._x000D__x000D_          -  Significant cardiovascular disease within 6 months of screening._x000D__x000D_          -  Known history of infection with HIV._x000D__x000D_          -  History of stroke or intracranial hemorrhage within 6 months before randomization._x000D__x000D_          -  Known history of a bleeding diathesis._x000D__x000D_          -  Requires or receiving anticoagulation with warfarin or equivalent vitamin K_x000D_             antagonists within 7 days of first dose of study drug._x000D_      </v>
      </c>
      <c r="P174" t="str">
        <f t="shared" si="4"/>
        <v xml:space="preserve">
---------------------------------------</v>
      </c>
      <c r="Q174" t="str">
        <f t="shared" si="5"/>
        <v>nct_id: NCT02475681
phase: Phase 3
sponsor_name: Acerta Pharma BV
sponsor_type: Industry
study_title: A Randomized, Multicenter, Open-Label, 3 Arm Phase 3 Study of Obinutuzumab in Combination With Chlorambucil, Acalabrutinib (ACP-196) in Combination With Obinutuzumab, and Acalabrutinib Monotherapy in Subjects With Previously Untreated CLL
cohort: 1
age_min: 18
age_max: 150
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status_newly_diagnosed: require
status_relapse: 
status_refractory: 
marker_alk_oncogene: 
marker_egfr_mutation: 
marker_kras_mutation: 
marker_philadelphia_bcrabl_positive: 
marker_flt3_positive: 
marker_cd20pos: require
treatment_radiation: exclude
treatment_radiation_exclusion_period_mo: 1800
treatment_chemo_systemic: exclude
treatment_chemo_systemic_exclusion_period_mo: 1800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1800
Criteria: 
_x000D_        Inclusion Criteria:_x000D__x000D_          -  Men and women: â‰¥ 65 years of age OR &gt; 18 and &lt; 65 years of age, provided that they_x000D_             meet at least one of the following criteria:_x000D__x000D_               1. Creatinine clearance 30 to 69 mL/min._x000D__x000D_               2. A score higher than 6 on the Cumulative Illness Rating Scale-Geriatric._x000D__x000D_          -  ECOG performance status of 0, 1, or 2._x000D__x000D_          -  Diagnosis of CD20+ CLL._x000D__x000D_          -  Active disease meeting â‰¥ 1 of the following IWCLL 2008 criteria for requiring_x000D_             treatment._x000D__x000D_          -  Meet the following laboratory parameters:_x000D__x000D_               1. ANC â‰¥ 750 cells/Î¼L, or â‰¥ 500 cells/Î¼L in subjects with documented bone marrow_x000D_                  involvement, and independent of growth factor support 7 days before assessment._x000D__x000D_               2. Platelet count â‰¥ 50,000 cells/Î¼L, or â‰¥ 30,000 cells/Î¼L in subjects with_x000D_                  documented bone marrow involvement, and without transfusion support 7 days_x000D_                  before assessment. Subjects with transfusion-dependent thrombocytopenia are_x000D_                  excluded._x000D__x000D_               3. Serum AST and ALT/SGPT â‰¤ 3.0 x ULN._x000D__x000D_               4. Total bilirubin â‰¤ 1.5 x ULN._x000D__x000D_               5. Estimated creatinine clearance â‰¥ 30 mL/min._x000D__x000D_        Exclusion Criteria:_x000D__x000D_          -  Any prior systemic treatment for CLL._x000D__x000D_          -  Known CNS lymphoma or leukemia._x000D__x000D_          -  Known prolymphocytic leukemia or history of, or currently suspected, Richter's_x000D_             syndrome._x000D__x000D_          -  Uncontrolled autoimmune hemolytic anemia or idiopathic thrombocytopenia purpura._x000D__x000D_          -  Major surgery within 4 weeks before first dose of study drug._x000D__x000D_          -  Prior malignancy, except for adequately treated lentigo maligna melanoma,_x000D_             non-melanomatous skin cancer, in situ cervical carcinoma, or other malignancy treated_x000D_             with no evidence of active disease &gt; 3 years before Screening and at low risk for_x000D_             recurrence._x000D__x000D_          -  Significant cardiovascular disease within 6 months of screening._x000D__x000D_          -  Known history of infection with HIV._x000D__x000D_          -  History of stroke or intracranial hemorrhage within 6 months before randomization._x000D__x000D_          -  Known history of a bleeding diathesis._x000D__x000D_          -  Requires or receiving anticoagulation with warfarin or equivalent vitamin K_x000D_             antagonists within 7 days of first dose of study drug._x000D_      
---------------------------------------</v>
      </c>
      <c r="S174">
        <f>IF(OR(Database!K177="include",Database!L177="include"), 1, 0)</f>
        <v>0</v>
      </c>
      <c r="T174">
        <f>IF(OR(Database!M177="include",Database!N177="include",Database!O177="include",Database!P177="include"), 1, 0)</f>
        <v>0</v>
      </c>
      <c r="U174">
        <f>IF(OR(Database!M177="include",Database!N177="include",Database!O177="include"), 1, 0)</f>
        <v>0</v>
      </c>
      <c r="V174">
        <f>IF(Database!P177="include", 1, 0)</f>
        <v>0</v>
      </c>
      <c r="W174">
        <f>IF(OR(Database!Q177="include",Database!R177="include",Database!S177="include",Database!T177="include"), 1, 0)</f>
        <v>1</v>
      </c>
      <c r="X174">
        <f>IF(Database!Q177="include", 1, 0)</f>
        <v>0</v>
      </c>
      <c r="Y174">
        <f>IF(Database!T177="include", 1, 0)</f>
        <v>0</v>
      </c>
      <c r="Z174">
        <f>IF(OR(Database!AC177="include",Database!AE177="include",Database!AH177="include",Database!AI177="include",Database!AJ177="include",Database!AK177="include",Database!AM177="include",Database!AN177="include",Database!AO177="include",Database!AP177="include"), 1, 0)</f>
        <v>0</v>
      </c>
      <c r="AA174">
        <f>IF(OR(Database!AQ177&lt;&gt;"",Database!AR177&lt;&gt;"",Database!AS177&lt;&gt;"",Database!AT177&lt;&gt;""), 1, 0)</f>
        <v>0</v>
      </c>
      <c r="AB174">
        <f>IF(Database!AW177&lt;&gt;"", 1, 0)</f>
        <v>0</v>
      </c>
      <c r="AC174">
        <f>IF(OR(Database!AY177&lt;&gt;"",Database!AX177&lt;&gt;""), 1, 0)</f>
        <v>0</v>
      </c>
    </row>
    <row r="175" spans="1:29">
      <c r="A175" t="str">
        <f>Database!$B$6&amp;": "&amp;Database!B178&amp;CHAR(10)&amp;Database!$C$6&amp;": "&amp;Database!C178&amp;CHAR(10)&amp;Database!$E$6&amp;": "&amp;Database!E178&amp;CHAR(10)&amp;Database!$F$6&amp;": "&amp;Database!F178&amp;CHAR(10)&amp;Database!$G$6&amp;": "&amp;Database!G178&amp;CHAR(10)&amp;Database!$H$6&amp;": "&amp;Database!H178&amp;CHAR(10)&amp;Database!$I$6&amp;": "&amp;Database!I178&amp;CHAR(10)&amp;Database!$J$6&amp;": "&amp;Database!J178&amp;CHAR(10)</f>
        <v xml:space="preserve">nct_id: NCT00590187
phase: Phase 2
sponsor_name: Cyclacel Pharmaceuticals, Inc.
sponsor_type: Industry
study_title: A Randomized Phase 2 Study of Oral Sapacitabine in Elderly Patients With Acute Myeloid Leukemia Previously Untreated or in First Relapse, or Previously Treated Myelodysplastic Syndromes
cohort: 1
age_min: 60
age_max: 150
</v>
      </c>
      <c r="B175" t="str">
        <f>IF(S175=1, Database!$K$6&amp;": "&amp;Database!K178&amp;CHAR(10)&amp;Database!$L$6&amp;": "&amp;Database!L178, "")</f>
        <v/>
      </c>
      <c r="C175" t="str">
        <f>IF(T175=1, Database!$M$6&amp;": "&amp;Database!M178&amp;CHAR(10)&amp;Database!$N$6&amp;": "&amp;Database!N178&amp;CHAR(10)&amp;Database!$O$6&amp;": "&amp;Database!O178&amp;CHAR(10)&amp;Database!$P$6&amp;": "&amp;Database!P178&amp;CHAR(10), "")</f>
        <v/>
      </c>
      <c r="D175" t="str">
        <f>IF(W175=1, Database!$Q$6&amp;": "&amp;Database!Q178&amp;CHAR(10)&amp;Database!$R$6&amp;": "&amp;Database!R178&amp;CHAR(10)&amp;Database!$S$6&amp;": "&amp;Database!S178&amp;CHAR(10)&amp;Database!$T$6&amp;": "&amp;Database!T178&amp;CHAR(10)&amp;Database!$U$6&amp;": "&amp;Database!U178&amp;CHAR(10)&amp;Database!$V$6&amp;": "&amp;Database!V178&amp;CHAR(10)&amp;Database!$W$6&amp;": "&amp;Database!W178&amp;CHAR(10)&amp;Database!$X$6&amp;": "&amp;Database!X178&amp;CHAR(10)&amp;Database!$Y$6&amp;": "&amp;Database!Y178&amp;CHAR(10)&amp;Database!$Z$6&amp;": "&amp;Database!Z178&amp;CHAR(10)&amp;Database!$AA$6&amp;": "&amp;Database!AA178&amp;CHAR(10)&amp;Database!$AB$6&amp;": "&amp;Database!AB178&amp;CHAR(10),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v>
      </c>
      <c r="E175" t="str">
        <f>IF(Z175=1, Database!$AC$6&amp;": "&amp;Database!AC178&amp;CHAR(10)&amp;Database!$AD$6&amp;": "&amp;Database!AD178&amp;CHAR(10)&amp;Database!$AE$6&amp;": "&amp;Database!AE178&amp;CHAR(10)&amp;Database!$AF$6&amp;": "&amp;Database!AF178&amp;CHAR(10)&amp;Database!$AG$6&amp;": "&amp;Database!AG178&amp;CHAR(10)&amp;Database!$AH$6&amp;": "&amp;Database!AH178&amp;CHAR(10)&amp;Database!$AI$6&amp;": "&amp;Database!AI178&amp;CHAR(10)&amp;Database!$AJ$6&amp;": "&amp;Database!AJ178&amp;CHAR(10)&amp;Database!$AK$6&amp;": "&amp;Database!AK178&amp;CHAR(10)&amp;Database!$AL$6&amp;": "&amp;Database!AL178&amp;CHAR(10)&amp;Database!$AM$6&amp;": "&amp;Database!AM178&amp;CHAR(10)&amp;Database!$AN$6&amp;": "&amp;Database!AN178&amp;CHAR(10)&amp;Database!$AO$6&amp;": "&amp;Database!AO178&amp;CHAR(10)&amp;Database!$AP$6&amp;": "&amp;Database!AP178&amp;CHAR(10), "")</f>
        <v/>
      </c>
      <c r="F175" t="str">
        <f>IF(AA175=1, Database!$AQ$6&amp;": "&amp;Database!AQ178&amp;CHAR(10)&amp;Database!$AR$6&amp;": "&amp;Database!AR178&amp;CHAR(10)&amp;Database!$AS$6&amp;": "&amp;Database!AS178&amp;CHAR(10)&amp;Database!$AT$6&amp;": "&amp;Database!AT178&amp;CHAR(10), "")</f>
        <v/>
      </c>
      <c r="G175" t="str">
        <f>IF(V175=1, Database!$AU$6&amp;": "&amp;Database!AU178&amp;CHAR(10)&amp;Database!$AV$6&amp;": "&amp;Database!AV178&amp;CHAR(10), "")</f>
        <v/>
      </c>
      <c r="H175" t="str">
        <f>IF(AB175=1, Database!$AW$6&amp;": "&amp;Database!AW178&amp;CHAR(10), "")</f>
        <v/>
      </c>
      <c r="I175" t="str">
        <f>IF(AC175=1, Database!$AX$6&amp;": "&amp;Database!AX178&amp;CHAR(10)&amp;Database!$AY$6&amp;": "&amp;Database!AY178&amp;CHAR(10), "")</f>
        <v/>
      </c>
      <c r="J175" t="str">
        <f>IF(Z175=1, Database!$AQ$6&amp;": "&amp;Database!AQ178&amp;CHAR(10)&amp;Database!$AR$6&amp;": "&amp;Database!AR178&amp;CHAR(10)&amp;Database!$AS$6&amp;": "&amp;Database!AS178&amp;CHAR(10)&amp;Database!$AT$6&amp;": "&amp;Database!AT178&amp;CHAR(10), "")</f>
        <v/>
      </c>
      <c r="K175" t="str">
        <f>Database!$AZ$6&amp;": "&amp;Database!AZ178&amp;CHAR(10)&amp;Database!$BA$6&amp;": "&amp;Database!BA178&amp;CHAR(10)&amp;Database!$BB$6&amp;": "&amp;Database!BB178&amp;CHAR(10)</f>
        <v xml:space="preserve">status_newly_diagnosed: 
status_relapse: 
status_refractory: 
</v>
      </c>
      <c r="L175" t="str">
        <f>Database!$BC$6&amp;": "&amp;Database!BC178&amp;CHAR(10)&amp;Database!$BD$6&amp;": "&amp;Database!BD178&amp;CHAR(10)&amp;Database!$BE$6&amp;": "&amp;Database!BE178&amp;CHAR(10)&amp;Database!$BF$6&amp;": "&amp;Database!BF178&amp;CHAR(10)&amp;Database!$BG$6&amp;": "&amp;Database!BG178&amp;CHAR(10)&amp;Database!$BH$6&amp;": "&amp;Database!BH178&amp;CHAR(10)</f>
        <v xml:space="preserve">marker_alk_oncogene: 
marker_egfr_mutation: 
marker_kras_mutation: 
marker_philadelphia_bcrabl_positive: 
marker_flt3_positive: require
marker_cd20pos: 
</v>
      </c>
      <c r="M175" t="str">
        <f>Database!$BI$6&amp;": "&amp;Database!BI178&amp;CHAR(10)&amp;Database!$BJ$6&amp;": "&amp;Database!BJ178&amp;CHAR(10)&amp;Database!$BK$6&amp;": "&amp;Database!BK178&amp;CHAR(10)&amp;Database!$BL$6&amp;": "&amp;Database!BL178&amp;CHAR(10)&amp;Database!$BM$6&amp;": "&amp;Database!BM178&amp;CHAR(10)&amp;Database!$BN$6&amp;": "&amp;Database!BN178&amp;CHAR(10)&amp;Database!$BO$6&amp;": "&amp;Database!BO178&amp;CHAR(10)&amp;Database!$BP$6&amp;": "&amp;Database!BP178&amp;CHAR(10)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75" t="str">
        <f>IF(OR(W175=1, Z175=1), Database!$BQ$6&amp;": "&amp;Database!BQ178&amp;CHAR(10)&amp;Database!$BR$6&amp;": "&amp;Database!BR178&amp;CHAR(10)&amp;Database!$BS$6&amp;": "&amp;Database!BS178&amp;CHAR(10)&amp;Database!$BT$6&amp;": "&amp;Database!BT178&amp;CHAR(10), "")</f>
        <v xml:space="preserve">treatment_stemcell_allogeneic: 
treatment_stemcell_allogeneic_exclusion_period_mo: 
treatment_stemcell_autologous: 
treatment_stemcell_autologous_exclusion_period_mo: 
</v>
      </c>
      <c r="O175" t="str">
        <f>"Criteria: "&amp;CHAR(10)&amp;CHAR(10)&amp;Database!BU178</f>
        <v xml:space="preserve">Criteria: 
_x000D_        Inclusion Criteria:_x000D__x000D_          -  A histologically or pathologically confirmed diagnosis of AML based on WHO_x000D_             classification which is previously untreated by systemic therapy or is in first_x000D_             relapse after achieving a complete remission to initial induction, consolidation_x000D_             and/or maintenance therapy or MDS with IPSS scores of intermediate -2 or higher risk_x000D_             risk which has been previously treated with hypomethylating agents_x000D__x000D_          -  Age 70 years or older for AML and 60 years or older for MDS_x000D__x000D_          -  Eastern Cooperative Oncology Group (ECOG) performance status 0-2_x000D__x000D_          -  Adequate renal function defined as serum creatinine equal to or less than 1.5 x upper_x000D_             limit of normal (ULN)_x000D__x000D_          -  Adequate liver function defined as total bilirubin or direct bilirubin equal to or_x000D_             less than 1.5 x ULN; alanine aminotransferase (ALT or SGPT) equal to or less than 2.5_x000D_             x ULN (5 x ULN if tumor has affected the liver)_x000D__x000D_          -  Life expectancy reasonably adequate for evaluating the treatment effect_x000D__x000D_          -  Patient must be able to swallow capsules_x000D__x000D_          -  Patients must be at least 2 weeks from prior systemic therapy, radiation therapy,_x000D_             major surgery, or other investigational therapy, and have recovered from clinically_x000D_             significant toxicities of these prior treatments_x000D__x000D_          -  All men and women of reproductive potential must agree to practice effective_x000D_             contraception for 4 weeks prior to study entry, during the entire study period and_x000D_             for one month after the study unless documentation of infertility exists_x000D__x000D_          -  Ability to understand and willingness to sign the informed consent form_x000D__x000D_        Exclusion Criteria:_x000D__x000D_          -  AML is of the sub-type of acute promyelocytic leukemia_x000D__x000D_          -  Having received more than one induction systemic therapy for AML or having received a_x000D_             standard dose or high dose ara-C containing regimen for MDS_x000D__x000D_          -  Patients with known central nervous system (CNS) involvement by leukemia_x000D__x000D_          -  Uncontrolled intercurrent illness including, but not limited to ongoing or active_x000D_             infection, active cancer(s) other than AML, symptomatic congestive heart failure,_x000D_             unstable angina pectoris, cardiac arrhythmia, or psychiatric illness/social_x000D_             situations that would limit compliance with study requirements. Patients receiving_x000D_             intravenous antibiotics for infections that are under control may be included in this_x000D_             study_x000D__x000D_          -  Known to be HIV-positive_x000D_      </v>
      </c>
      <c r="P175" t="str">
        <f t="shared" si="4"/>
        <v xml:space="preserve">
---------------------------------------</v>
      </c>
      <c r="Q175" t="str">
        <f t="shared" si="5"/>
        <v>nct_id: NCT00590187
phase: Phase 2
sponsor_name: Cyclacel Pharmaceuticals, Inc.
sponsor_type: Industry
study_title: A Randomized Phase 2 Study of Oral Sapacitabine in Elderly Patients With Acute Myeloid Leukemia Previously Untreated or in First Relapse, or Previously Treated Myelodysplastic Syndromes
cohort: 1
age_min: 60
age_max: 150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status_newly_diagnosed: 
status_relapse: 
status_refractory: 
marker_alk_oncogene: 
marker_egfr_mutation: 
marker_kras_mutation: 
marker_philadelphia_bcrabl_positive: 
marker_flt3_positive: require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A histologically or pathologically confirmed diagnosis of AML based on WHO_x000D_             classification which is previously untreated by systemic therapy or is in first_x000D_             relapse after achieving a complete remission to initial induction, consolidation_x000D_             and/or maintenance therapy or MDS with IPSS scores of intermediate -2 or higher risk_x000D_             risk which has been previously treated with hypomethylating agents_x000D__x000D_          -  Age 70 years or older for AML and 60 years or older for MDS_x000D__x000D_          -  Eastern Cooperative Oncology Group (ECOG) performance status 0-2_x000D__x000D_          -  Adequate renal function defined as serum creatinine equal to or less than 1.5 x upper_x000D_             limit of normal (ULN)_x000D__x000D_          -  Adequate liver function defined as total bilirubin or direct bilirubin equal to or_x000D_             less than 1.5 x ULN; alanine aminotransferase (ALT or SGPT) equal to or less than 2.5_x000D_             x ULN (5 x ULN if tumor has affected the liver)_x000D__x000D_          -  Life expectancy reasonably adequate for evaluating the treatment effect_x000D__x000D_          -  Patient must be able to swallow capsules_x000D__x000D_          -  Patients must be at least 2 weeks from prior systemic therapy, radiation therapy,_x000D_             major surgery, or other investigational therapy, and have recovered from clinically_x000D_             significant toxicities of these prior treatments_x000D__x000D_          -  All men and women of reproductive potential must agree to practice effective_x000D_             contraception for 4 weeks prior to study entry, during the entire study period and_x000D_             for one month after the study unless documentation of infertility exists_x000D__x000D_          -  Ability to understand and willingness to sign the informed consent form_x000D__x000D_        Exclusion Criteria:_x000D__x000D_          -  AML is of the sub-type of acute promyelocytic leukemia_x000D__x000D_          -  Having received more than one induction systemic therapy for AML or having received a_x000D_             standard dose or high dose ara-C containing regimen for MDS_x000D__x000D_          -  Patients with known central nervous system (CNS) involvement by leukemia_x000D__x000D_          -  Uncontrolled intercurrent illness including, but not limited to ongoing or active_x000D_             infection, active cancer(s) other than AML, symptomatic congestive heart failure,_x000D_             unstable angina pectoris, cardiac arrhythmia, or psychiatric illness/social_x000D_             situations that would limit compliance with study requirements. Patients receiving_x000D_             intravenous antibiotics for infections that are under control may be included in this_x000D_             study_x000D__x000D_          -  Known to be HIV-positive_x000D_      
---------------------------------------</v>
      </c>
      <c r="S175">
        <f>IF(OR(Database!K178="include",Database!L178="include"), 1, 0)</f>
        <v>0</v>
      </c>
      <c r="T175">
        <f>IF(OR(Database!M178="include",Database!N178="include",Database!O178="include",Database!P178="include"), 1, 0)</f>
        <v>0</v>
      </c>
      <c r="U175">
        <f>IF(OR(Database!M178="include",Database!N178="include",Database!O178="include"), 1, 0)</f>
        <v>0</v>
      </c>
      <c r="V175">
        <f>IF(Database!P178="include", 1, 0)</f>
        <v>0</v>
      </c>
      <c r="W175">
        <f>IF(OR(Database!Q178="include",Database!R178="include",Database!S178="include",Database!T178="include"), 1, 0)</f>
        <v>1</v>
      </c>
      <c r="X175">
        <f>IF(Database!Q178="include", 1, 0)</f>
        <v>0</v>
      </c>
      <c r="Y175">
        <f>IF(Database!T178="include", 1, 0)</f>
        <v>0</v>
      </c>
      <c r="Z175">
        <f>IF(OR(Database!AC178="include",Database!AE178="include",Database!AH178="include",Database!AI178="include",Database!AJ178="include",Database!AK178="include",Database!AM178="include",Database!AN178="include",Database!AO178="include",Database!AP178="include"), 1, 0)</f>
        <v>0</v>
      </c>
      <c r="AA175">
        <f>IF(OR(Database!AQ178&lt;&gt;"",Database!AR178&lt;&gt;"",Database!AS178&lt;&gt;"",Database!AT178&lt;&gt;""), 1, 0)</f>
        <v>0</v>
      </c>
      <c r="AB175">
        <f>IF(Database!AW178&lt;&gt;"", 1, 0)</f>
        <v>0</v>
      </c>
      <c r="AC175">
        <f>IF(OR(Database!AY178&lt;&gt;"",Database!AX178&lt;&gt;""), 1, 0)</f>
        <v>0</v>
      </c>
    </row>
    <row r="176" spans="1:29">
      <c r="A176" t="str">
        <f>Database!$B$6&amp;": "&amp;Database!B179&amp;CHAR(10)&amp;Database!$C$6&amp;": "&amp;Database!C179&amp;CHAR(10)&amp;Database!$E$6&amp;": "&amp;Database!E179&amp;CHAR(10)&amp;Database!$F$6&amp;": "&amp;Database!F179&amp;CHAR(10)&amp;Database!$G$6&amp;": "&amp;Database!G179&amp;CHAR(10)&amp;Database!$H$6&amp;": "&amp;Database!H179&amp;CHAR(10)&amp;Database!$I$6&amp;": "&amp;Database!I179&amp;CHAR(10)&amp;Database!$J$6&amp;": "&amp;Database!J179&amp;CHAR(10)</f>
        <v xml:space="preserve">nct_id: NCT02668653
phase: Phase 3
sponsor_name: Daiichi Sankyo Inc.
sponsor_type: Industry
study_title: A Phase 3, Double-Blind, Placebo-controlled Study of Quizartinib (AC220) Administered in Combination With Induction and Consolidation Chemotherapy, and Administered as Maintenance Therapy in Subjects 18 to 75 Years Old With Newly Diagnosed FLT3-ITD (+) Acute Myeloid Leukemia
cohort: 1
age_min: 18
age_max: 75
</v>
      </c>
      <c r="B176" t="str">
        <f>IF(S176=1, Database!$K$6&amp;": "&amp;Database!K179&amp;CHAR(10)&amp;Database!$L$6&amp;": "&amp;Database!L179, "")</f>
        <v/>
      </c>
      <c r="C176" t="str">
        <f>IF(T176=1, Database!$M$6&amp;": "&amp;Database!M179&amp;CHAR(10)&amp;Database!$N$6&amp;": "&amp;Database!N179&amp;CHAR(10)&amp;Database!$O$6&amp;": "&amp;Database!O179&amp;CHAR(10)&amp;Database!$P$6&amp;": "&amp;Database!P179&amp;CHAR(10), "")</f>
        <v/>
      </c>
      <c r="D176" t="str">
        <f>IF(W176=1, Database!$Q$6&amp;": "&amp;Database!Q179&amp;CHAR(10)&amp;Database!$R$6&amp;": "&amp;Database!R179&amp;CHAR(10)&amp;Database!$S$6&amp;": "&amp;Database!S179&amp;CHAR(10)&amp;Database!$T$6&amp;": "&amp;Database!T179&amp;CHAR(10)&amp;Database!$U$6&amp;": "&amp;Database!U179&amp;CHAR(10)&amp;Database!$V$6&amp;": "&amp;Database!V179&amp;CHAR(10)&amp;Database!$W$6&amp;": "&amp;Database!W179&amp;CHAR(10)&amp;Database!$X$6&amp;": "&amp;Database!X179&amp;CHAR(10)&amp;Database!$Y$6&amp;": "&amp;Database!Y179&amp;CHAR(10)&amp;Database!$Z$6&amp;": "&amp;Database!Z179&amp;CHAR(10)&amp;Database!$AA$6&amp;": "&amp;Database!AA179&amp;CHAR(10)&amp;Database!$AB$6&amp;": "&amp;Database!AB179&amp;CHAR(10), "")</f>
        <v xml:space="preserve">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v>
      </c>
      <c r="E176" t="str">
        <f>IF(Z176=1, Database!$AC$6&amp;": "&amp;Database!AC179&amp;CHAR(10)&amp;Database!$AD$6&amp;": "&amp;Database!AD179&amp;CHAR(10)&amp;Database!$AE$6&amp;": "&amp;Database!AE179&amp;CHAR(10)&amp;Database!$AF$6&amp;": "&amp;Database!AF179&amp;CHAR(10)&amp;Database!$AG$6&amp;": "&amp;Database!AG179&amp;CHAR(10)&amp;Database!$AH$6&amp;": "&amp;Database!AH179&amp;CHAR(10)&amp;Database!$AI$6&amp;": "&amp;Database!AI179&amp;CHAR(10)&amp;Database!$AJ$6&amp;": "&amp;Database!AJ179&amp;CHAR(10)&amp;Database!$AK$6&amp;": "&amp;Database!AK179&amp;CHAR(10)&amp;Database!$AL$6&amp;": "&amp;Database!AL179&amp;CHAR(10)&amp;Database!$AM$6&amp;": "&amp;Database!AM179&amp;CHAR(10)&amp;Database!$AN$6&amp;": "&amp;Database!AN179&amp;CHAR(10)&amp;Database!$AO$6&amp;": "&amp;Database!AO179&amp;CHAR(10)&amp;Database!$AP$6&amp;": "&amp;Database!AP179&amp;CHAR(10), "")</f>
        <v/>
      </c>
      <c r="F176" t="str">
        <f>IF(AA176=1, Database!$AQ$6&amp;": "&amp;Database!AQ179&amp;CHAR(10)&amp;Database!$AR$6&amp;": "&amp;Database!AR179&amp;CHAR(10)&amp;Database!$AS$6&amp;": "&amp;Database!AS179&amp;CHAR(10)&amp;Database!$AT$6&amp;": "&amp;Database!AT179&amp;CHAR(10), "")</f>
        <v/>
      </c>
      <c r="G176" t="str">
        <f>IF(V176=1, Database!$AU$6&amp;": "&amp;Database!AU179&amp;CHAR(10)&amp;Database!$AV$6&amp;": "&amp;Database!AV179&amp;CHAR(10), "")</f>
        <v/>
      </c>
      <c r="H176" t="str">
        <f>IF(AB176=1, Database!$AW$6&amp;": "&amp;Database!AW179&amp;CHAR(10), "")</f>
        <v/>
      </c>
      <c r="I176" t="str">
        <f>IF(AC176=1, Database!$AX$6&amp;": "&amp;Database!AX179&amp;CHAR(10)&amp;Database!$AY$6&amp;": "&amp;Database!AY179&amp;CHAR(10), "")</f>
        <v/>
      </c>
      <c r="J176" t="str">
        <f>IF(Z176=1, Database!$AQ$6&amp;": "&amp;Database!AQ179&amp;CHAR(10)&amp;Database!$AR$6&amp;": "&amp;Database!AR179&amp;CHAR(10)&amp;Database!$AS$6&amp;": "&amp;Database!AS179&amp;CHAR(10)&amp;Database!$AT$6&amp;": "&amp;Database!AT179&amp;CHAR(10), "")</f>
        <v/>
      </c>
      <c r="K176" t="str">
        <f>Database!$AZ$6&amp;": "&amp;Database!AZ179&amp;CHAR(10)&amp;Database!$BA$6&amp;": "&amp;Database!BA179&amp;CHAR(10)&amp;Database!$BB$6&amp;": "&amp;Database!BB179&amp;CHAR(10)</f>
        <v xml:space="preserve">status_newly_diagnosed: 
status_relapse: 
status_refractory: 
</v>
      </c>
      <c r="L176" t="str">
        <f>Database!$BC$6&amp;": "&amp;Database!BC179&amp;CHAR(10)&amp;Database!$BD$6&amp;": "&amp;Database!BD179&amp;CHAR(10)&amp;Database!$BE$6&amp;": "&amp;Database!BE179&amp;CHAR(10)&amp;Database!$BF$6&amp;": "&amp;Database!BF179&amp;CHAR(10)&amp;Database!$BG$6&amp;": "&amp;Database!BG179&amp;CHAR(10)&amp;Database!$BH$6&amp;": "&amp;Database!BH179&amp;CHAR(10)</f>
        <v xml:space="preserve">marker_alk_oncogene: 
marker_egfr_mutation: 
marker_kras_mutation: 
marker_philadelphia_bcrabl_positive: exclude
marker_flt3_positive: 
marker_cd20pos: 
</v>
      </c>
      <c r="M176" t="str">
        <f>Database!$BI$6&amp;": "&amp;Database!BI179&amp;CHAR(10)&amp;Database!$BJ$6&amp;": "&amp;Database!BJ179&amp;CHAR(10)&amp;Database!$BK$6&amp;": "&amp;Database!BK179&amp;CHAR(10)&amp;Database!$BL$6&amp;": "&amp;Database!BL179&amp;CHAR(10)&amp;Database!$BM$6&amp;": "&amp;Database!BM179&amp;CHAR(10)&amp;Database!$BN$6&amp;": "&amp;Database!BN179&amp;CHAR(10)&amp;Database!$BO$6&amp;": "&amp;Database!BO179&amp;CHAR(10)&amp;Database!$BP$6&amp;": "&amp;Database!BP179&amp;CHAR(10)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76" t="str">
        <f>IF(OR(W176=1, Z176=1), Database!$BQ$6&amp;": "&amp;Database!BQ179&amp;CHAR(10)&amp;Database!$BR$6&amp;": "&amp;Database!BR179&amp;CHAR(10)&amp;Database!$BS$6&amp;": "&amp;Database!BS179&amp;CHAR(10)&amp;Database!$BT$6&amp;": "&amp;Database!BT179&amp;CHAR(10), "")</f>
        <v xml:space="preserve">treatment_stemcell_allogeneic: 
treatment_stemcell_allogeneic_exclusion_period_mo: 
treatment_stemcell_autologous: 
treatment_stemcell_autologous_exclusion_period_mo: 
</v>
      </c>
      <c r="O176" t="str">
        <f>"Criteria: "&amp;CHAR(10)&amp;CHAR(10)&amp;Database!BU179</f>
        <v xml:space="preserve">Criteria: 
_x000D_        Inclusion Criteria:_x000D__x000D_          1. Must be competent and able to comprehend, sign, and date an Ethics Committee (EC) or_x000D_             Institutional Review Board approved Informed Consent Form (ICF) before performance of_x000D_             any study-specific procedures or tests;_x000D__x000D_          2. â‰¥18 years or the minimum legal adult age (whichever is greater) and â‰¤75 years (at_x000D_             Screening);_x000D__x000D_          3. Newly diagnosed, morphologically documented primary AML or AML secondary to_x000D_             myelodysplastic syndrome, based on the World Health Organization (WHO) 2008_x000D_             classification (at Screening);_x000D__x000D_          4. Eastern Cooperative Oncology Group performance status 0-2 (at Screening);_x000D__x000D_          5. Presence of FLT3-ITD activating mutation in bone marrow (allelic ratio of â‰¥3%_x000D_             FLT3-ITD/total FLT3);_x000D__x000D_          6. Subject is receiving standard "7+3" induction chemotherapy regimen as specified in_x000D_             the protocol;_x000D__x000D_          7. Adequate renal function defined as:_x000D__x000D_               -  Serum creatinine â‰¤1.5 Ã— the upper limit of normal (ULN); or_x000D__x000D_               -  Glomerular filtration rate &gt;50 mL/min/1.73m2, as calculated with the modified_x000D_                  Cockcroft Gault equation;_x000D__x000D_          8. Adequate hepatic function defined as:_x000D__x000D_               -  Total serum bilirubin â‰¤1.5 Ã— ULN;_x000D__x000D_               -  Serum alkaline phosphatase, aspartate transaminase and alanine transaminase â‰¤2.5_x000D_                  Ã— ULN;_x000D__x000D_          9. Serum electrolytes (potassium, calcium, and magnesium) within normal limits. If_x000D_             outside of normal limits, subject will be eligible when electrolytes are corrected;_x000D__x000D_         10. If female, must be either postmenopausal (no menstrual period for a minimum of 12_x000D_             months), surgically sterile, or if of childbearing potential, must have a negative_x000D_             serum pregnancy test upon entry into this study and must be willing to use maximally_x000D_             effective double-barrier birth control during the period of therapy and contraception_x000D_             for 3 months following the last investigational drug dose;_x000D__x000D_         11. If male, must be surgically sterile or willing to use an effective double-barrier_x000D_             contraception method upon enrollment, during the course of the study, and for 3_x000D_             months following the last investigational drug dose._x000D__x000D_        Exclusion Criteria:_x000D__x000D_          1. Diagnosis of acute promyelocytic leukemia (APL), French-American-British_x000D_             classification M3 or WHO classification of APL with translocation, t(15;17)(q22;q12),_x000D_             or BCR-ABL positive leukemia (ie, chronic myelogenous leukemia in blast crisis);_x000D__x000D_          2. Diagnosis of AML secondary to prior chemotherapy or radiotherapy for other neoplasms;_x000D__x000D_          3. Prior treatment for AML, except for the following allowances:_x000D__x000D_               -  Leukapheresis;_x000D__x000D_               -  Treatment for hyperleukocytosis with hydroxyurea;_x000D__x000D_               -  Cranial radiotherapy for central nervous system (CNS) leukostasis;_x000D__x000D_               -  Prophylactic intrathecal chemotherapy;_x000D__x000D_               -  Growth factor/cytokine support;_x000D__x000D_          4. Prior treatment with quizartinib or other FLT3-ITD inhibitors;_x000D__x000D_          5. Prior treatment with any investigational drug or device within 30 days prior to_x000D_             Randomization or who are currently participating in other investigational procedures;_x000D__x000D_          6. History of known CNS leukemia, including cerebrospinal fluid positive for AML blasts;_x000D_             lumbar puncture is recommended for subjects with symptoms of CNS leukemia to rule out_x000D_             extramedullary CNS involvement;_x000D__x000D_          7. History of other malignancies, except adequately treated non-melanoma skin cancer,_x000D_             curatively treated in-situ disease, or other solid tumors curatively treated with no_x000D_             evidence of disease for at least 2 years;_x000D__x000D_          8. Uncontrolled or significant cardiovascular disease, including any of the following:_x000D__x000D_               -  Bradycardia of less than 50 beats per minute, unless the subject has a_x000D_                  pacemaker;_x000D__x000D_               -  QTcF interval &gt;450 msec;_x000D__x000D_               -  Diagnosis of or suspicion of long QT syndrome (including family history of long_x000D_                  QT syndrome);_x000D__x000D_               -  Systolic blood pressure â‰¥180 mmHg or diastolic blood pressure â‰¥110 mmHg;_x000D__x000D_               -  History of clinically relevant ventricular arrhythmias (eg, ventricular_x000D_                  tachycardia, ventricular fibrillation, or Torsade de Pointes);_x000D__x000D_               -  History of second (Mobitz II) or third degree heart block (subjects with_x000D_                  pacemakers are eligible if they have no history of fainting or clinically_x000D_                  relevant arrhythmias while using the pacemaker);_x000D__x000D_               -  History of uncontrolled angina pectoris or myocardial infarction within 6 months_x000D_                  prior to Screening;_x000D__x000D_               -  History of New York Heart Association Class 3 or 4 heart failure;_x000D__x000D_               -  Known history of left ventricular ejection fraction (LVEF) â‰¤45% or less than the_x000D_                  institutional lower limit of normal;_x000D__x000D_               -  History of complete left or complete right bundle branch block;_x000D__x000D_          9. Active acute or chronic systemic fungal, bacterial, or viral infection not well_x000D_             controlled by antifungal, antibacterial or antiviral therapy;_x000D__x000D_         10. Known active clinically relevant liver disease (eg, active hepatitis B, or active_x000D_             hepatitis C)_x000D__x000D_         11. Known history of human immunodeficiency virus (HIV). Subjects should be tested for_x000D_             HIV prior to randomization if required by local regulations or EC;_x000D__x000D_         12. History of hypersensitivity to any excipients in the quizartinib/placebo tablets;_x000D__x000D_         13. Females who are pregnant or breastfeeding;_x000D__x000D_         14. Otherwise considered inappropriate for the study by the investigator._x000D_      </v>
      </c>
      <c r="P176" t="str">
        <f t="shared" si="4"/>
        <v xml:space="preserve">
---------------------------------------</v>
      </c>
      <c r="Q176" t="str">
        <f t="shared" si="5"/>
        <v>nct_id: NCT02668653
phase: Phase 3
sponsor_name: Daiichi Sankyo Inc.
sponsor_type: Industry
study_title: A Phase 3, Double-Blind, Placebo-controlled Study of Quizartinib (AC220) Administered in Combination With Induction and Consolidation Chemotherapy, and Administered as Maintenance Therapy in Subjects 18 to 75 Years Old With Newly Diagnosed FLT3-ITD (+) Acute Myeloid Leukemia
cohort: 1
age_min: 18
age_max: 75
type_leukemia_all: 
type_leukemia_aml: include
type_leukemia_cll: 
type_leukemia_cml: 
type_leukemia_cmml: 
type_leukemia_all_bcell: 
type_leukemia_all_tcell: 
type_leukemia_aml_denovo: require
type_leukemia_aml_secondary_mds: 
type_leukemia_aml_secondary_cml: 
type_leukemia_aml_apl: exclude
type_leukemia_aml_jmml: 
status_newly_diagnosed: 
status_relapse: 
status_refractory: 
marker_alk_oncogene: 
marker_egfr_mutation: 
marker_kras_mutation: 
marker_philadelphia_bcrabl_positive: exclude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Must be competent and able to comprehend, sign, and date an Ethics Committee (EC) or_x000D_             Institutional Review Board approved Informed Consent Form (ICF) before performance of_x000D_             any study-specific procedures or tests;_x000D__x000D_          2. â‰¥18 years or the minimum legal adult age (whichever is greater) and â‰¤75 years (at_x000D_             Screening);_x000D__x000D_          3. Newly diagnosed, morphologically documented primary AML or AML secondary to_x000D_             myelodysplastic syndrome, based on the World Health Organization (WHO) 2008_x000D_             classification (at Screening);_x000D__x000D_          4. Eastern Cooperative Oncology Group performance status 0-2 (at Screening);_x000D__x000D_          5. Presence of FLT3-ITD activating mutation in bone marrow (allelic ratio of â‰¥3%_x000D_             FLT3-ITD/total FLT3);_x000D__x000D_          6. Subject is receiving standard "7+3" induction chemotherapy regimen as specified in_x000D_             the protocol;_x000D__x000D_          7. Adequate renal function defined as:_x000D__x000D_               -  Serum creatinine â‰¤1.5 Ã— the upper limit of normal (ULN); or_x000D__x000D_               -  Glomerular filtration rate &gt;50 mL/min/1.73m2, as calculated with the modified_x000D_                  Cockcroft Gault equation;_x000D__x000D_          8. Adequate hepatic function defined as:_x000D__x000D_               -  Total serum bilirubin â‰¤1.5 Ã— ULN;_x000D__x000D_               -  Serum alkaline phosphatase, aspartate transaminase and alanine transaminase â‰¤2.5_x000D_                  Ã— ULN;_x000D__x000D_          9. Serum electrolytes (potassium, calcium, and magnesium) within normal limits. If_x000D_             outside of normal limits, subject will be eligible when electrolytes are corrected;_x000D__x000D_         10. If female, must be either postmenopausal (no menstrual period for a minimum of 12_x000D_             months), surgically sterile, or if of childbearing potential, must have a negative_x000D_             serum pregnancy test upon entry into this study and must be willing to use maximally_x000D_             effective double-barrier birth control during the period of therapy and contraception_x000D_             for 3 months following the last investigational drug dose;_x000D__x000D_         11. If male, must be surgically sterile or willing to use an effective double-barrier_x000D_             contraception method upon enrollment, during the course of the study, and for 3_x000D_             months following the last investigational drug dose._x000D__x000D_        Exclusion Criteria:_x000D__x000D_          1. Diagnosis of acute promyelocytic leukemia (APL), French-American-British_x000D_             classification M3 or WHO classification of APL with translocation, t(15;17)(q22;q12),_x000D_             or BCR-ABL positive leukemia (ie, chronic myelogenous leukemia in blast crisis);_x000D__x000D_          2. Diagnosis of AML secondary to prior chemotherapy or radiotherapy for other neoplasms;_x000D__x000D_          3. Prior treatment for AML, except for the following allowances:_x000D__x000D_               -  Leukapheresis;_x000D__x000D_               -  Treatment for hyperleukocytosis with hydroxyurea;_x000D__x000D_               -  Cranial radiotherapy for central nervous system (CNS) leukostasis;_x000D__x000D_               -  Prophylactic intrathecal chemotherapy;_x000D__x000D_               -  Growth factor/cytokine support;_x000D__x000D_          4. Prior treatment with quizartinib or other FLT3-ITD inhibitors;_x000D__x000D_          5. Prior treatment with any investigational drug or device within 30 days prior to_x000D_             Randomization or who are currently participating in other investigational procedures;_x000D__x000D_          6. History of known CNS leukemia, including cerebrospinal fluid positive for AML blasts;_x000D_             lumbar puncture is recommended for subjects with symptoms of CNS leukemia to rule out_x000D_             extramedullary CNS involvement;_x000D__x000D_          7. History of other malignancies, except adequately treated non-melanoma skin cancer,_x000D_             curatively treated in-situ disease, or other solid tumors curatively treated with no_x000D_             evidence of disease for at least 2 years;_x000D__x000D_          8. Uncontrolled or significant cardiovascular disease, including any of the following:_x000D__x000D_               -  Bradycardia of less than 50 beats per minute, unless the subject has a_x000D_                  pacemaker;_x000D__x000D_               -  QTcF interval &gt;450 msec;_x000D__x000D_               -  Diagnosis of or suspicion of long QT syndrome (including family history of long_x000D_                  QT syndrome);_x000D__x000D_               -  Systolic blood pressure â‰¥180 mmHg or diastolic blood pressure â‰¥110 mmHg;_x000D__x000D_               -  History of clinically relevant ventricular arrhythmias (eg, ventricular_x000D_                  tachycardia, ventricular fibrillation, or Torsade de Pointes);_x000D__x000D_               -  History of second (Mobitz II) or third degree heart block (subjects with_x000D_                  pacemakers are eligible if they have no history of fainting or clinically_x000D_                  relevant arrhythmias while using the pacemaker);_x000D__x000D_               -  History of uncontrolled angina pectoris or myocardial infarction within 6 months_x000D_                  prior to Screening;_x000D__x000D_               -  History of New York Heart Association Class 3 or 4 heart failure;_x000D__x000D_               -  Known history of left ventricular ejection fraction (LVEF) â‰¤45% or less than the_x000D_                  institutional lower limit of normal;_x000D__x000D_               -  History of complete left or complete right bundle branch block;_x000D__x000D_          9. Active acute or chronic systemic fungal, bacterial, or viral infection not well_x000D_             controlled by antifungal, antibacterial or antiviral therapy;_x000D__x000D_         10. Known active clinically relevant liver disease (eg, active hepatitis B, or active_x000D_             hepatitis C)_x000D__x000D_         11. Known history of human immunodeficiency virus (HIV). Subjects should be tested for_x000D_             HIV prior to randomization if required by local regulations or EC;_x000D__x000D_         12. History of hypersensitivity to any excipients in the quizartinib/placebo tablets;_x000D__x000D_         13. Females who are pregnant or breastfeeding;_x000D__x000D_         14. Otherwise considered inappropriate for the study by the investigator._x000D_      
---------------------------------------</v>
      </c>
      <c r="S176">
        <f>IF(OR(Database!K179="include",Database!L179="include"), 1, 0)</f>
        <v>0</v>
      </c>
      <c r="T176">
        <f>IF(OR(Database!M179="include",Database!N179="include",Database!O179="include",Database!P179="include"), 1, 0)</f>
        <v>0</v>
      </c>
      <c r="U176">
        <f>IF(OR(Database!M179="include",Database!N179="include",Database!O179="include"), 1, 0)</f>
        <v>0</v>
      </c>
      <c r="V176">
        <f>IF(Database!P179="include", 1, 0)</f>
        <v>0</v>
      </c>
      <c r="W176">
        <f>IF(OR(Database!Q179="include",Database!R179="include",Database!S179="include",Database!T179="include"), 1, 0)</f>
        <v>1</v>
      </c>
      <c r="X176">
        <f>IF(Database!Q179="include", 1, 0)</f>
        <v>0</v>
      </c>
      <c r="Y176">
        <f>IF(Database!T179="include", 1, 0)</f>
        <v>0</v>
      </c>
      <c r="Z176">
        <f>IF(OR(Database!AC179="include",Database!AE179="include",Database!AH179="include",Database!AI179="include",Database!AJ179="include",Database!AK179="include",Database!AM179="include",Database!AN179="include",Database!AO179="include",Database!AP179="include"), 1, 0)</f>
        <v>0</v>
      </c>
      <c r="AA176">
        <f>IF(OR(Database!AQ179&lt;&gt;"",Database!AR179&lt;&gt;"",Database!AS179&lt;&gt;"",Database!AT179&lt;&gt;""), 1, 0)</f>
        <v>0</v>
      </c>
      <c r="AB176">
        <f>IF(Database!AW179&lt;&gt;"", 1, 0)</f>
        <v>0</v>
      </c>
      <c r="AC176">
        <f>IF(OR(Database!AY179&lt;&gt;"",Database!AX179&lt;&gt;""), 1, 0)</f>
        <v>0</v>
      </c>
    </row>
    <row r="177" spans="1:29">
      <c r="A177" t="str">
        <f>Database!$B$6&amp;": "&amp;Database!B180&amp;CHAR(10)&amp;Database!$C$6&amp;": "&amp;Database!C180&amp;CHAR(10)&amp;Database!$E$6&amp;": "&amp;Database!E180&amp;CHAR(10)&amp;Database!$F$6&amp;": "&amp;Database!F180&amp;CHAR(10)&amp;Database!$G$6&amp;": "&amp;Database!G180&amp;CHAR(10)&amp;Database!$H$6&amp;": "&amp;Database!H180&amp;CHAR(10)&amp;Database!$I$6&amp;": "&amp;Database!I180&amp;CHAR(10)&amp;Database!$J$6&amp;": "&amp;Database!J180&amp;CHAR(10)</f>
        <v xml:space="preserve">nct_id: NCT02668653
phase: Phase 3
sponsor_name: Daiichi Sankyo Inc.
sponsor_type: Industry
study_title: A Phase 3, Double-Blind, Placebo-controlled Study of Quizartinib (AC220) Administered in Combination With Induction and Consolidation Chemotherapy, and Administered as Maintenance Therapy in Subjects 18 to 75 Years Old With Newly Diagnosed FLT3-ITD (+) Acute Myeloid Leukemia
cohort: 2
age_min: 18
age_max: 75
</v>
      </c>
      <c r="B177" t="str">
        <f>IF(S177=1, Database!$K$6&amp;": "&amp;Database!K180&amp;CHAR(10)&amp;Database!$L$6&amp;": "&amp;Database!L180, "")</f>
        <v/>
      </c>
      <c r="C177" t="str">
        <f>IF(T177=1, Database!$M$6&amp;": "&amp;Database!M180&amp;CHAR(10)&amp;Database!$N$6&amp;": "&amp;Database!N180&amp;CHAR(10)&amp;Database!$O$6&amp;": "&amp;Database!O180&amp;CHAR(10)&amp;Database!$P$6&amp;": "&amp;Database!P180&amp;CHAR(10), "")</f>
        <v/>
      </c>
      <c r="D177" t="str">
        <f>IF(W177=1, Database!$Q$6&amp;": "&amp;Database!Q180&amp;CHAR(10)&amp;Database!$R$6&amp;": "&amp;Database!R180&amp;CHAR(10)&amp;Database!$S$6&amp;": "&amp;Database!S180&amp;CHAR(10)&amp;Database!$T$6&amp;": "&amp;Database!T180&amp;CHAR(10)&amp;Database!$U$6&amp;": "&amp;Database!U180&amp;CHAR(10)&amp;Database!$V$6&amp;": "&amp;Database!V180&amp;CHAR(10)&amp;Database!$W$6&amp;": "&amp;Database!W180&amp;CHAR(10)&amp;Database!$X$6&amp;": "&amp;Database!X180&amp;CHAR(10)&amp;Database!$Y$6&amp;": "&amp;Database!Y180&amp;CHAR(10)&amp;Database!$Z$6&amp;": "&amp;Database!Z180&amp;CHAR(10)&amp;Database!$AA$6&amp;": "&amp;Database!AA180&amp;CHAR(10)&amp;Database!$AB$6&amp;": "&amp;Database!AB180&amp;CHAR(10), "")</f>
        <v xml:space="preserve">type_leukemia_all: 
type_leukemia_aml: include
type_leukemia_cll: 
type_leukemia_cml: 
type_leukemia_cmml: 
type_leukemia_all_bcell: 
type_leukemia_all_tcell: 
type_leukemia_aml_denovo: exclude
type_leukemia_aml_secondary_mds: require
type_leukemia_aml_secondary_cml: 
type_leukemia_aml_apl: exclude
type_leukemia_aml_jmml: 
</v>
      </c>
      <c r="E177" t="str">
        <f>IF(Z177=1, Database!$AC$6&amp;": "&amp;Database!AC180&amp;CHAR(10)&amp;Database!$AD$6&amp;": "&amp;Database!AD180&amp;CHAR(10)&amp;Database!$AE$6&amp;": "&amp;Database!AE180&amp;CHAR(10)&amp;Database!$AF$6&amp;": "&amp;Database!AF180&amp;CHAR(10)&amp;Database!$AG$6&amp;": "&amp;Database!AG180&amp;CHAR(10)&amp;Database!$AH$6&amp;": "&amp;Database!AH180&amp;CHAR(10)&amp;Database!$AI$6&amp;": "&amp;Database!AI180&amp;CHAR(10)&amp;Database!$AJ$6&amp;": "&amp;Database!AJ180&amp;CHAR(10)&amp;Database!$AK$6&amp;": "&amp;Database!AK180&amp;CHAR(10)&amp;Database!$AL$6&amp;": "&amp;Database!AL180&amp;CHAR(10)&amp;Database!$AM$6&amp;": "&amp;Database!AM180&amp;CHAR(10)&amp;Database!$AN$6&amp;": "&amp;Database!AN180&amp;CHAR(10)&amp;Database!$AO$6&amp;": "&amp;Database!AO180&amp;CHAR(10)&amp;Database!$AP$6&amp;": "&amp;Database!AP180&amp;CHAR(10), "")</f>
        <v/>
      </c>
      <c r="F177" t="str">
        <f>IF(AA177=1, Database!$AQ$6&amp;": "&amp;Database!AQ180&amp;CHAR(10)&amp;Database!$AR$6&amp;": "&amp;Database!AR180&amp;CHAR(10)&amp;Database!$AS$6&amp;": "&amp;Database!AS180&amp;CHAR(10)&amp;Database!$AT$6&amp;": "&amp;Database!AT180&amp;CHAR(10), "")</f>
        <v/>
      </c>
      <c r="G177" t="str">
        <f>IF(V177=1, Database!$AU$6&amp;": "&amp;Database!AU180&amp;CHAR(10)&amp;Database!$AV$6&amp;": "&amp;Database!AV180&amp;CHAR(10), "")</f>
        <v/>
      </c>
      <c r="H177" t="str">
        <f>IF(AB177=1, Database!$AW$6&amp;": "&amp;Database!AW180&amp;CHAR(10), "")</f>
        <v/>
      </c>
      <c r="I177" t="str">
        <f>IF(AC177=1, Database!$AX$6&amp;": "&amp;Database!AX180&amp;CHAR(10)&amp;Database!$AY$6&amp;": "&amp;Database!AY180&amp;CHAR(10), "")</f>
        <v/>
      </c>
      <c r="J177" t="str">
        <f>IF(Z177=1, Database!$AQ$6&amp;": "&amp;Database!AQ180&amp;CHAR(10)&amp;Database!$AR$6&amp;": "&amp;Database!AR180&amp;CHAR(10)&amp;Database!$AS$6&amp;": "&amp;Database!AS180&amp;CHAR(10)&amp;Database!$AT$6&amp;": "&amp;Database!AT180&amp;CHAR(10), "")</f>
        <v/>
      </c>
      <c r="K177" t="str">
        <f>Database!$AZ$6&amp;": "&amp;Database!AZ180&amp;CHAR(10)&amp;Database!$BA$6&amp;": "&amp;Database!BA180&amp;CHAR(10)&amp;Database!$BB$6&amp;": "&amp;Database!BB180&amp;CHAR(10)</f>
        <v xml:space="preserve">status_newly_diagnosed: 
status_relapse: 
status_refractory: 
</v>
      </c>
      <c r="L177" t="str">
        <f>Database!$BC$6&amp;": "&amp;Database!BC180&amp;CHAR(10)&amp;Database!$BD$6&amp;": "&amp;Database!BD180&amp;CHAR(10)&amp;Database!$BE$6&amp;": "&amp;Database!BE180&amp;CHAR(10)&amp;Database!$BF$6&amp;": "&amp;Database!BF180&amp;CHAR(10)&amp;Database!$BG$6&amp;": "&amp;Database!BG180&amp;CHAR(10)&amp;Database!$BH$6&amp;": "&amp;Database!BH180&amp;CHAR(10)</f>
        <v xml:space="preserve">marker_alk_oncogene: 
marker_egfr_mutation: 
marker_kras_mutation: 
marker_philadelphia_bcrabl_positive: exclude
marker_flt3_positive: 
marker_cd20pos: 
</v>
      </c>
      <c r="M177" t="str">
        <f>Database!$BI$6&amp;": "&amp;Database!BI180&amp;CHAR(10)&amp;Database!$BJ$6&amp;": "&amp;Database!BJ180&amp;CHAR(10)&amp;Database!$BK$6&amp;": "&amp;Database!BK180&amp;CHAR(10)&amp;Database!$BL$6&amp;": "&amp;Database!BL180&amp;CHAR(10)&amp;Database!$BM$6&amp;": "&amp;Database!BM180&amp;CHAR(10)&amp;Database!$BN$6&amp;": "&amp;Database!BN180&amp;CHAR(10)&amp;Database!$BO$6&amp;": "&amp;Database!BO180&amp;CHAR(10)&amp;Database!$BP$6&amp;": "&amp;Database!BP180&amp;CHAR(10)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77" t="str">
        <f>IF(OR(W177=1, Z177=1), Database!$BQ$6&amp;": "&amp;Database!BQ180&amp;CHAR(10)&amp;Database!$BR$6&amp;": "&amp;Database!BR180&amp;CHAR(10)&amp;Database!$BS$6&amp;": "&amp;Database!BS180&amp;CHAR(10)&amp;Database!$BT$6&amp;": "&amp;Database!BT180&amp;CHAR(10), "")</f>
        <v xml:space="preserve">treatment_stemcell_allogeneic: 
treatment_stemcell_allogeneic_exclusion_period_mo: 
treatment_stemcell_autologous: 
treatment_stemcell_autologous_exclusion_period_mo: 
</v>
      </c>
      <c r="O177" t="str">
        <f>"Criteria: "&amp;CHAR(10)&amp;CHAR(10)&amp;Database!BU180</f>
        <v xml:space="preserve">Criteria: 
_x000D_        Inclusion Criteria:_x000D__x000D_          1. Must be competent and able to comprehend, sign, and date an Ethics Committee (EC) or_x000D_             Institutional Review Board approved Informed Consent Form (ICF) before performance of_x000D_             any study-specific procedures or tests;_x000D__x000D_          2. â‰¥18 years or the minimum legal adult age (whichever is greater) and â‰¤75 years (at_x000D_             Screening);_x000D__x000D_          3. Newly diagnosed, morphologically documented primary AML or AML secondary to_x000D_             myelodysplastic syndrome, based on the World Health Organization (WHO) 2008_x000D_             classification (at Screening);_x000D__x000D_          4. Eastern Cooperative Oncology Group performance status 0-2 (at Screening);_x000D__x000D_          5. Presence of FLT3-ITD activating mutation in bone marrow (allelic ratio of â‰¥3%_x000D_             FLT3-ITD/total FLT3);_x000D__x000D_          6. Subject is receiving standard "7+3" induction chemotherapy regimen as specified in_x000D_             the protocol;_x000D__x000D_          7. Adequate renal function defined as:_x000D__x000D_               -  Serum creatinine â‰¤1.5 Ã— the upper limit of normal (ULN); or_x000D__x000D_               -  Glomerular filtration rate &gt;50 mL/min/1.73m2, as calculated with the modified_x000D_                  Cockcroft Gault equation;_x000D__x000D_          8. Adequate hepatic function defined as:_x000D__x000D_               -  Total serum bilirubin â‰¤1.5 Ã— ULN;_x000D__x000D_               -  Serum alkaline phosphatase, aspartate transaminase and alanine transaminase â‰¤2.5_x000D_                  Ã— ULN;_x000D__x000D_          9. Serum electrolytes (potassium, calcium, and magnesium) within normal limits. If_x000D_             outside of normal limits, subject will be eligible when electrolytes are corrected;_x000D__x000D_         10. If female, must be either postmenopausal (no menstrual period for a minimum of 12_x000D_             months), surgically sterile, or if of childbearing potential, must have a negative_x000D_             serum pregnancy test upon entry into this study and must be willing to use maximally_x000D_             effective double-barrier birth control during the period of therapy and contraception_x000D_             for 3 months following the last investigational drug dose;_x000D__x000D_         11. If male, must be surgically sterile or willing to use an effective double-barrier_x000D_             contraception method upon enrollment, during the course of the study, and for 3_x000D_             months following the last investigational drug dose._x000D__x000D_        Exclusion Criteria:_x000D__x000D_          1. Diagnosis of acute promyelocytic leukemia (APL), French-American-British_x000D_             classification M3 or WHO classification of APL with translocation, t(15;17)(q22;q12),_x000D_             or BCR-ABL positive leukemia (ie, chronic myelogenous leukemia in blast crisis);_x000D__x000D_          2. Diagnosis of AML secondary to prior chemotherapy or radiotherapy for other neoplasms;_x000D__x000D_          3. Prior treatment for AML, except for the following allowances:_x000D__x000D_               -  Leukapheresis;_x000D__x000D_               -  Treatment for hyperleukocytosis with hydroxyurea;_x000D__x000D_               -  Cranial radiotherapy for central nervous system (CNS) leukostasis;_x000D__x000D_               -  Prophylactic intrathecal chemotherapy;_x000D__x000D_               -  Growth factor/cytokine support;_x000D__x000D_          4. Prior treatment with quizartinib or other FLT3-ITD inhibitors;_x000D__x000D_          5. Prior treatment with any investigational drug or device within 30 days prior to_x000D_             Randomization or who are currently participating in other investigational procedures;_x000D__x000D_          6. History of known CNS leukemia, including cerebrospinal fluid positive for AML blasts;_x000D_             lumbar puncture is recommended for subjects with symptoms of CNS leukemia to rule out_x000D_             extramedullary CNS involvement;_x000D__x000D_          7. History of other malignancies, except adequately treated non-melanoma skin cancer,_x000D_             curatively treated in-situ disease, or other solid tumors curatively treated with no_x000D_             evidence of disease for at least 2 years;_x000D__x000D_          8. Uncontrolled or significant cardiovascular disease, including any of the following:_x000D__x000D_               -  Bradycardia of less than 50 beats per minute, unless the subject has a_x000D_                  pacemaker;_x000D__x000D_               -  QTcF interval &gt;450 msec;_x000D__x000D_               -  Diagnosis of or suspicion of long QT syndrome (including family history of long_x000D_                  QT syndrome);_x000D__x000D_               -  Systolic blood pressure â‰¥180 mmHg or diastolic blood pressure â‰¥110 mmHg;_x000D__x000D_               -  History of clinically relevant ventricular arrhythmias (eg, ventricular_x000D_                  tachycardia, ventricular fibrillation, or Torsade de Pointes);_x000D__x000D_               -  History of second (Mobitz II) or third degree heart block (subjects with_x000D_                  pacemakers are eligible if they have no history of fainting or clinically_x000D_                  relevant arrhythmias while using the pacemaker);_x000D__x000D_               -  History of uncontrolled angina pectoris or myocardial infarction within 6 months_x000D_                  prior to Screening;_x000D__x000D_               -  History of New York Heart Association Class 3 or 4 heart failure;_x000D__x000D_               -  Known history of left ventricular ejection fraction (LVEF) â‰¤45% or less than the_x000D_                  institutional lower limit of normal;_x000D__x000D_               -  History of complete left or complete right bundle branch block;_x000D__x000D_          9. Active acute or chronic systemic fungal, bacterial, or viral infection not well_x000D_             controlled by antifungal, antibacterial or antiviral therapy;_x000D__x000D_         10. Known active clinically relevant liver disease (eg, active hepatitis B, or active_x000D_             hepatitis C)_x000D__x000D_         11. Known history of human immunodeficiency virus (HIV). Subjects should be tested for_x000D_             HIV prior to randomization if required by local regulations or EC;_x000D__x000D_         12. History of hypersensitivity to any excipients in the quizartinib/placebo tablets;_x000D__x000D_         13. Females who are pregnant or breastfeeding;_x000D__x000D_         14. Otherwise considered inappropriate for the study by the investigator._x000D_      </v>
      </c>
      <c r="P177" t="str">
        <f t="shared" si="4"/>
        <v xml:space="preserve">
---------------------------------------</v>
      </c>
      <c r="Q177" t="str">
        <f t="shared" si="5"/>
        <v>nct_id: NCT02668653
phase: Phase 3
sponsor_name: Daiichi Sankyo Inc.
sponsor_type: Industry
study_title: A Phase 3, Double-Blind, Placebo-controlled Study of Quizartinib (AC220) Administered in Combination With Induction and Consolidation Chemotherapy, and Administered as Maintenance Therapy in Subjects 18 to 75 Years Old With Newly Diagnosed FLT3-ITD (+) Acute Myeloid Leukemia
cohort: 2
age_min: 18
age_max: 75
type_leukemia_all: 
type_leukemia_aml: include
type_leukemia_cll: 
type_leukemia_cml: 
type_leukemia_cmml: 
type_leukemia_all_bcell: 
type_leukemia_all_tcell: 
type_leukemia_aml_denovo: exclude
type_leukemia_aml_secondary_mds: require
type_leukemia_aml_secondary_cml: 
type_leukemia_aml_apl: exclude
type_leukemia_aml_jmml: 
status_newly_diagnosed: 
status_relapse: 
status_refractory: 
marker_alk_oncogene: 
marker_egfr_mutation: 
marker_kras_mutation: 
marker_philadelphia_bcrabl_positive: exclude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Must be competent and able to comprehend, sign, and date an Ethics Committee (EC) or_x000D_             Institutional Review Board approved Informed Consent Form (ICF) before performance of_x000D_             any study-specific procedures or tests;_x000D__x000D_          2. â‰¥18 years or the minimum legal adult age (whichever is greater) and â‰¤75 years (at_x000D_             Screening);_x000D__x000D_          3. Newly diagnosed, morphologically documented primary AML or AML secondary to_x000D_             myelodysplastic syndrome, based on the World Health Organization (WHO) 2008_x000D_             classification (at Screening);_x000D__x000D_          4. Eastern Cooperative Oncology Group performance status 0-2 (at Screening);_x000D__x000D_          5. Presence of FLT3-ITD activating mutation in bone marrow (allelic ratio of â‰¥3%_x000D_             FLT3-ITD/total FLT3);_x000D__x000D_          6. Subject is receiving standard "7+3" induction chemotherapy regimen as specified in_x000D_             the protocol;_x000D__x000D_          7. Adequate renal function defined as:_x000D__x000D_               -  Serum creatinine â‰¤1.5 Ã— the upper limit of normal (ULN); or_x000D__x000D_               -  Glomerular filtration rate &gt;50 mL/min/1.73m2, as calculated with the modified_x000D_                  Cockcroft Gault equation;_x000D__x000D_          8. Adequate hepatic function defined as:_x000D__x000D_               -  Total serum bilirubin â‰¤1.5 Ã— ULN;_x000D__x000D_               -  Serum alkaline phosphatase, aspartate transaminase and alanine transaminase â‰¤2.5_x000D_                  Ã— ULN;_x000D__x000D_          9. Serum electrolytes (potassium, calcium, and magnesium) within normal limits. If_x000D_             outside of normal limits, subject will be eligible when electrolytes are corrected;_x000D__x000D_         10. If female, must be either postmenopausal (no menstrual period for a minimum of 12_x000D_             months), surgically sterile, or if of childbearing potential, must have a negative_x000D_             serum pregnancy test upon entry into this study and must be willing to use maximally_x000D_             effective double-barrier birth control during the period of therapy and contraception_x000D_             for 3 months following the last investigational drug dose;_x000D__x000D_         11. If male, must be surgically sterile or willing to use an effective double-barrier_x000D_             contraception method upon enrollment, during the course of the study, and for 3_x000D_             months following the last investigational drug dose._x000D__x000D_        Exclusion Criteria:_x000D__x000D_          1. Diagnosis of acute promyelocytic leukemia (APL), French-American-British_x000D_             classification M3 or WHO classification of APL with translocation, t(15;17)(q22;q12),_x000D_             or BCR-ABL positive leukemia (ie, chronic myelogenous leukemia in blast crisis);_x000D__x000D_          2. Diagnosis of AML secondary to prior chemotherapy or radiotherapy for other neoplasms;_x000D__x000D_          3. Prior treatment for AML, except for the following allowances:_x000D__x000D_               -  Leukapheresis;_x000D__x000D_               -  Treatment for hyperleukocytosis with hydroxyurea;_x000D__x000D_               -  Cranial radiotherapy for central nervous system (CNS) leukostasis;_x000D__x000D_               -  Prophylactic intrathecal chemotherapy;_x000D__x000D_               -  Growth factor/cytokine support;_x000D__x000D_          4. Prior treatment with quizartinib or other FLT3-ITD inhibitors;_x000D__x000D_          5. Prior treatment with any investigational drug or device within 30 days prior to_x000D_             Randomization or who are currently participating in other investigational procedures;_x000D__x000D_          6. History of known CNS leukemia, including cerebrospinal fluid positive for AML blasts;_x000D_             lumbar puncture is recommended for subjects with symptoms of CNS leukemia to rule out_x000D_             extramedullary CNS involvement;_x000D__x000D_          7. History of other malignancies, except adequately treated non-melanoma skin cancer,_x000D_             curatively treated in-situ disease, or other solid tumors curatively treated with no_x000D_             evidence of disease for at least 2 years;_x000D__x000D_          8. Uncontrolled or significant cardiovascular disease, including any of the following:_x000D__x000D_               -  Bradycardia of less than 50 beats per minute, unless the subject has a_x000D_                  pacemaker;_x000D__x000D_               -  QTcF interval &gt;450 msec;_x000D__x000D_               -  Diagnosis of or suspicion of long QT syndrome (including family history of long_x000D_                  QT syndrome);_x000D__x000D_               -  Systolic blood pressure â‰¥180 mmHg or diastolic blood pressure â‰¥110 mmHg;_x000D__x000D_               -  History of clinically relevant ventricular arrhythmias (eg, ventricular_x000D_                  tachycardia, ventricular fibrillation, or Torsade de Pointes);_x000D__x000D_               -  History of second (Mobitz II) or third degree heart block (subjects with_x000D_                  pacemakers are eligible if they have no history of fainting or clinically_x000D_                  relevant arrhythmias while using the pacemaker);_x000D__x000D_               -  History of uncontrolled angina pectoris or myocardial infarction within 6 months_x000D_                  prior to Screening;_x000D__x000D_               -  History of New York Heart Association Class 3 or 4 heart failure;_x000D__x000D_               -  Known history of left ventricular ejection fraction (LVEF) â‰¤45% or less than the_x000D_                  institutional lower limit of normal;_x000D__x000D_               -  History of complete left or complete right bundle branch block;_x000D__x000D_          9. Active acute or chronic systemic fungal, bacterial, or viral infection not well_x000D_             controlled by antifungal, antibacterial or antiviral therapy;_x000D__x000D_         10. Known active clinically relevant liver disease (eg, active hepatitis B, or active_x000D_             hepatitis C)_x000D__x000D_         11. Known history of human immunodeficiency virus (HIV). Subjects should be tested for_x000D_             HIV prior to randomization if required by local regulations or EC;_x000D__x000D_         12. History of hypersensitivity to any excipients in the quizartinib/placebo tablets;_x000D__x000D_         13. Females who are pregnant or breastfeeding;_x000D__x000D_         14. Otherwise considered inappropriate for the study by the investigator._x000D_      
---------------------------------------</v>
      </c>
      <c r="S177">
        <f>IF(OR(Database!K180="include",Database!L180="include"), 1, 0)</f>
        <v>0</v>
      </c>
      <c r="T177">
        <f>IF(OR(Database!M180="include",Database!N180="include",Database!O180="include",Database!P180="include"), 1, 0)</f>
        <v>0</v>
      </c>
      <c r="U177">
        <f>IF(OR(Database!M180="include",Database!N180="include",Database!O180="include"), 1, 0)</f>
        <v>0</v>
      </c>
      <c r="V177">
        <f>IF(Database!P180="include", 1, 0)</f>
        <v>0</v>
      </c>
      <c r="W177">
        <f>IF(OR(Database!Q180="include",Database!R180="include",Database!S180="include",Database!T180="include"), 1, 0)</f>
        <v>1</v>
      </c>
      <c r="X177">
        <f>IF(Database!Q180="include", 1, 0)</f>
        <v>0</v>
      </c>
      <c r="Y177">
        <f>IF(Database!T180="include", 1, 0)</f>
        <v>0</v>
      </c>
      <c r="Z177">
        <f>IF(OR(Database!AC180="include",Database!AE180="include",Database!AH180="include",Database!AI180="include",Database!AJ180="include",Database!AK180="include",Database!AM180="include",Database!AN180="include",Database!AO180="include",Database!AP180="include"), 1, 0)</f>
        <v>0</v>
      </c>
      <c r="AA177">
        <f>IF(OR(Database!AQ180&lt;&gt;"",Database!AR180&lt;&gt;"",Database!AS180&lt;&gt;"",Database!AT180&lt;&gt;""), 1, 0)</f>
        <v>0</v>
      </c>
      <c r="AB177">
        <f>IF(Database!AW180&lt;&gt;"", 1, 0)</f>
        <v>0</v>
      </c>
      <c r="AC177">
        <f>IF(OR(Database!AY180&lt;&gt;"",Database!AX180&lt;&gt;""), 1, 0)</f>
        <v>0</v>
      </c>
    </row>
    <row r="178" spans="1:29">
      <c r="A178" t="str">
        <f>Database!$B$6&amp;": "&amp;Database!B181&amp;CHAR(10)&amp;Database!$C$6&amp;": "&amp;Database!C181&amp;CHAR(10)&amp;Database!$E$6&amp;": "&amp;Database!E181&amp;CHAR(10)&amp;Database!$F$6&amp;": "&amp;Database!F181&amp;CHAR(10)&amp;Database!$G$6&amp;": "&amp;Database!G181&amp;CHAR(10)&amp;Database!$H$6&amp;": "&amp;Database!H181&amp;CHAR(10)&amp;Database!$I$6&amp;": "&amp;Database!I181&amp;CHAR(10)&amp;Database!$J$6&amp;": "&amp;Database!J181&amp;CHAR(10)</f>
        <v xml:space="preserve">nct_id: NCT02670044
phase: Phase 1/Phase 2
sponsor_name: Hoffmann-La Roche
sponsor_type: Industry
study_title: A Phase IB/II Multi-Arm Study With Venetoclax in Combination With Cobimetinib and Venetoclax in Combination With Idasanutlin in Patients Aged &gt;/= 60 Years With Relapsed or Refractory Acute Myeloid Leukemia Who Are Not Eligible for Cytotoxic Therapy
cohort: 1
age_min: 60
age_max: 150
</v>
      </c>
      <c r="B178" t="str">
        <f>IF(S178=1, Database!$K$6&amp;": "&amp;Database!K181&amp;CHAR(10)&amp;Database!$L$6&amp;": "&amp;Database!L181, "")</f>
        <v/>
      </c>
      <c r="C178" t="str">
        <f>IF(T178=1, Database!$M$6&amp;": "&amp;Database!M181&amp;CHAR(10)&amp;Database!$N$6&amp;": "&amp;Database!N181&amp;CHAR(10)&amp;Database!$O$6&amp;": "&amp;Database!O181&amp;CHAR(10)&amp;Database!$P$6&amp;": "&amp;Database!P181&amp;CHAR(10), "")</f>
        <v/>
      </c>
      <c r="D178" t="str">
        <f>IF(W178=1, Database!$Q$6&amp;": "&amp;Database!Q181&amp;CHAR(10)&amp;Database!$R$6&amp;": "&amp;Database!R181&amp;CHAR(10)&amp;Database!$S$6&amp;": "&amp;Database!S181&amp;CHAR(10)&amp;Database!$T$6&amp;": "&amp;Database!T181&amp;CHAR(10)&amp;Database!$U$6&amp;": "&amp;Database!U181&amp;CHAR(10)&amp;Database!$V$6&amp;": "&amp;Database!V181&amp;CHAR(10)&amp;Database!$W$6&amp;": "&amp;Database!W181&amp;CHAR(10)&amp;Database!$X$6&amp;": "&amp;Database!X181&amp;CHAR(10)&amp;Database!$Y$6&amp;": "&amp;Database!Y181&amp;CHAR(10)&amp;Database!$Z$6&amp;": "&amp;Database!Z181&amp;CHAR(10)&amp;Database!$AA$6&amp;": "&amp;Database!AA181&amp;CHAR(10)&amp;Database!$AB$6&amp;": "&amp;Database!AB181&amp;CHAR(10),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v>
      </c>
      <c r="E178" t="str">
        <f>IF(Z178=1, Database!$AC$6&amp;": "&amp;Database!AC181&amp;CHAR(10)&amp;Database!$AD$6&amp;": "&amp;Database!AD181&amp;CHAR(10)&amp;Database!$AE$6&amp;": "&amp;Database!AE181&amp;CHAR(10)&amp;Database!$AF$6&amp;": "&amp;Database!AF181&amp;CHAR(10)&amp;Database!$AG$6&amp;": "&amp;Database!AG181&amp;CHAR(10)&amp;Database!$AH$6&amp;": "&amp;Database!AH181&amp;CHAR(10)&amp;Database!$AI$6&amp;": "&amp;Database!AI181&amp;CHAR(10)&amp;Database!$AJ$6&amp;": "&amp;Database!AJ181&amp;CHAR(10)&amp;Database!$AK$6&amp;": "&amp;Database!AK181&amp;CHAR(10)&amp;Database!$AL$6&amp;": "&amp;Database!AL181&amp;CHAR(10)&amp;Database!$AM$6&amp;": "&amp;Database!AM181&amp;CHAR(10)&amp;Database!$AN$6&amp;": "&amp;Database!AN181&amp;CHAR(10)&amp;Database!$AO$6&amp;": "&amp;Database!AO181&amp;CHAR(10)&amp;Database!$AP$6&amp;": "&amp;Database!AP181&amp;CHAR(10), "")</f>
        <v/>
      </c>
      <c r="F178" t="str">
        <f>IF(AA178=1, Database!$AQ$6&amp;": "&amp;Database!AQ181&amp;CHAR(10)&amp;Database!$AR$6&amp;": "&amp;Database!AR181&amp;CHAR(10)&amp;Database!$AS$6&amp;": "&amp;Database!AS181&amp;CHAR(10)&amp;Database!$AT$6&amp;": "&amp;Database!AT181&amp;CHAR(10), "")</f>
        <v/>
      </c>
      <c r="G178" t="str">
        <f>IF(V178=1, Database!$AU$6&amp;": "&amp;Database!AU181&amp;CHAR(10)&amp;Database!$AV$6&amp;": "&amp;Database!AV181&amp;CHAR(10), "")</f>
        <v/>
      </c>
      <c r="H178" t="str">
        <f>IF(AB178=1, Database!$AW$6&amp;": "&amp;Database!AW181&amp;CHAR(10), "")</f>
        <v/>
      </c>
      <c r="I178" t="str">
        <f>IF(AC178=1, Database!$AX$6&amp;": "&amp;Database!AX181&amp;CHAR(10)&amp;Database!$AY$6&amp;": "&amp;Database!AY181&amp;CHAR(10), "")</f>
        <v/>
      </c>
      <c r="J178" t="str">
        <f>IF(Z178=1, Database!$AQ$6&amp;": "&amp;Database!AQ181&amp;CHAR(10)&amp;Database!$AR$6&amp;": "&amp;Database!AR181&amp;CHAR(10)&amp;Database!$AS$6&amp;": "&amp;Database!AS181&amp;CHAR(10)&amp;Database!$AT$6&amp;": "&amp;Database!AT181&amp;CHAR(10), "")</f>
        <v/>
      </c>
      <c r="K178" t="str">
        <f>Database!$AZ$6&amp;": "&amp;Database!AZ181&amp;CHAR(10)&amp;Database!$BA$6&amp;": "&amp;Database!BA181&amp;CHAR(10)&amp;Database!$BB$6&amp;": "&amp;Database!BB181&amp;CHAR(10)</f>
        <v xml:space="preserve">status_newly_diagnosed: 
status_relapse: require_relapse_or_refractory
status_refractory: require_relapse_or_refractory
</v>
      </c>
      <c r="L178" t="str">
        <f>Database!$BC$6&amp;": "&amp;Database!BC181&amp;CHAR(10)&amp;Database!$BD$6&amp;": "&amp;Database!BD181&amp;CHAR(10)&amp;Database!$BE$6&amp;": "&amp;Database!BE181&amp;CHAR(10)&amp;Database!$BF$6&amp;": "&amp;Database!BF181&amp;CHAR(10)&amp;Database!$BG$6&amp;": "&amp;Database!BG181&amp;CHAR(10)&amp;Database!$BH$6&amp;": "&amp;Database!BH181&amp;CHAR(10)</f>
        <v xml:space="preserve">marker_alk_oncogene: 
marker_egfr_mutation: 
marker_kras_mutation: 
marker_philadelphia_bcrabl_positive: 
marker_flt3_positive: 
marker_cd20pos: 
</v>
      </c>
      <c r="M178" t="str">
        <f>Database!$BI$6&amp;": "&amp;Database!BI181&amp;CHAR(10)&amp;Database!$BJ$6&amp;": "&amp;Database!BJ181&amp;CHAR(10)&amp;Database!$BK$6&amp;": "&amp;Database!BK181&amp;CHAR(10)&amp;Database!$BL$6&amp;": "&amp;Database!BL181&amp;CHAR(10)&amp;Database!$BM$6&amp;": "&amp;Database!BM181&amp;CHAR(10)&amp;Database!$BN$6&amp;": "&amp;Database!BN181&amp;CHAR(10)&amp;Database!$BO$6&amp;": "&amp;Database!BO181&amp;CHAR(10)&amp;Database!$BP$6&amp;": "&amp;Database!BP181&amp;CHAR(10)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78" t="str">
        <f>IF(OR(W178=1, Z178=1), Database!$BQ$6&amp;": "&amp;Database!BQ181&amp;CHAR(10)&amp;Database!$BR$6&amp;": "&amp;Database!BR181&amp;CHAR(10)&amp;Database!$BS$6&amp;": "&amp;Database!BS181&amp;CHAR(10)&amp;Database!$BT$6&amp;": "&amp;Database!BT181&amp;CHAR(10), "")</f>
        <v xml:space="preserve">treatment_stemcell_allogeneic: 
treatment_stemcell_allogeneic_exclusion_period_mo: 
treatment_stemcell_autologous: 
treatment_stemcell_autologous_exclusion_period_mo: 
</v>
      </c>
      <c r="O178" t="str">
        <f>"Criteria: "&amp;CHAR(10)&amp;CHAR(10)&amp;Database!BU181</f>
        <v xml:space="preserve">Criteria: 
_x000D_        Inclusion Criteria:_x000D__x000D_          -  Age &gt;/= 60 years_x000D__x000D_          -  Histological confirmation of relapsed or refractory AML after prior anti-leukemic_x000D_             therapy by WHO Classification_x000D__x000D_          -  Not eligible for cytotoxic therapies_x000D__x000D_          -  Ineligible for allogeneic stem cell transplant_x000D__x000D_          -  Life expectancy of at least 12 weeks_x000D__x000D_          -  Eastern Cooperative Oncology Group (ECOG) Performance Status 0-2_x000D__x000D_          -  Adequate liver and renal function_x000D__x000D_        Exclusion Criteria:_x000D__x000D_          -  Patients with acute promyelocytic leukemia (French-American-British [FAB] class M3_x000D_             AML)_x000D__x000D_          -  Known active central nervous system (CNS) involvement with AML at study entry_x000D__x000D_          -  Prior exposure to Bcl-2 inhibitors, murine double minute 2 (MDM2) antagonists or_x000D_             prior exposure to experimental treatment targeting Raf, mitogen-activated protein_x000D_             kinase (MEK), or the mitogen-activated protein kinase (MAPK) RAS/RAF/MEK/ERK MAPK_x000D_             pathway_x000D__x000D_          -  Positive for hepatitis C virus (HCV), hepatitis B surface antigen (HBsAg) and known_x000D_             history of HIV, malignancy, active infection and cardiovascular diseases (CVs)_x000D__x000D_          -  Received strong cytochrome (CYP) 3A inhibitors, moderate CYP3A inhibitors, strong_x000D_             CYP3A inducers and moderate CYP3A inducers within 7 days prior to initiation of study_x000D_             treatment_x000D__x000D_          -  History of symptomatic Clostridium difficile infection within 1 month prior to dosing_x000D__x000D_        Additional phase specific exclusion criteria:_x000D__x000D_        Phase Ib Dose Escalation Arm A (Venetoclax and Cobimetinib)_x000D__x000D_          -  History or evidence of retinal pathology on ophthalmologic examination that is_x000D_             considered a risk factor for neurosensory retinal detachment/central serous_x000D_             chorioretinopathy (CSCR), retinal vein occlusion (RVO), or neovascular macular_x000D_             degeneration_x000D__x000D_          -  Left ventricular ejection fraction (LVEF) below institutional lower limit of normal_x000D_             (LLN) or below 50%, whichever is lower_x000D__x000D_        Phase Ib Dose-Escalation Arm B (Venetoclax and Idasanutlin):_x000D__x000D_        Received the following within 7 days prior to the initiation of study treatment:_x000D__x000D_          -  Strong CYP2C8 inhibitors or CYP2C8 substrates_x000D__x000D_          -  OATP1B1/3 substrates_x000D__x000D_        Received the following within 14 days prior to the initiation of study treatment:_x000D__x000D_        * Strong CYP2C8 inducers_x000D__x000D_          -  Received hormonal therapy (apart from luteinizing hormone releasing hormone_x000D_             agonist/antagonist for prostate cancer and hormone replacement therapy) within 2_x000D_             weeks prior to the first dose of study treatment_x000D__x000D_          -  History of liver cirrhosis by radiologic, clinical or laboratory data, or biopsy_x000D_             despite normal liver function tests_x000D__x000D_        Phase II Expansion Arm A and Arm B:_x000D__x000D_          -  Received the following within 7 days prior to the initiation of study treatment:_x000D__x000D_               -  Strong CYP2C8 inhibitors or CYP2C8 substrates_x000D__x000D_               -  OATP1B1/3 substrates_x000D__x000D_          -  Received the following within 14 days prior to the initiation of study treatment:_x000D__x000D_             * Strong CYP2C8 inducers_x000D__x000D_          -  History or evidence of retinal pathology on ophthalmologic examination that is_x000D_             considered a risk factor for neurosensory retinal detachment/CSCR, RVO, or_x000D_             neovascular macular degeneration_x000D__x000D_          -  LVEF below institutional LLN or below 50%, whichever is lower_x000D__x000D_          -  Received hormonal therapy (apart from luteinizing hormone releasing hormone_x000D_             agonist/antagonist for prostate cancer and hormone replacement therapy) within 2_x000D_             weeks prior to the first dose of study treatment_x000D__x000D_          -  History of liver cirrhosis by radiologic, clinical or laboratory data, or biopsy_x000D_             despite normal liver function tests_x000D_      </v>
      </c>
      <c r="P178" t="str">
        <f t="shared" si="4"/>
        <v xml:space="preserve">
---------------------------------------</v>
      </c>
      <c r="Q178" t="str">
        <f t="shared" si="5"/>
        <v>nct_id: NCT02670044
phase: Phase 1/Phase 2
sponsor_name: Hoffmann-La Roche
sponsor_type: Industry
study_title: A Phase IB/II Multi-Arm Study With Venetoclax in Combination With Cobimetinib and Venetoclax in Combination With Idasanutlin in Patients Aged &gt;/= 60 Years With Relapsed or Refractory Acute Myeloid Leukemia Who Are Not Eligible for Cytotoxic Therapy
cohort: 1
age_min: 60
age_max: 150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Age &gt;/= 60 years_x000D__x000D_          -  Histological confirmation of relapsed or refractory AML after prior anti-leukemic_x000D_             therapy by WHO Classification_x000D__x000D_          -  Not eligible for cytotoxic therapies_x000D__x000D_          -  Ineligible for allogeneic stem cell transplant_x000D__x000D_          -  Life expectancy of at least 12 weeks_x000D__x000D_          -  Eastern Cooperative Oncology Group (ECOG) Performance Status 0-2_x000D__x000D_          -  Adequate liver and renal function_x000D__x000D_        Exclusion Criteria:_x000D__x000D_          -  Patients with acute promyelocytic leukemia (French-American-British [FAB] class M3_x000D_             AML)_x000D__x000D_          -  Known active central nervous system (CNS) involvement with AML at study entry_x000D__x000D_          -  Prior exposure to Bcl-2 inhibitors, murine double minute 2 (MDM2) antagonists or_x000D_             prior exposure to experimental treatment targeting Raf, mitogen-activated protein_x000D_             kinase (MEK), or the mitogen-activated protein kinase (MAPK) RAS/RAF/MEK/ERK MAPK_x000D_             pathway_x000D__x000D_          -  Positive for hepatitis C virus (HCV), hepatitis B surface antigen (HBsAg) and known_x000D_             history of HIV, malignancy, active infection and cardiovascular diseases (CVs)_x000D__x000D_          -  Received strong cytochrome (CYP) 3A inhibitors, moderate CYP3A inhibitors, strong_x000D_             CYP3A inducers and moderate CYP3A inducers within 7 days prior to initiation of study_x000D_             treatment_x000D__x000D_          -  History of symptomatic Clostridium difficile infection within 1 month prior to dosing_x000D__x000D_        Additional phase specific exclusion criteria:_x000D__x000D_        Phase Ib Dose Escalation Arm A (Venetoclax and Cobimetinib)_x000D__x000D_          -  History or evidence of retinal pathology on ophthalmologic examination that is_x000D_             considered a risk factor for neurosensory retinal detachment/central serous_x000D_             chorioretinopathy (CSCR), retinal vein occlusion (RVO), or neovascular macular_x000D_             degeneration_x000D__x000D_          -  Left ventricular ejection fraction (LVEF) below institutional lower limit of normal_x000D_             (LLN) or below 50%, whichever is lower_x000D__x000D_        Phase Ib Dose-Escalation Arm B (Venetoclax and Idasanutlin):_x000D__x000D_        Received the following within 7 days prior to the initiation of study treatment:_x000D__x000D_          -  Strong CYP2C8 inhibitors or CYP2C8 substrates_x000D__x000D_          -  OATP1B1/3 substrates_x000D__x000D_        Received the following within 14 days prior to the initiation of study treatment:_x000D__x000D_        * Strong CYP2C8 inducers_x000D__x000D_          -  Received hormonal therapy (apart from luteinizing hormone releasing hormone_x000D_             agonist/antagonist for prostate cancer and hormone replacement therapy) within 2_x000D_             weeks prior to the first dose of study treatment_x000D__x000D_          -  History of liver cirrhosis by radiologic, clinical or laboratory data, or biopsy_x000D_             despite normal liver function tests_x000D__x000D_        Phase II Expansion Arm A and Arm B:_x000D__x000D_          -  Received the following within 7 days prior to the initiation of study treatment:_x000D__x000D_               -  Strong CYP2C8 inhibitors or CYP2C8 substrates_x000D__x000D_               -  OATP1B1/3 substrates_x000D__x000D_          -  Received the following within 14 days prior to the initiation of study treatment:_x000D__x000D_             * Strong CYP2C8 inducers_x000D__x000D_          -  History or evidence of retinal pathology on ophthalmologic examination that is_x000D_             considered a risk factor for neurosensory retinal detachment/CSCR, RVO, or_x000D_             neovascular macular degeneration_x000D__x000D_          -  LVEF below institutional LLN or below 50%, whichever is lower_x000D__x000D_          -  Received hormonal therapy (apart from luteinizing hormone releasing hormone_x000D_             agonist/antagonist for prostate cancer and hormone replacement therapy) within 2_x000D_             weeks prior to the first dose of study treatment_x000D__x000D_          -  History of liver cirrhosis by radiologic, clinical or laboratory data, or biopsy_x000D_             despite normal liver function tests_x000D_      
---------------------------------------</v>
      </c>
      <c r="S178">
        <f>IF(OR(Database!K181="include",Database!L181="include"), 1, 0)</f>
        <v>0</v>
      </c>
      <c r="T178">
        <f>IF(OR(Database!M181="include",Database!N181="include",Database!O181="include",Database!P181="include"), 1, 0)</f>
        <v>0</v>
      </c>
      <c r="U178">
        <f>IF(OR(Database!M181="include",Database!N181="include",Database!O181="include"), 1, 0)</f>
        <v>0</v>
      </c>
      <c r="V178">
        <f>IF(Database!P181="include", 1, 0)</f>
        <v>0</v>
      </c>
      <c r="W178">
        <f>IF(OR(Database!Q181="include",Database!R181="include",Database!S181="include",Database!T181="include"), 1, 0)</f>
        <v>1</v>
      </c>
      <c r="X178">
        <f>IF(Database!Q181="include", 1, 0)</f>
        <v>0</v>
      </c>
      <c r="Y178">
        <f>IF(Database!T181="include", 1, 0)</f>
        <v>0</v>
      </c>
      <c r="Z178">
        <f>IF(OR(Database!AC181="include",Database!AE181="include",Database!AH181="include",Database!AI181="include",Database!AJ181="include",Database!AK181="include",Database!AM181="include",Database!AN181="include",Database!AO181="include",Database!AP181="include"), 1, 0)</f>
        <v>0</v>
      </c>
      <c r="AA178">
        <f>IF(OR(Database!AQ181&lt;&gt;"",Database!AR181&lt;&gt;"",Database!AS181&lt;&gt;"",Database!AT181&lt;&gt;""), 1, 0)</f>
        <v>0</v>
      </c>
      <c r="AB178">
        <f>IF(Database!AW181&lt;&gt;"", 1, 0)</f>
        <v>0</v>
      </c>
      <c r="AC178">
        <f>IF(OR(Database!AY181&lt;&gt;"",Database!AX181&lt;&gt;""), 1, 0)</f>
        <v>0</v>
      </c>
    </row>
    <row r="179" spans="1:29">
      <c r="A179" t="str">
        <f>Database!$B$6&amp;": "&amp;Database!B182&amp;CHAR(10)&amp;Database!$C$6&amp;": "&amp;Database!C182&amp;CHAR(10)&amp;Database!$E$6&amp;": "&amp;Database!E182&amp;CHAR(10)&amp;Database!$F$6&amp;": "&amp;Database!F182&amp;CHAR(10)&amp;Database!$G$6&amp;": "&amp;Database!G182&amp;CHAR(10)&amp;Database!$H$6&amp;": "&amp;Database!H182&amp;CHAR(10)&amp;Database!$I$6&amp;": "&amp;Database!I182&amp;CHAR(10)&amp;Database!$J$6&amp;": "&amp;Database!J182&amp;CHAR(10)</f>
        <v xml:space="preserve">nct_id: NCT02303821
phase: Phase 1/Phase 2
sponsor_name: Onyx Therapeutics, Inc.
sponsor_type: Industry
study_title: Phase 1b/2 Study of Carfilzomib in Combination With Dexamethasone, Mitoxantrone, PEG-asparaginase, and Vincristine (UK R3 Induction Backbone) in Children With Relapsed or Refractory Acute Lymphoblastic Leukemia
cohort: 1
age_min: 0
age_max: 18
</v>
      </c>
      <c r="B179" t="str">
        <f>IF(S179=1, Database!$K$6&amp;": "&amp;Database!K182&amp;CHAR(10)&amp;Database!$L$6&amp;": "&amp;Database!L182, "")</f>
        <v/>
      </c>
      <c r="C179" t="str">
        <f>IF(T179=1, Database!$M$6&amp;": "&amp;Database!M182&amp;CHAR(10)&amp;Database!$N$6&amp;": "&amp;Database!N182&amp;CHAR(10)&amp;Database!$O$6&amp;": "&amp;Database!O182&amp;CHAR(10)&amp;Database!$P$6&amp;": "&amp;Database!P182&amp;CHAR(10), "")</f>
        <v/>
      </c>
      <c r="D179" t="str">
        <f>IF(W179=1, Database!$Q$6&amp;": "&amp;Database!Q182&amp;CHAR(10)&amp;Database!$R$6&amp;": "&amp;Database!R182&amp;CHAR(10)&amp;Database!$S$6&amp;": "&amp;Database!S182&amp;CHAR(10)&amp;Database!$T$6&amp;": "&amp;Database!T182&amp;CHAR(10)&amp;Database!$U$6&amp;": "&amp;Database!U182&amp;CHAR(10)&amp;Database!$V$6&amp;": "&amp;Database!V182&amp;CHAR(10)&amp;Database!$W$6&amp;": "&amp;Database!W182&amp;CHAR(10)&amp;Database!$X$6&amp;": "&amp;Database!X182&amp;CHAR(10)&amp;Database!$Y$6&amp;": "&amp;Database!Y182&amp;CHAR(10)&amp;Database!$Z$6&amp;": "&amp;Database!Z182&amp;CHAR(10)&amp;Database!$AA$6&amp;": "&amp;Database!AA182&amp;CHAR(10)&amp;Database!$AB$6&amp;": "&amp;Database!AB182&amp;CHAR(10), "")</f>
        <v xml:space="preserve">type_leukemia_all: include
type_leukemia_aml: 
type_leukemia_cll: 
type_leukemia_cml: 
type_leukemia_cmml: 
type_leukemia_all_bcell: 
type_leukemia_all_tcell: 
type_leukemia_aml_denovo: 
type_leukemia_aml_secondary_mds: 
type_leukemia_aml_secondary_cml: 
type_leukemia_aml_apl: 
type_leukemia_aml_jmml: 
</v>
      </c>
      <c r="E179" t="str">
        <f>IF(Z179=1, Database!$AC$6&amp;": "&amp;Database!AC182&amp;CHAR(10)&amp;Database!$AD$6&amp;": "&amp;Database!AD182&amp;CHAR(10)&amp;Database!$AE$6&amp;": "&amp;Database!AE182&amp;CHAR(10)&amp;Database!$AF$6&amp;": "&amp;Database!AF182&amp;CHAR(10)&amp;Database!$AG$6&amp;": "&amp;Database!AG182&amp;CHAR(10)&amp;Database!$AH$6&amp;": "&amp;Database!AH182&amp;CHAR(10)&amp;Database!$AI$6&amp;": "&amp;Database!AI182&amp;CHAR(10)&amp;Database!$AJ$6&amp;": "&amp;Database!AJ182&amp;CHAR(10)&amp;Database!$AK$6&amp;": "&amp;Database!AK182&amp;CHAR(10)&amp;Database!$AL$6&amp;": "&amp;Database!AL182&amp;CHAR(10)&amp;Database!$AM$6&amp;": "&amp;Database!AM182&amp;CHAR(10)&amp;Database!$AN$6&amp;": "&amp;Database!AN182&amp;CHAR(10)&amp;Database!$AO$6&amp;": "&amp;Database!AO182&amp;CHAR(10)&amp;Database!$AP$6&amp;": "&amp;Database!AP182&amp;CHAR(10), "")</f>
        <v/>
      </c>
      <c r="F179" t="str">
        <f>IF(AA179=1, Database!$AQ$6&amp;": "&amp;Database!AQ182&amp;CHAR(10)&amp;Database!$AR$6&amp;": "&amp;Database!AR182&amp;CHAR(10)&amp;Database!$AS$6&amp;": "&amp;Database!AS182&amp;CHAR(10)&amp;Database!$AT$6&amp;": "&amp;Database!AT182&amp;CHAR(10), "")</f>
        <v/>
      </c>
      <c r="G179" t="str">
        <f>IF(V179=1, Database!$AU$6&amp;": "&amp;Database!AU182&amp;CHAR(10)&amp;Database!$AV$6&amp;": "&amp;Database!AV182&amp;CHAR(10), "")</f>
        <v/>
      </c>
      <c r="H179" t="str">
        <f>IF(AB179=1, Database!$AW$6&amp;": "&amp;Database!AW182&amp;CHAR(10), "")</f>
        <v/>
      </c>
      <c r="I179" t="str">
        <f>IF(AC179=1, Database!$AX$6&amp;": "&amp;Database!AX182&amp;CHAR(10)&amp;Database!$AY$6&amp;": "&amp;Database!AY182&amp;CHAR(10), "")</f>
        <v/>
      </c>
      <c r="J179" t="str">
        <f>IF(Z179=1, Database!$AQ$6&amp;": "&amp;Database!AQ182&amp;CHAR(10)&amp;Database!$AR$6&amp;": "&amp;Database!AR182&amp;CHAR(10)&amp;Database!$AS$6&amp;": "&amp;Database!AS182&amp;CHAR(10)&amp;Database!$AT$6&amp;": "&amp;Database!AT182&amp;CHAR(10), "")</f>
        <v/>
      </c>
      <c r="K179" t="str">
        <f>Database!$AZ$6&amp;": "&amp;Database!AZ182&amp;CHAR(10)&amp;Database!$BA$6&amp;": "&amp;Database!BA182&amp;CHAR(10)&amp;Database!$BB$6&amp;": "&amp;Database!BB182&amp;CHAR(10)</f>
        <v xml:space="preserve">status_newly_diagnosed: 
status_relapse: require_relapse_or_refractory
status_refractory: require_relapse_or_refractory
</v>
      </c>
      <c r="L179" t="str">
        <f>Database!$BC$6&amp;": "&amp;Database!BC182&amp;CHAR(10)&amp;Database!$BD$6&amp;": "&amp;Database!BD182&amp;CHAR(10)&amp;Database!$BE$6&amp;": "&amp;Database!BE182&amp;CHAR(10)&amp;Database!$BF$6&amp;": "&amp;Database!BF182&amp;CHAR(10)&amp;Database!$BG$6&amp;": "&amp;Database!BG182&amp;CHAR(10)&amp;Database!$BH$6&amp;": "&amp;Database!BH182&amp;CHAR(10)</f>
        <v xml:space="preserve">marker_alk_oncogene: 
marker_egfr_mutation: 
marker_kras_mutation: 
marker_philadelphia_bcrabl_positive: 
marker_flt3_positive: 
marker_cd20pos: 
</v>
      </c>
      <c r="M179" t="str">
        <f>Database!$BI$6&amp;": "&amp;Database!BI182&amp;CHAR(10)&amp;Database!$BJ$6&amp;": "&amp;Database!BJ182&amp;CHAR(10)&amp;Database!$BK$6&amp;": "&amp;Database!BK182&amp;CHAR(10)&amp;Database!$BL$6&amp;": "&amp;Database!BL182&amp;CHAR(10)&amp;Database!$BM$6&amp;": "&amp;Database!BM182&amp;CHAR(10)&amp;Database!$BN$6&amp;": "&amp;Database!BN182&amp;CHAR(10)&amp;Database!$BO$6&amp;": "&amp;Database!BO182&amp;CHAR(10)&amp;Database!$BP$6&amp;": "&amp;Database!BP182&amp;CHAR(10)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79" t="str">
        <f>IF(OR(W179=1, Z179=1), Database!$BQ$6&amp;": "&amp;Database!BQ182&amp;CHAR(10)&amp;Database!$BR$6&amp;": "&amp;Database!BR182&amp;CHAR(10)&amp;Database!$BS$6&amp;": "&amp;Database!BS182&amp;CHAR(10)&amp;Database!$BT$6&amp;": "&amp;Database!BT182&amp;CHAR(10), "")</f>
        <v xml:space="preserve">treatment_stemcell_allogeneic: 
treatment_stemcell_allogeneic_exclusion_period_mo: 
treatment_stemcell_autologous: 
treatment_stemcell_autologous_exclusion_period_mo: 
</v>
      </c>
      <c r="O179" t="str">
        <f>"Criteria: "&amp;CHAR(10)&amp;CHAR(10)&amp;Database!BU182</f>
        <v xml:space="preserve">Criteria: 
_x000D_        Key Inclusion Criteria:_x000D__x000D_          1. Age 18 years or younger at the time of study treatment initiation._x000D__x000D_          2. Subjects must have a diagnosis of relapsed (Phase 1b and 2) or refractory (Phase 1b_x000D_             only) ALL with â‰¥ 5% blasts in the bone marrow (M2 or M3 disease), with or without_x000D_             extramedullary disease._x000D__x000D_               -  To be eligible for Phase 1b, subjects must have had 1 or more prior therapeutic_x000D_                  attempts, defined as:_x000D__x000D_                    -  Early first relapse (&lt; 36 months from original diagnosis) after achieving a_x000D_                       CR OR_x000D__x000D_                    -  Relapse after achieving a CR following the first or subsequent relapse_x000D_                       (i.e., â‰¥ 2 relapses) OR_x000D__x000D_                    -  Failing to achieve a CR from original diagnosis after at least 1 induction_x000D_                       attempt_x000D__x000D_               -  To be eligible for Phase 2, subjects must have had 2 or more prior therapeutic_x000D_                  attempts and have relapsed, but not refractory disease, defined as relapse after_x000D_                  achieving a CR following the first or subsequent relapse (i.e., â‰¥ 2 relapses)_x000D__x000D_          3. Subjects must have fully recovered from the acute toxic effects of all previous_x000D_             chemotherapy, immunotherapy, or radiotherapy treatment before enrollment._x000D__x000D_          4. Subjects must have a serum creatinine level that is â‰¤ 1.5 Ã— institutional upper limit_x000D_             of normal (ULN) according to age. If serum creatinine level is &gt; 1.5 Ã— ULN, the_x000D_             subject must have a calculated creatinine clearance or radioisotope glomerular_x000D_             filtration rate (GFR) â‰¥ 70 mL/min/1.73 m2._x000D__x000D_          5. Adequate liver function, defined as both of the following:_x000D__x000D_               -  Total bilirubin â‰¤ 1.5 Ã— institutional ULN_x000D__x000D_               -  AST and ALT â‰¤ 5 Ã— institutional ULN_x000D__x000D_          6. Performance status: Karnofsky or Lansky scores â‰¥ 50 for subjects &gt; 16 years old or â‰¤_x000D_             16 years old, respectively._x000D__x000D_        Key Exclusion Criteria:_x000D__x000D_          1. Known allergy to any of the drugs used in the study. (Subjects who have had a_x000D_             previous allergy to PEG-asparaginase but can receive Erwinia are eligible.)_x000D__x000D_          2. Known allergy to Captisol (a cyclodextrin derivative used to solubilize carfilzomib;_x000D_             for a complete listing of Captisol-enabled drugs, see the Ligand Pharmaceuticals,_x000D_             Inc. website)_x000D__x000D_          3. Left ventricular fractional shortening &lt; 30%_x000D__x000D_          4. History of pancreatitis; serum amylase &gt; 2 Ã— the institutional ULN_x000D__x000D_          5. Active treatment for graft-versus-host disease_x000D__x000D_          6. Positive culture for bacteria or fungus within 14 days of the initiation of therapy_x000D__x000D_          7. Down Syndrome_x000D__x000D_          8. Prior therapy restrictions:_x000D__x000D_               -  Subjects must have completed therapy with granulocyte-colony stimulating factor_x000D_                  (G-CSF) or other myeloid growth factors at least 7 days before enrollment, or at_x000D_                  least 14 days before enrollment, if pegylated myeloid growth factors were_x000D_                  administered._x000D__x000D_               -  Subjects must have received the last dose of a non-monoclonal antibody biologic_x000D_                  agent at least 7 days before enrollment. For agents that have known adverse_x000D_                  events occurring beyond 7 days after administration, this period must be_x000D_                  extended beyond the time during which adverse events are known to occur. The_x000D_                  duration of this interval must be approved by the Onyx study medical monitor._x000D__x000D_               -  At least 3 antibody half-lives must have elapsed since the last dose of_x000D_                  monoclonal antibody (i.e., 66 days for Rituximab and 69 days for Epratuzumab)_x000D_                  before subjects may enroll in the study._x000D__x000D_               -  Subjects must have completed any type of active immunotherapy (e.g., tumor_x000D_                  vaccines) at least 42 days before enrollment._x000D__x000D_               -  Subjects must not have received any other antineoplastic agents within 7 days_x000D_                  prior to enrollment._x000D_      </v>
      </c>
      <c r="P179" t="str">
        <f t="shared" si="4"/>
        <v xml:space="preserve">
---------------------------------------</v>
      </c>
      <c r="Q179" t="str">
        <f t="shared" si="5"/>
        <v>nct_id: NCT02303821
phase: Phase 1/Phase 2
sponsor_name: Onyx Therapeutics, Inc.
sponsor_type: Industry
study_title: Phase 1b/2 Study of Carfilzomib in Combination With Dexamethasone, Mitoxantrone, PEG-asparaginase, and Vincristine (UK R3 Induction Backbone) in Children With Relapsed or Refractory Acute Lymphoblastic Leukemia
cohort: 1
age_min: 0
age_max: 18
type_leukemia_all: include
type_leukemia_aml: 
type_leukemia_cll: 
type_leukemia_cml: 
type_leukemia_cmml: 
type_leukemia_all_bcell: 
type_leukemia_all_tcell: 
type_leukemia_aml_denovo: 
type_leukemia_aml_secondary_mds: 
type_leukemia_aml_secondary_cml: 
type_leukemia_aml_apl: 
type_leukemia_aml_jmml: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Key Inclusion Criteria:_x000D__x000D_          1. Age 18 years or younger at the time of study treatment initiation._x000D__x000D_          2. Subjects must have a diagnosis of relapsed (Phase 1b and 2) or refractory (Phase 1b_x000D_             only) ALL with â‰¥ 5% blasts in the bone marrow (M2 or M3 disease), with or without_x000D_             extramedullary disease._x000D__x000D_               -  To be eligible for Phase 1b, subjects must have had 1 or more prior therapeutic_x000D_                  attempts, defined as:_x000D__x000D_                    -  Early first relapse (&lt; 36 months from original diagnosis) after achieving a_x000D_                       CR OR_x000D__x000D_                    -  Relapse after achieving a CR following the first or subsequent relapse_x000D_                       (i.e., â‰¥ 2 relapses) OR_x000D__x000D_                    -  Failing to achieve a CR from original diagnosis after at least 1 induction_x000D_                       attempt_x000D__x000D_               -  To be eligible for Phase 2, subjects must have had 2 or more prior therapeutic_x000D_                  attempts and have relapsed, but not refractory disease, defined as relapse after_x000D_                  achieving a CR following the first or subsequent relapse (i.e., â‰¥ 2 relapses)_x000D__x000D_          3. Subjects must have fully recovered from the acute toxic effects of all previous_x000D_             chemotherapy, immunotherapy, or radiotherapy treatment before enrollment._x000D__x000D_          4. Subjects must have a serum creatinine level that is â‰¤ 1.5 Ã— institutional upper limit_x000D_             of normal (ULN) according to age. If serum creatinine level is &gt; 1.5 Ã— ULN, the_x000D_             subject must have a calculated creatinine clearance or radioisotope glomerular_x000D_             filtration rate (GFR) â‰¥ 70 mL/min/1.73 m2._x000D__x000D_          5. Adequate liver function, defined as both of the following:_x000D__x000D_               -  Total bilirubin â‰¤ 1.5 Ã— institutional ULN_x000D__x000D_               -  AST and ALT â‰¤ 5 Ã— institutional ULN_x000D__x000D_          6. Performance status: Karnofsky or Lansky scores â‰¥ 50 for subjects &gt; 16 years old or â‰¤_x000D_             16 years old, respectively._x000D__x000D_        Key Exclusion Criteria:_x000D__x000D_          1. Known allergy to any of the drugs used in the study. (Subjects who have had a_x000D_             previous allergy to PEG-asparaginase but can receive Erwinia are eligible.)_x000D__x000D_          2. Known allergy to Captisol (a cyclodextrin derivative used to solubilize carfilzomib;_x000D_             for a complete listing of Captisol-enabled drugs, see the Ligand Pharmaceuticals,_x000D_             Inc. website)_x000D__x000D_          3. Left ventricular fractional shortening &lt; 30%_x000D__x000D_          4. History of pancreatitis; serum amylase &gt; 2 Ã— the institutional ULN_x000D__x000D_          5. Active treatment for graft-versus-host disease_x000D__x000D_          6. Positive culture for bacteria or fungus within 14 days of the initiation of therapy_x000D__x000D_          7. Down Syndrome_x000D__x000D_          8. Prior therapy restrictions:_x000D__x000D_               -  Subjects must have completed therapy with granulocyte-colony stimulating factor_x000D_                  (G-CSF) or other myeloid growth factors at least 7 days before enrollment, or at_x000D_                  least 14 days before enrollment, if pegylated myeloid growth factors were_x000D_                  administered._x000D__x000D_               -  Subjects must have received the last dose of a non-monoclonal antibody biologic_x000D_                  agent at least 7 days before enrollment. For agents that have known adverse_x000D_                  events occurring beyond 7 days after administration, this period must be_x000D_                  extended beyond the time during which adverse events are known to occur. The_x000D_                  duration of this interval must be approved by the Onyx study medical monitor._x000D__x000D_               -  At least 3 antibody half-lives must have elapsed since the last dose of_x000D_                  monoclonal antibody (i.e., 66 days for Rituximab and 69 days for Epratuzumab)_x000D_                  before subjects may enroll in the study._x000D__x000D_               -  Subjects must have completed any type of active immunotherapy (e.g., tumor_x000D_                  vaccines) at least 42 days before enrollment._x000D__x000D_               -  Subjects must not have received any other antineoplastic agents within 7 days_x000D_                  prior to enrollment._x000D_      
---------------------------------------</v>
      </c>
      <c r="S179">
        <f>IF(OR(Database!K182="include",Database!L182="include"), 1, 0)</f>
        <v>0</v>
      </c>
      <c r="T179">
        <f>IF(OR(Database!M182="include",Database!N182="include",Database!O182="include",Database!P182="include"), 1, 0)</f>
        <v>0</v>
      </c>
      <c r="U179">
        <f>IF(OR(Database!M182="include",Database!N182="include",Database!O182="include"), 1, 0)</f>
        <v>0</v>
      </c>
      <c r="V179">
        <f>IF(Database!P182="include", 1, 0)</f>
        <v>0</v>
      </c>
      <c r="W179">
        <f>IF(OR(Database!Q182="include",Database!R182="include",Database!S182="include",Database!T182="include"), 1, 0)</f>
        <v>1</v>
      </c>
      <c r="X179">
        <f>IF(Database!Q182="include", 1, 0)</f>
        <v>1</v>
      </c>
      <c r="Y179">
        <f>IF(Database!T182="include", 1, 0)</f>
        <v>0</v>
      </c>
      <c r="Z179">
        <f>IF(OR(Database!AC182="include",Database!AE182="include",Database!AH182="include",Database!AI182="include",Database!AJ182="include",Database!AK182="include",Database!AM182="include",Database!AN182="include",Database!AO182="include",Database!AP182="include"), 1, 0)</f>
        <v>0</v>
      </c>
      <c r="AA179">
        <f>IF(OR(Database!AQ182&lt;&gt;"",Database!AR182&lt;&gt;"",Database!AS182&lt;&gt;"",Database!AT182&lt;&gt;""), 1, 0)</f>
        <v>0</v>
      </c>
      <c r="AB179">
        <f>IF(Database!AW182&lt;&gt;"", 1, 0)</f>
        <v>0</v>
      </c>
      <c r="AC179">
        <f>IF(OR(Database!AY182&lt;&gt;"",Database!AX182&lt;&gt;""), 1, 0)</f>
        <v>0</v>
      </c>
    </row>
    <row r="180" spans="1:29">
      <c r="A180" t="str">
        <f>Database!$B$6&amp;": "&amp;Database!B183&amp;CHAR(10)&amp;Database!$C$6&amp;": "&amp;Database!C183&amp;CHAR(10)&amp;Database!$E$6&amp;": "&amp;Database!E183&amp;CHAR(10)&amp;Database!$F$6&amp;": "&amp;Database!F183&amp;CHAR(10)&amp;Database!$G$6&amp;": "&amp;Database!G183&amp;CHAR(10)&amp;Database!$H$6&amp;": "&amp;Database!H183&amp;CHAR(10)&amp;Database!$I$6&amp;": "&amp;Database!I183&amp;CHAR(10)&amp;Database!$J$6&amp;": "&amp;Database!J183&amp;CHAR(10)</f>
        <v xml:space="preserve">nct_id: NCT02228096
phase: Phase 2
sponsor_name: Novartis Pharmaceuticals
sponsor_type: Industry
study_title: A Phase II, Single Arm, Multicenter Trial to Determine the Efficacy and Safety of CTL019 in Pediatric Patients With Relapsed and Refractory B-cell Acute Lymphoblastic Leukemia
cohort: 1
age_min: 3
age_max: 21
</v>
      </c>
      <c r="B180" t="str">
        <f>IF(S180=1, Database!$K$6&amp;": "&amp;Database!K183&amp;CHAR(10)&amp;Database!$L$6&amp;": "&amp;Database!L183, "")</f>
        <v/>
      </c>
      <c r="C180" t="str">
        <f>IF(T180=1, Database!$M$6&amp;": "&amp;Database!M183&amp;CHAR(10)&amp;Database!$N$6&amp;": "&amp;Database!N183&amp;CHAR(10)&amp;Database!$O$6&amp;": "&amp;Database!O183&amp;CHAR(10)&amp;Database!$P$6&amp;": "&amp;Database!P183&amp;CHAR(10), "")</f>
        <v/>
      </c>
      <c r="D180" t="str">
        <f>IF(W180=1, Database!$Q$6&amp;": "&amp;Database!Q183&amp;CHAR(10)&amp;Database!$R$6&amp;": "&amp;Database!R183&amp;CHAR(10)&amp;Database!$S$6&amp;": "&amp;Database!S183&amp;CHAR(10)&amp;Database!$T$6&amp;": "&amp;Database!T183&amp;CHAR(10)&amp;Database!$U$6&amp;": "&amp;Database!U183&amp;CHAR(10)&amp;Database!$V$6&amp;": "&amp;Database!V183&amp;CHAR(10)&amp;Database!$W$6&amp;": "&amp;Database!W183&amp;CHAR(10)&amp;Database!$X$6&amp;": "&amp;Database!X183&amp;CHAR(10)&amp;Database!$Y$6&amp;": "&amp;Database!Y183&amp;CHAR(10)&amp;Database!$Z$6&amp;": "&amp;Database!Z183&amp;CHAR(10)&amp;Database!$AA$6&amp;": "&amp;Database!AA183&amp;CHAR(10)&amp;Database!$AB$6&amp;": "&amp;Database!AB183&amp;CHAR(10), "")</f>
        <v xml:space="preserve">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v>
      </c>
      <c r="E180" t="str">
        <f>IF(Z180=1, Database!$AC$6&amp;": "&amp;Database!AC183&amp;CHAR(10)&amp;Database!$AD$6&amp;": "&amp;Database!AD183&amp;CHAR(10)&amp;Database!$AE$6&amp;": "&amp;Database!AE183&amp;CHAR(10)&amp;Database!$AF$6&amp;": "&amp;Database!AF183&amp;CHAR(10)&amp;Database!$AG$6&amp;": "&amp;Database!AG183&amp;CHAR(10)&amp;Database!$AH$6&amp;": "&amp;Database!AH183&amp;CHAR(10)&amp;Database!$AI$6&amp;": "&amp;Database!AI183&amp;CHAR(10)&amp;Database!$AJ$6&amp;": "&amp;Database!AJ183&amp;CHAR(10)&amp;Database!$AK$6&amp;": "&amp;Database!AK183&amp;CHAR(10)&amp;Database!$AL$6&amp;": "&amp;Database!AL183&amp;CHAR(10)&amp;Database!$AM$6&amp;": "&amp;Database!AM183&amp;CHAR(10)&amp;Database!$AN$6&amp;": "&amp;Database!AN183&amp;CHAR(10)&amp;Database!$AO$6&amp;": "&amp;Database!AO183&amp;CHAR(10)&amp;Database!$AP$6&amp;": "&amp;Database!AP183&amp;CHAR(10), "")</f>
        <v/>
      </c>
      <c r="F180" t="str">
        <f>IF(AA180=1, Database!$AQ$6&amp;": "&amp;Database!AQ183&amp;CHAR(10)&amp;Database!$AR$6&amp;": "&amp;Database!AR183&amp;CHAR(10)&amp;Database!$AS$6&amp;": "&amp;Database!AS183&amp;CHAR(10)&amp;Database!$AT$6&amp;": "&amp;Database!AT183&amp;CHAR(10), "")</f>
        <v/>
      </c>
      <c r="G180" t="str">
        <f>IF(V180=1, Database!$AU$6&amp;": "&amp;Database!AU183&amp;CHAR(10)&amp;Database!$AV$6&amp;": "&amp;Database!AV183&amp;CHAR(10), "")</f>
        <v/>
      </c>
      <c r="H180" t="str">
        <f>IF(AB180=1, Database!$AW$6&amp;": "&amp;Database!AW183&amp;CHAR(10), "")</f>
        <v xml:space="preserve">stage_all_burkitt: exclude
</v>
      </c>
      <c r="I180" t="str">
        <f>IF(AC180=1, Database!$AX$6&amp;": "&amp;Database!AX183&amp;CHAR(10)&amp;Database!$AY$6&amp;": "&amp;Database!AY183&amp;CHAR(10), "")</f>
        <v/>
      </c>
      <c r="J180" t="str">
        <f>IF(Z180=1, Database!$AQ$6&amp;": "&amp;Database!AQ183&amp;CHAR(10)&amp;Database!$AR$6&amp;": "&amp;Database!AR183&amp;CHAR(10)&amp;Database!$AS$6&amp;": "&amp;Database!AS183&amp;CHAR(10)&amp;Database!$AT$6&amp;": "&amp;Database!AT183&amp;CHAR(10), "")</f>
        <v/>
      </c>
      <c r="K180" t="str">
        <f>Database!$AZ$6&amp;": "&amp;Database!AZ183&amp;CHAR(10)&amp;Database!$BA$6&amp;": "&amp;Database!BA183&amp;CHAR(10)&amp;Database!$BB$6&amp;": "&amp;Database!BB183&amp;CHAR(10)</f>
        <v xml:space="preserve">status_newly_diagnosed: 
status_relapse: require_relapse_or_refractory
status_refractory: require_relapse_or_refractory
</v>
      </c>
      <c r="L180" t="str">
        <f>Database!$BC$6&amp;": "&amp;Database!BC183&amp;CHAR(10)&amp;Database!$BD$6&amp;": "&amp;Database!BD183&amp;CHAR(10)&amp;Database!$BE$6&amp;": "&amp;Database!BE183&amp;CHAR(10)&amp;Database!$BF$6&amp;": "&amp;Database!BF183&amp;CHAR(10)&amp;Database!$BG$6&amp;": "&amp;Database!BG183&amp;CHAR(10)&amp;Database!$BH$6&amp;": "&amp;Database!BH183&amp;CHAR(10)</f>
        <v xml:space="preserve">marker_alk_oncogene: 
marker_egfr_mutation: 
marker_kras_mutation: 
marker_philadelphia_bcrabl_positive: 
marker_flt3_positive: 
marker_cd20pos: 
</v>
      </c>
      <c r="M180" t="str">
        <f>Database!$BI$6&amp;": "&amp;Database!BI183&amp;CHAR(10)&amp;Database!$BJ$6&amp;": "&amp;Database!BJ183&amp;CHAR(10)&amp;Database!$BK$6&amp;": "&amp;Database!BK183&amp;CHAR(10)&amp;Database!$BL$6&amp;": "&amp;Database!BL183&amp;CHAR(10)&amp;Database!$BM$6&amp;": "&amp;Database!BM183&amp;CHAR(10)&amp;Database!$BN$6&amp;": "&amp;Database!BN183&amp;CHAR(10)&amp;Database!$BO$6&amp;": "&amp;Database!BO183&amp;CHAR(10)&amp;Database!$BP$6&amp;": "&amp;Database!BP183&amp;CHAR(10)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80" t="str">
        <f>IF(OR(W180=1, Z180=1), Database!$BQ$6&amp;": "&amp;Database!BQ183&amp;CHAR(10)&amp;Database!$BR$6&amp;": "&amp;Database!BR183&amp;CHAR(10)&amp;Database!$BS$6&amp;": "&amp;Database!BS183&amp;CHAR(10)&amp;Database!$BT$6&amp;": "&amp;Database!BT183&amp;CHAR(10), "")</f>
        <v xml:space="preserve">treatment_stemcell_allogeneic: 
treatment_stemcell_allogeneic_exclusion_period_mo: 
treatment_stemcell_autologous: 
treatment_stemcell_autologous_exclusion_period_mo: 
</v>
      </c>
      <c r="O180" t="str">
        <f>"Criteria: "&amp;CHAR(10)&amp;CHAR(10)&amp;Database!BU183</f>
        <v xml:space="preserve">Criteria: 
_x000D_        Inclusion Criteria:_x000D__x000D_          -  Relapsed or refractory pediatric B-cell ALL:_x000D__x000D_               1. 2nd or greater Bone Marrow (BM) relapse OR_x000D__x000D_               2. Any BM relapse after allogeneic SCT and must be &gt; 6 months from SCT at the time_x000D_                  of CTL019 infusion OR_x000D__x000D_               3. Refractory as defined by not achieving a CR (morphology &lt;5% blasts) after 2_x000D_                  cycles of a standard chemotherapy regimen OR_x000D__x000D_               4. Patients with Philadelphia chromosome positive (Ph+) ALL are eligible if they_x000D_                  are intolerant to or have failed 2 lines of tyrosine kinase inhibitor therapy_x000D_                  (TKI), or if TKI therapy is contraindicated OR_x000D__x000D_               5. Ineligible for allogeneic SCT_x000D__x000D_          -  For relapsed patients, documentation of CD19 tumor expression in bone marrow or_x000D_             peripheral blood by flow cytometry within 3 months of study entry_x000D__x000D_          -  Adequate organ function defined as:_x000D__x000D_               1. Renal function defined as (Calculated creatinine clearance or radioisotope_x000D_                  Glomerular Filtration Rate (GFR) &gt; 60 mL/min/1.73 m2 OR serum creatinine based_x000D_                  on age/gender;_x000D__x000D_               2. Alanine Aminotransferase (ALT) &lt; 5 times the upper limit of normal (ULN) for_x000D_                  age;_x000D__x000D_               3. Bilirubin &lt; 2.0 mg/dL;_x000D__x000D_               4. Must have a minimum level of pulmonary reserve defined as â‰¤Grade 1 dyspnea and_x000D_                  pulse oxygenation &gt; 91% on room air_x000D__x000D_               5. Left Ventricular Shortening Fraction (LVSF) â‰¥ 28% confirmed by echocardiogram,_x000D_                  or Left Ventricular Ejection Fraction (LVEF) â‰¥ 45% confirmed by echocardiogram_x000D_                  or MUGA_x000D__x000D_          -  Bone marrow with â‰¥ 5% lymphoblasts by morphologic assessment at screening_x000D__x000D_          -  Life expectancy &gt; 12 weeks_x000D__x000D_          -  Age 2 at the time of initial diagnosis to age 21 at the time of initial diagnosis_x000D__x000D_          -  Karnofsky (age â‰¥ 16 years) or Lansky (age &lt; 16 years) performance status â‰¥ 50 at_x000D_             screening_x000D__x000D_          -  Signed written informed consent and assent forms (if applicable) must be obtained_x000D_             prior to any study procedures_x000D__x000D_          -  Once all other eligibility criteria are confirmed, must have an apheresis product of_x000D_             non-mobilized cells received and accepted by the manufacturing site. Note: Apheresis_x000D_             product will not be shipped to or assessed for acceptance by the manufacturing site_x000D_             until documented confirmation of all other eligibility criteria is received._x000D__x000D_        Exclusion Criteria:_x000D__x000D_          -  Isolated extra-medullary disease relapse_x000D__x000D_          -  Patients with concomitant genetic syndrome: such as patients with Fanconi anemia,_x000D_             Kostmann syndrome, Shwachman syndrome or any other known bone marrow failure_x000D_             syndrome. Patients with Down Syndrome will not be excluded._x000D__x000D_          -  Patients with Burkitt's lymphoma/leukemia (i.e. patients with mature B-cell ALL,_x000D_             leukemia with B-cell [surface Immunoglobulin (sIg) positive and kappa or lambda_x000D_             restricted positivity] ALL, with FAB L3 morphology and /or a MYC translocation)_x000D__x000D_          -  Prior malignancy, except carcinoma in situ of the skin or cervix treated with_x000D_             curative intent and with no evidence of active disease_x000D__x000D_          -  Prior treatment with gene therapy product_x000D__x000D_          -  Treatment with any prior anti-CD19/anti-CD3 therapy, or any other anti-CD19 therapy_x000D__x000D_          -  Active or latent hepatitis B or active hepatitis C, or any uncontrolled infection at_x000D_             screening_x000D__x000D_          -  HIV infection at screening_x000D__x000D_          -  Presence of grade 2 to 4 acute or extensive chronic graft-versus-host disease (GVHD)_x000D__x000D_          -  The following medications are excluded:_x000D__x000D_               1. Steroids: Therapeutic doses of steroids must be stopped &gt; 72 hours prior to_x000D_                  CTL019 infusion. However, the following physiological replacement doses of_x000D_                  steroids are allowed: &lt; 6 - 12 mg/m2/day hydrocortisone or equivalent;_x000D__x000D_               2. Allogeneic cellular therapy: Any donor lymphocyte infusions (DLI) must be_x000D_                  completed &gt; 6 weeks prior to CTL019 infusion;_x000D__x000D_               3. GVHD therapies: Any drug used for GVHD must be stopped &gt; 4 weeks prior to CTL019_x000D_                  infusion (e.g. calcineurin inhibitors, methotrexate or other chemotherapy drugs,_x000D_                  mycophenolyate, steroids [see above] rapamycin, thalidomide, or_x000D_                  immunosuppressive antibodies such as rituximab anti-CD20 (rituximab), anti-TNF,_x000D_                  anti-IL6, or anti-IL6R;_x000D__x000D_               4. Chemotherapy: i. The following drugs must be stopped &gt; 1 week prior to CTL019_x000D_                  infusion and should not be administered concomitantly or following_x000D_                  lymphodepleting chemotherapy: hydroxyurea, vincristine, 6-mercaptopurine,_x000D_                  6-thioguanine, methotrexate &lt;25 mg/m2, cytosine arabinoside &lt; 10 mg/m2/day,_x000D_                  asparaginase; ii. The following drugs must be stopped &gt; 4 weeks prior to CTL019_x000D_                  infusion: salvage chemotherapy (e.g. clofarabine, cytosine arabinoside &gt; 100_x000D_                  mg/m2, anthracyclines, cyclophosphamide), excluding the required lymphodepleting_x000D_                  chemotherapy drugs;_x000D__x000D_               5. CNS disease prophylaxis: i. CNS prophylaxis treatment must be stopped &gt; 1 week_x000D_                  prior to CTL019 infusion (e.g. intrathecal methotrexate)._x000D__x000D_          -  Active CNS involvement by malignancy, defined as CNS-3 per National Comprehensive_x000D_             Cancer Network (NCCN) guidelines. Note: Patients with history of CNS disease that has_x000D_             been effectively treated will be eligible12. Patient has participated in an_x000D_             investigational research study using an investigational agent within the last 30 days_x000D_             prior to screening_x000D__x000D_          -  Pregnant or nursing (lactating) women. NOTE: female study participants of_x000D_             reproductive potential must have a negative serum or urine pregnancy test performed_x000D_             within 48 hours before infusion_x000D__x000D_          -  Women of child-bearing potential, defined as all women physiologically capable of_x000D_             becoming pregnant and all male participants, unless they are using highly effective_x000D_             methods of contraception for a period of 1 year after the CTL019 infusion). Highly_x000D_             effective contraception methods include:_x000D__x000D_               1. Total abstinence (when this is in line with the preferred and usual lifestyle of_x000D_                  the patient. Periodic abstinence (e.g., calendar, ovulation, symptothermal,_x000D_                  post-ovulation methods) and withdrawal are NOT acceptable methods of_x000D_                  contraception);_x000D__x000D_               2. Female sterilization (have had surgical bilateral oophorectomy with or without_x000D_                  hysterectomy) or tubal ligation at least six weeks before taking study_x000D_                  treatment. In case of oophorectomy alone, only when the reproductive status of_x000D_                  the woman has been confirmed by follow up hormone level assessment;_x000D__x000D_               3. Male sterilization (at least 6 months prior to screening). For female_x000D_                  participants on the study the vasectomized male partner should be the sole_x000D_                  partner for that patient;_x000D__x000D_               4. BOTH of the following forms of contraception must be utilized: i. Use of oral,_x000D_                  injected or implanted hormonal methods of contraception or other forms of_x000D_                  hormonal contraception that have comparable efficacy (failure rate &lt;1%), for_x000D_                  example hormone vaginal ring or transdermal hormone contraception; ii. Barrier_x000D_                  methods of contraception: Condom or Occlusive cap (diaphragm or cervical/vault_x000D_                  caps) with spermicidal foam/gel/film/cream/vaginal suppository;_x000D__x000D_               5. Use of intrauterine devices (IUDs) are excluded due to increased risks of_x000D_                  infection and bleeding in this population; f). In case of use of oral_x000D_                  contraception, women must be stable on the same pill for a minimum of 3 months_x000D_                  before taking study treatment._x000D__x000D_               6. Women who are not of reproductive potential (defined as either &lt;11 years of age,_x000D_                  Tanner Stage 1, post-menopausal for at least 24 consecutive months (i.e. have_x000D_                  had no menses) or have undergone hysterectomy, salpingotomy, and/or bilateral_x000D_                  oophorectomy) are eligible without requiring the use of contraception._x000D_                  Acceptable documentation includes written or oral documentation communicated by_x000D_                  clinician or clinician's staff of one of the following: a. Demographics show age_x000D_                  &lt;11; b. Physical examination indicates Tanner Stage 1; c. Physician_x000D_                  report/letter; d. Operative report or other source documentation in the patient_x000D_                  record; e. Discharge summary; f. Follicle stimulating hormone measurement_x000D_                  elevated into the menopausal range_x000D_      </v>
      </c>
      <c r="P180" t="str">
        <f t="shared" si="4"/>
        <v xml:space="preserve">
---------------------------------------</v>
      </c>
      <c r="Q180" t="str">
        <f t="shared" si="5"/>
        <v>nct_id: NCT02228096
phase: Phase 2
sponsor_name: Novartis Pharmaceuticals
sponsor_type: Industry
study_title: A Phase II, Single Arm, Multicenter Trial to Determine the Efficacy and Safety of CTL019 in Pediatric Patients With Relapsed and Refractory B-cell Acute Lymphoblastic Leukemia
cohort: 1
age_min: 3
age_max: 21
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stage_all_burkitt: exclude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Relapsed or refractory pediatric B-cell ALL:_x000D__x000D_               1. 2nd or greater Bone Marrow (BM) relapse OR_x000D__x000D_               2. Any BM relapse after allogeneic SCT and must be &gt; 6 months from SCT at the time_x000D_                  of CTL019 infusion OR_x000D__x000D_               3. Refractory as defined by not achieving a CR (morphology &lt;5% blasts) after 2_x000D_                  cycles of a standard chemotherapy regimen OR_x000D__x000D_               4. Patients with Philadelphia chromosome positive (Ph+) ALL are eligible if they_x000D_                  are intolerant to or have failed 2 lines of tyrosine kinase inhibitor therapy_x000D_                  (TKI), or if TKI therapy is contraindicated OR_x000D__x000D_               5. Ineligible for allogeneic SCT_x000D__x000D_          -  For relapsed patients, documentation of CD19 tumor expression in bone marrow or_x000D_             peripheral blood by flow cytometry within 3 months of study entry_x000D__x000D_          -  Adequate organ function defined as:_x000D__x000D_               1. Renal function defined as (Calculated creatinine clearance or radioisotope_x000D_                  Glomerular Filtration Rate (GFR) &gt; 60 mL/min/1.73 m2 OR serum creatinine based_x000D_                  on age/gender;_x000D__x000D_               2. Alanine Aminotransferase (ALT) &lt; 5 times the upper limit of normal (ULN) for_x000D_                  age;_x000D__x000D_               3. Bilirubin &lt; 2.0 mg/dL;_x000D__x000D_               4. Must have a minimum level of pulmonary reserve defined as â‰¤Grade 1 dyspnea and_x000D_                  pulse oxygenation &gt; 91% on room air_x000D__x000D_               5. Left Ventricular Shortening Fraction (LVSF) â‰¥ 28% confirmed by echocardiogram,_x000D_                  or Left Ventricular Ejection Fraction (LVEF) â‰¥ 45% confirmed by echocardiogram_x000D_                  or MUGA_x000D__x000D_          -  Bone marrow with â‰¥ 5% lymphoblasts by morphologic assessment at screening_x000D__x000D_          -  Life expectancy &gt; 12 weeks_x000D__x000D_          -  Age 2 at the time of initial diagnosis to age 21 at the time of initial diagnosis_x000D__x000D_          -  Karnofsky (age â‰¥ 16 years) or Lansky (age &lt; 16 years) performance status â‰¥ 50 at_x000D_             screening_x000D__x000D_          -  Signed written informed consent and assent forms (if applicable) must be obtained_x000D_             prior to any study procedures_x000D__x000D_          -  Once all other eligibility criteria are confirmed, must have an apheresis product of_x000D_             non-mobilized cells received and accepted by the manufacturing site. Note: Apheresis_x000D_             product will not be shipped to or assessed for acceptance by the manufacturing site_x000D_             until documented confirmation of all other eligibility criteria is received._x000D__x000D_        Exclusion Criteria:_x000D__x000D_          -  Isolated extra-medullary disease relapse_x000D__x000D_          -  Patients with concomitant genetic syndrome: such as patients with Fanconi anemia,_x000D_             Kostmann syndrome, Shwachman syndrome or any other known bone marrow failure_x000D_             syndrome. Patients with Down Syndrome will not be excluded._x000D__x000D_          -  Patients with Burkitt's lymphoma/leukemia (i.e. patients with mature B-cell ALL,_x000D_             leukemia with B-cell [surface Immunoglobulin (sIg) positive and kappa or lambda_x000D_             restricted positivity] ALL, with FAB L3 morphology and /or a MYC translocation)_x000D__x000D_          -  Prior malignancy, except carcinoma in situ of the skin or cervix treated with_x000D_             curative intent and with no evidence of active disease_x000D__x000D_          -  Prior treatment with gene therapy product_x000D__x000D_          -  Treatment with any prior anti-CD19/anti-CD3 therapy, or any other anti-CD19 therapy_x000D__x000D_          -  Active or latent hepatitis B or active hepatitis C, or any uncontrolled infection at_x000D_             screening_x000D__x000D_          -  HIV infection at screening_x000D__x000D_          -  Presence of grade 2 to 4 acute or extensive chronic graft-versus-host disease (GVHD)_x000D__x000D_          -  The following medications are excluded:_x000D__x000D_               1. Steroids: Therapeutic doses of steroids must be stopped &gt; 72 hours prior to_x000D_                  CTL019 infusion. However, the following physiological replacement doses of_x000D_                  steroids are allowed: &lt; 6 - 12 mg/m2/day hydrocortisone or equivalent;_x000D__x000D_               2. Allogeneic cellular therapy: Any donor lymphocyte infusions (DLI) must be_x000D_                  completed &gt; 6 weeks prior to CTL019 infusion;_x000D__x000D_               3. GVHD therapies: Any drug used for GVHD must be stopped &gt; 4 weeks prior to CTL019_x000D_                  infusion (e.g. calcineurin inhibitors, methotrexate or other chemotherapy drugs,_x000D_                  mycophenolyate, steroids [see above] rapamycin, thalidomide, or_x000D_                  immunosuppressive antibodies such as rituximab anti-CD20 (rituximab), anti-TNF,_x000D_                  anti-IL6, or anti-IL6R;_x000D__x000D_               4. Chemotherapy: i. The following drugs must be stopped &gt; 1 week prior to CTL019_x000D_                  infusion and should not be administered concomitantly or following_x000D_                  lymphodepleting chemotherapy: hydroxyurea, vincristine, 6-mercaptopurine,_x000D_                  6-thioguanine, methotrexate &lt;25 mg/m2, cytosine arabinoside &lt; 10 mg/m2/day,_x000D_                  asparaginase; ii. The following drugs must be stopped &gt; 4 weeks prior to CTL019_x000D_                  infusion: salvage chemotherapy (e.g. clofarabine, cytosine arabinoside &gt; 100_x000D_                  mg/m2, anthracyclines, cyclophosphamide), excluding the required lymphodepleting_x000D_                  chemotherapy drugs;_x000D__x000D_               5. CNS disease prophylaxis: i. CNS prophylaxis treatment must be stopped &gt; 1 week_x000D_                  prior to CTL019 infusion (e.g. intrathecal methotrexate)._x000D__x000D_          -  Active CNS involvement by malignancy, defined as CNS-3 per National Comprehensive_x000D_             Cancer Network (NCCN) guidelines. Note: Patients with history of CNS disease that has_x000D_             been effectively treated will be eligible12. Patient has participated in an_x000D_             investigational research study using an investigational agent within the last 30 days_x000D_             prior to screening_x000D__x000D_          -  Pregnant or nursing (lactating) women. NOTE: female study participants of_x000D_             reproductive potential must have a negative serum or urine pregnancy test performed_x000D_             within 48 hours before infusion_x000D__x000D_          -  Women of child-bearing potential, defined as all women physiologically capable of_x000D_             becoming pregnant and all male participants, unless they are using highly effective_x000D_             methods of contraception for a period of 1 year after the CTL019 infusion). Highly_x000D_             effective contraception methods include:_x000D__x000D_               1. Total abstinence (when this is in line with the preferred and usual lifestyle of_x000D_                  the patient. Periodic abstinence (e.g., calendar, ovulation, symptothermal,_x000D_                  post-ovulation methods) and withdrawal are NOT acceptable methods of_x000D_                  contraception);_x000D__x000D_               2. Female sterilization (have had surgical bilateral oophorectomy with or without_x000D_                  hysterectomy) or tubal ligation at least six weeks before taking study_x000D_                  treatment. In case of oophorectomy alone, only when the reproductive status of_x000D_                  the woman has been confirmed by follow up hormone level assessment;_x000D__x000D_               3. Male sterilization (at least 6 months prior to screening). For female_x000D_                  participants on the study the vasectomized male partner should be the sole_x000D_                  partner for that patient;_x000D__x000D_               4. BOTH of the following forms of contraception must be utilized: i. Use of oral,_x000D_                  injected or implanted hormonal methods of contraception or other forms of_x000D_                  hormonal contraception that have comparable efficacy (failure rate &lt;1%), for_x000D_                  example hormone vaginal ring or transdermal hormone contraception; ii. Barrier_x000D_                  methods of contraception: Condom or Occlusive cap (diaphragm or cervical/vault_x000D_                  caps) with spermicidal foam/gel/film/cream/vaginal suppository;_x000D__x000D_               5. Use of intrauterine devices (IUDs) are excluded due to increased risks of_x000D_                  infection and bleeding in this population; f). In case of use of oral_x000D_                  contraception, women must be stable on the same pill for a minimum of 3 months_x000D_                  before taking study treatment._x000D__x000D_               6. Women who are not of reproductive potential (defined as either &lt;11 years of age,_x000D_                  Tanner Stage 1, post-menopausal for at least 24 consecutive months (i.e. have_x000D_                  had no menses) or have undergone hysterectomy, salpingotomy, and/or bilateral_x000D_                  oophorectomy) are eligible without requiring the use of contraception._x000D_                  Acceptable documentation includes written or oral documentation communicated by_x000D_                  clinician or clinician's staff of one of the following: a. Demographics show age_x000D_                  &lt;11; b. Physical examination indicates Tanner Stage 1; c. Physician_x000D_                  report/letter; d. Operative report or other source documentation in the patient_x000D_                  record; e. Discharge summary; f. Follicle stimulating hormone measurement_x000D_                  elevated into the menopausal range_x000D_      
---------------------------------------</v>
      </c>
      <c r="S180">
        <f>IF(OR(Database!K183="include",Database!L183="include"), 1, 0)</f>
        <v>0</v>
      </c>
      <c r="T180">
        <f>IF(OR(Database!M183="include",Database!N183="include",Database!O183="include",Database!P183="include"), 1, 0)</f>
        <v>0</v>
      </c>
      <c r="U180">
        <f>IF(OR(Database!M183="include",Database!N183="include",Database!O183="include"), 1, 0)</f>
        <v>0</v>
      </c>
      <c r="V180">
        <f>IF(Database!P183="include", 1, 0)</f>
        <v>0</v>
      </c>
      <c r="W180">
        <f>IF(OR(Database!Q183="include",Database!R183="include",Database!S183="include",Database!T183="include"), 1, 0)</f>
        <v>1</v>
      </c>
      <c r="X180">
        <f>IF(Database!Q183="include", 1, 0)</f>
        <v>1</v>
      </c>
      <c r="Y180">
        <f>IF(Database!T183="include", 1, 0)</f>
        <v>0</v>
      </c>
      <c r="Z180">
        <f>IF(OR(Database!AC183="include",Database!AE183="include",Database!AH183="include",Database!AI183="include",Database!AJ183="include",Database!AK183="include",Database!AM183="include",Database!AN183="include",Database!AO183="include",Database!AP183="include"), 1, 0)</f>
        <v>0</v>
      </c>
      <c r="AA180">
        <f>IF(OR(Database!AQ183&lt;&gt;"",Database!AR183&lt;&gt;"",Database!AS183&lt;&gt;"",Database!AT183&lt;&gt;""), 1, 0)</f>
        <v>0</v>
      </c>
      <c r="AB180">
        <f>IF(Database!AW183&lt;&gt;"", 1, 0)</f>
        <v>1</v>
      </c>
      <c r="AC180">
        <f>IF(OR(Database!AY183&lt;&gt;"",Database!AX183&lt;&gt;""), 1, 0)</f>
        <v>0</v>
      </c>
    </row>
    <row r="181" spans="1:29">
      <c r="A181" t="str">
        <f>Database!$B$6&amp;": "&amp;Database!B184&amp;CHAR(10)&amp;Database!$C$6&amp;": "&amp;Database!C184&amp;CHAR(10)&amp;Database!$E$6&amp;": "&amp;Database!E184&amp;CHAR(10)&amp;Database!$F$6&amp;": "&amp;Database!F184&amp;CHAR(10)&amp;Database!$G$6&amp;": "&amp;Database!G184&amp;CHAR(10)&amp;Database!$H$6&amp;": "&amp;Database!H184&amp;CHAR(10)&amp;Database!$I$6&amp;": "&amp;Database!I184&amp;CHAR(10)&amp;Database!$J$6&amp;": "&amp;Database!J184&amp;CHAR(10)</f>
        <v xml:space="preserve">nct_id: NCT02610777
phase: Phase 2
sponsor_name: Millennium Pharmaceuticals, Inc.
sponsor_type: Industry
study_title: A Phase 2, Randomized, Controlled, Open-Label, Clinical Study of the Efficacy and Safety of Pevonedistat Plus Azacitidine Versus Single-Agent Azacitidine in Patients With Higher-Risk Myelodysplastic Syndromes, Chronic Myelomonocytic Leukemia and and Low-Blast Acute Myelogenous Leukemia
cohort: 1
age_min: 18
age_max: 150
</v>
      </c>
      <c r="B181" t="str">
        <f>IF(S181=1, Database!$K$6&amp;": "&amp;Database!K184&amp;CHAR(10)&amp;Database!$L$6&amp;": "&amp;Database!L184, "")</f>
        <v/>
      </c>
      <c r="C181" t="str">
        <f>IF(T181=1, Database!$M$6&amp;": "&amp;Database!M184&amp;CHAR(10)&amp;Database!$N$6&amp;": "&amp;Database!N184&amp;CHAR(10)&amp;Database!$O$6&amp;": "&amp;Database!O184&amp;CHAR(10)&amp;Database!$P$6&amp;": "&amp;Database!P184&amp;CHAR(10), "")</f>
        <v/>
      </c>
      <c r="D181" t="str">
        <f>IF(W181=1, Database!$Q$6&amp;": "&amp;Database!Q184&amp;CHAR(10)&amp;Database!$R$6&amp;": "&amp;Database!R184&amp;CHAR(10)&amp;Database!$S$6&amp;": "&amp;Database!S184&amp;CHAR(10)&amp;Database!$T$6&amp;": "&amp;Database!T184&amp;CHAR(10)&amp;Database!$U$6&amp;": "&amp;Database!U184&amp;CHAR(10)&amp;Database!$V$6&amp;": "&amp;Database!V184&amp;CHAR(10)&amp;Database!$W$6&amp;": "&amp;Database!W184&amp;CHAR(10)&amp;Database!$X$6&amp;": "&amp;Database!X184&amp;CHAR(10)&amp;Database!$Y$6&amp;": "&amp;Database!Y184&amp;CHAR(10)&amp;Database!$Z$6&amp;": "&amp;Database!Z184&amp;CHAR(10)&amp;Database!$AA$6&amp;": "&amp;Database!AA184&amp;CHAR(10)&amp;Database!$AB$6&amp;": "&amp;Database!AB184&amp;CHAR(10), "")</f>
        <v xml:space="preserve">type_leukemia_all: 
type_leukemia_aml: include
type_leukemia_cll: 
type_leukemia_cml: 
type_leukemia_cmml: include
type_leukemia_all_bcell: 
type_leukemia_all_tcell: 
type_leukemia_aml_denovo: 
type_leukemia_aml_secondary_mds: 
type_leukemia_aml_secondary_cml: 
type_leukemia_aml_apl: exclude
type_leukemia_aml_jmml: 
</v>
      </c>
      <c r="E181" t="str">
        <f>IF(Z181=1, Database!$AC$6&amp;": "&amp;Database!AC184&amp;CHAR(10)&amp;Database!$AD$6&amp;": "&amp;Database!AD184&amp;CHAR(10)&amp;Database!$AE$6&amp;": "&amp;Database!AE184&amp;CHAR(10)&amp;Database!$AF$6&amp;": "&amp;Database!AF184&amp;CHAR(10)&amp;Database!$AG$6&amp;": "&amp;Database!AG184&amp;CHAR(10)&amp;Database!$AH$6&amp;": "&amp;Database!AH184&amp;CHAR(10)&amp;Database!$AI$6&amp;": "&amp;Database!AI184&amp;CHAR(10)&amp;Database!$AJ$6&amp;": "&amp;Database!AJ184&amp;CHAR(10)&amp;Database!$AK$6&amp;": "&amp;Database!AK184&amp;CHAR(10)&amp;Database!$AL$6&amp;": "&amp;Database!AL184&amp;CHAR(10)&amp;Database!$AM$6&amp;": "&amp;Database!AM184&amp;CHAR(10)&amp;Database!$AN$6&amp;": "&amp;Database!AN184&amp;CHAR(10)&amp;Database!$AO$6&amp;": "&amp;Database!AO184&amp;CHAR(10)&amp;Database!$AP$6&amp;": "&amp;Database!AP184&amp;CHAR(10), "")</f>
        <v/>
      </c>
      <c r="F181" t="str">
        <f>IF(AA181=1, Database!$AQ$6&amp;": "&amp;Database!AQ184&amp;CHAR(10)&amp;Database!$AR$6&amp;": "&amp;Database!AR184&amp;CHAR(10)&amp;Database!$AS$6&amp;": "&amp;Database!AS184&amp;CHAR(10)&amp;Database!$AT$6&amp;": "&amp;Database!AT184&amp;CHAR(10), "")</f>
        <v/>
      </c>
      <c r="G181" t="str">
        <f>IF(V181=1, Database!$AU$6&amp;": "&amp;Database!AU184&amp;CHAR(10)&amp;Database!$AV$6&amp;": "&amp;Database!AV184&amp;CHAR(10), "")</f>
        <v/>
      </c>
      <c r="H181" t="str">
        <f>IF(AB181=1, Database!$AW$6&amp;": "&amp;Database!AW184&amp;CHAR(10), "")</f>
        <v/>
      </c>
      <c r="I181" t="str">
        <f>IF(AC181=1, Database!$AX$6&amp;": "&amp;Database!AX184&amp;CHAR(10)&amp;Database!$AY$6&amp;": "&amp;Database!AY184&amp;CHAR(10), "")</f>
        <v/>
      </c>
      <c r="J181" t="str">
        <f>IF(Z181=1, Database!$AQ$6&amp;": "&amp;Database!AQ184&amp;CHAR(10)&amp;Database!$AR$6&amp;": "&amp;Database!AR184&amp;CHAR(10)&amp;Database!$AS$6&amp;": "&amp;Database!AS184&amp;CHAR(10)&amp;Database!$AT$6&amp;": "&amp;Database!AT184&amp;CHAR(10), "")</f>
        <v/>
      </c>
      <c r="K181" t="str">
        <f>Database!$AZ$6&amp;": "&amp;Database!AZ184&amp;CHAR(10)&amp;Database!$BA$6&amp;": "&amp;Database!BA184&amp;CHAR(10)&amp;Database!$BB$6&amp;": "&amp;Database!BB184&amp;CHAR(10)</f>
        <v xml:space="preserve">status_newly_diagnosed: 
status_relapse: 
status_refractory: 
</v>
      </c>
      <c r="L181" t="str">
        <f>Database!$BC$6&amp;": "&amp;Database!BC184&amp;CHAR(10)&amp;Database!$BD$6&amp;": "&amp;Database!BD184&amp;CHAR(10)&amp;Database!$BE$6&amp;": "&amp;Database!BE184&amp;CHAR(10)&amp;Database!$BF$6&amp;": "&amp;Database!BF184&amp;CHAR(10)&amp;Database!$BG$6&amp;": "&amp;Database!BG184&amp;CHAR(10)&amp;Database!$BH$6&amp;": "&amp;Database!BH184&amp;CHAR(10)</f>
        <v xml:space="preserve">marker_alk_oncogene: 
marker_egfr_mutation: 
marker_kras_mutation: 
marker_philadelphia_bcrabl_positive: 
marker_flt3_positive: 
marker_cd20pos: 
</v>
      </c>
      <c r="M181" t="str">
        <f>Database!$BI$6&amp;": "&amp;Database!BI184&amp;CHAR(10)&amp;Database!$BJ$6&amp;": "&amp;Database!BJ184&amp;CHAR(10)&amp;Database!$BK$6&amp;": "&amp;Database!BK184&amp;CHAR(10)&amp;Database!$BL$6&amp;": "&amp;Database!BL184&amp;CHAR(10)&amp;Database!$BM$6&amp;": "&amp;Database!BM184&amp;CHAR(10)&amp;Database!$BN$6&amp;": "&amp;Database!BN184&amp;CHAR(10)&amp;Database!$BO$6&amp;": "&amp;Database!BO184&amp;CHAR(10)&amp;Database!$BP$6&amp;": "&amp;Database!BP184&amp;CHAR(10)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81" t="str">
        <f>IF(OR(W181=1, Z181=1), Database!$BQ$6&amp;": "&amp;Database!BQ184&amp;CHAR(10)&amp;Database!$BR$6&amp;": "&amp;Database!BR184&amp;CHAR(10)&amp;Database!$BS$6&amp;": "&amp;Database!BS184&amp;CHAR(10)&amp;Database!$BT$6&amp;": "&amp;Database!BT184&amp;CHAR(10), "")</f>
        <v xml:space="preserve">treatment_stemcell_allogeneic: 
treatment_stemcell_allogeneic_exclusion_period_mo: 
treatment_stemcell_autologous: 
treatment_stemcell_autologous_exclusion_period_mo: 
</v>
      </c>
      <c r="O181" t="str">
        <f>"Criteria: "&amp;CHAR(10)&amp;CHAR(10)&amp;Database!BU184</f>
        <v xml:space="preserve">Criteria: 
_x000D_        Inclusion Criteria:_x000D__x000D_          1. Male or female participants 18 years or older._x000D__x000D_          2. Morphologically confirmed diagnosis of MDS or nonproliferative CMML (that is, with_x000D_             white blood cells [WBC] &lt;20,000 per microliter [/mcL]) or low-blast AML based on 1 of_x000D_             the following:_x000D__x000D_             French-American-British (FAB) Classifications:_x000D__x000D_               -  Refractory anemia with excess blasts (RAEB) - defined as having 5% to 20%_x000D_                  myeloblasts in the bone marrow._x000D__x000D_               -  CMML with 10% to 19% myeloblasts in the bone marrow and/or 5% to 19% blasts in_x000D_                  the blood._x000D__x000D_             OR_x000D__x000D_             WHO Classifications:_x000D__x000D_               -  RAEB-1 - defined as having 5% to 9% myeloblasts in the bone marrow._x000D__x000D_               -  RAEB-2 - defined as having 10% to 19% myeloblasts in the bone marrow and/or 5%_x000D_                  to 19% blasts in the blood._x000D__x000D_               -  CMML-2 - defined as having 10% to 19% myeloblasts in the bone marrow and/or 5%_x000D_                  to 19% blasts in the blood._x000D__x000D_               -  CMML-1 (Although CMML-1 is defined as having &lt;10% myeloblasts in the bone marrow_x000D_                  and/or &lt;5% blasts in the blood, these participants may enroll only if bone_x000D_                  marrow blasts &gt;=5%._x000D__x000D_               -  WHO-defined AML with 20%-30% myeloblasts in the bone marrow and &lt;30% myeloblasts_x000D_                  in peripheral blood who are deemed by the investigator to be appropriate for_x000D_                  azacitidine-based therapy._x000D__x000D_          3. For MDS and CMML participants,Prognostic Risk Category, based on the Revised_x000D_             International Prognostic Scoring System (IPSS-R), of:_x000D__x000D_               -  Very high (&gt;6 points),_x000D__x000D_               -  High (&gt;4.5 - 6 points), or_x000D__x000D_               -  Intermediate (&gt;3 - 4.5 points): a participant determined to be in the_x000D_                  Intermediate Prognostic Risk Category is only allowable in the setting of &gt;=5%_x000D_                  bone marrow myeloblasts._x000D__x000D_          4. ECOG performance status of 0 to 2._x000D__x000D_          5. Clinical laboratory values within the following parameters within 3 days before the_x000D_             first dose of study drug:_x000D__x000D_               -  Albumin &gt;2.7 g/dL._x000D__x000D_               -  Total bilirubin &lt;upper limit of normal (ULN) except in participants with_x000D_                  Gilbert's syndrome. Participants with Gilbert's syndrome may enroll if direct_x000D_                  bilirubin &lt;=1.5*ULN of the direct bilirubin._x000D__x000D_               -  Alanine aminotransferase (ALT) and aspartate aminotransferase (AST) &lt;2.5*ULN._x000D__x000D_               -  Creatinine clearance &gt;=50 milliliter per minutes (mL/min)._x000D__x000D_               -  Hemoglobin &gt;8 g/dL. Participants may be transfused to achieve this value._x000D_                  Elevated indirect bilirubin due to post-transfusion hemolysis is allowed._x000D__x000D_          6. For CMML participants: WBC count &lt;20,000/mcL before administration of the first dose_x000D_             of study drug on Cycle 1 Day 1; participants must have been off hydroxyurea for at_x000D_             least 1 week prior to WBC count assessment._x000D__x000D_          7. Ability to undergo the study-required bone marrow sample collection procedures._x000D__x000D_          8. Suitable venous access for the study-required blood sampling (that is, including PK_x000D_             and biomarker sampling)._x000D__x000D_          9. Female participants who:_x000D__x000D_               -  Are postmenopausal for at least 1 year before the Screening visit, or_x000D__x000D_               -  Are surgically sterile, or_x000D__x000D_               -  If they are of childbearing potential, agree to practice 2 effective methods of_x000D_                  contraception, at the same time, from the time of signing the informed consent_x000D_                  through 4 months after the last dose of study drug, or_x000D__x000D_               -  Agree to practice true abstinence, when this is in line with the preferred and_x000D_                  usual lifestyle of the participant. (Periodic abstinence [example, calendar,_x000D_                  ovulation, symptothermal, postovulation methods] and withdrawal are not_x000D_                  acceptable methods of contraception.)_x000D__x000D_             Male participants, even if surgically sterilized (that is, status postvasectomy),_x000D_             who:_x000D__x000D_               -  Agree to practice effective barrier contraception during the entire study_x000D_                  treatment period and through 4 months after the last dose of study drug, or_x000D__x000D_               -  Agree to practice true abstinence, when this is in line with the preferred and_x000D_                  usual lifestyle of the participant. (Periodic abstinence [example, calendar,_x000D_                  ovulation, symptothermal, postovulation methods for the female partner] and_x000D_                  withdrawal are not acceptable methods of contraception.)_x000D__x000D_         10. Voluntary written consent must be given before performance of any study-related_x000D_             procedure not part of standard medical care, with the understanding that consent may_x000D_             be withdrawn by the participant at any time without prejudice to future medical care._x000D__x000D_        Exclusion Criteria:_x000D__x000D_          1. Previous treatment with decitabine or azacitidine or other hypomethylating agent._x000D__x000D_          2. Therapy-related MDS associated with previous cytotoxic chemotherapy (example,_x000D_             alkylating agents and topoisomerase inhibitors)._x000D__x000D_          3. Acute promyelocytic leukemia as diagnosed by morphologic examination of bone marrow,_x000D_             by fluorescent in situ hybridization or cytogenetics of peripheral blood or bone_x000D_             marrow, or by other accepted analysis._x000D__x000D_          4. Eligible for allogenic stem cell transplantation._x000D__x000D_          5. Participants with MDS or CMML whose only site of disease is extramedullary, example,_x000D_             the skin._x000D__x000D_          6. Any serious medical or psychiatric illness that could, in the investigator's opinion,_x000D_             potentially interfere with the completion of study procedures or could limit_x000D_             participant expected survival to less than 6 months._x000D__x000D_          7. Treatment with any investigational products within 14 days before the first dose of_x000D_             any study drug._x000D__x000D_          8. Known hypersensitivity to mannitol._x000D__x000D_          9. Active uncontrolled infection or severe infectious disease, such as severe pneumonia,_x000D_             meningitis, or septicemia._x000D__x000D_         10. Major surgery within 14 days before first dose or a scheduled surgery during study_x000D_             period; insertion of a venous access device (eg, catheter, port) is not considered_x000D_             major surgery._x000D__x000D_         11. Diagnosed or treated for another malignancy within 2 years before randomization or_x000D_             previously diagnosed with another malignancy and have any evidence of residual_x000D_             disease. Participants with nonmelanoma skin cancer or carcinoma in situ of any type_x000D_             are not excluded if they have undergone resection._x000D__x000D_         12. Life-threatening illness unrelated to cancer._x000D__x000D_         13. Prothrombin time (PT) or prolongation of the activated thromboplastin time (aPTT)_x000D_             &gt;1.5 ULN or active uncontrolled coagulopathy or bleeding disorder._x000D__x000D_         14. Known human immunodeficiency virus (HIV) seropositive._x000D__x000D_         15. Known hepatitis B surface antigen seropositive, or known or suspected active_x000D_             hepatitis C infection. Note: Participants who have isolated positive hepatitis B core_x000D_             antibody (that is, in the setting of negative hepatitis B surface antigen and_x000D_             negative hepatitis B surface antibody) must have an undetectable hepatitis B viral_x000D_             load._x000D__x000D_         16. Known hepatic cirrhosis or severe pre-existing hepatic impairment._x000D__x000D_         17. Known cardiopulmonary disease defined as unstable angina, clinically significant_x000D_             arrhythmia, congestive heart failure (New York Heart Association [NYHA] Class III or_x000D_             IV) and/or myocardial infarction within 6 months prior to first dose, or severe_x000D_             pulmonary hypertension._x000D__x000D_         18. Treatment with strong cytochrome P450 (CYP) 3A inhibitors or inducers within 14 days_x000D_             before the first dose of study drug._x000D__x000D_         19. Systemic antineoplastic therapy or radiotherapy for other conditions within 12 months_x000D_             before the first dose of any study drug, except for hydroxyurea._x000D__x000D_         20. Female participants who are lactating and breast feeding or have a positive serum_x000D_             pregnancy test during the Screening period or a positive urine pregnancy test on Day_x000D_             1 before first dose of study drug._x000D_      </v>
      </c>
      <c r="P181" t="str">
        <f t="shared" si="4"/>
        <v xml:space="preserve">
---------------------------------------</v>
      </c>
      <c r="Q181" t="str">
        <f t="shared" si="5"/>
        <v>nct_id: NCT02610777
phase: Phase 2
sponsor_name: Millennium Pharmaceuticals, Inc.
sponsor_type: Industry
study_title: A Phase 2, Randomized, Controlled, Open-Label, Clinical Study of the Efficacy and Safety of Pevonedistat Plus Azacitidine Versus Single-Agent Azacitidine in Patients With Higher-Risk Myelodysplastic Syndromes, Chronic Myelomonocytic Leukemia and and Low-Blast Acute Myelogenous Leukemia
cohort: 1
age_min: 18
age_max: 150
type_leukemia_all: 
type_leukemia_aml: include
type_leukemia_cll: 
type_leukemia_cml: 
type_leukemia_cmml: include
type_leukemia_all_bcell: 
type_leukemia_all_tcell: 
type_leukemia_aml_denovo: 
type_leukemia_aml_secondary_mds: 
type_leukemia_aml_secondary_cml: 
type_leukemia_aml_apl: exclude
type_leukemia_aml_jmml: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Male or female participants 18 years or older._x000D__x000D_          2. Morphologically confirmed diagnosis of MDS or nonproliferative CMML (that is, with_x000D_             white blood cells [WBC] &lt;20,000 per microliter [/mcL]) or low-blast AML based on 1 of_x000D_             the following:_x000D__x000D_             French-American-British (FAB) Classifications:_x000D__x000D_               -  Refractory anemia with excess blasts (RAEB) - defined as having 5% to 20%_x000D_                  myeloblasts in the bone marrow._x000D__x000D_               -  CMML with 10% to 19% myeloblasts in the bone marrow and/or 5% to 19% blasts in_x000D_                  the blood._x000D__x000D_             OR_x000D__x000D_             WHO Classifications:_x000D__x000D_               -  RAEB-1 - defined as having 5% to 9% myeloblasts in the bone marrow._x000D__x000D_               -  RAEB-2 - defined as having 10% to 19% myeloblasts in the bone marrow and/or 5%_x000D_                  to 19% blasts in the blood._x000D__x000D_               -  CMML-2 - defined as having 10% to 19% myeloblasts in the bone marrow and/or 5%_x000D_                  to 19% blasts in the blood._x000D__x000D_               -  CMML-1 (Although CMML-1 is defined as having &lt;10% myeloblasts in the bone marrow_x000D_                  and/or &lt;5% blasts in the blood, these participants may enroll only if bone_x000D_                  marrow blasts &gt;=5%._x000D__x000D_               -  WHO-defined AML with 20%-30% myeloblasts in the bone marrow and &lt;30% myeloblasts_x000D_                  in peripheral blood who are deemed by the investigator to be appropriate for_x000D_                  azacitidine-based therapy._x000D__x000D_          3. For MDS and CMML participants,Prognostic Risk Category, based on the Revised_x000D_             International Prognostic Scoring System (IPSS-R), of:_x000D__x000D_               -  Very high (&gt;6 points),_x000D__x000D_               -  High (&gt;4.5 - 6 points), or_x000D__x000D_               -  Intermediate (&gt;3 - 4.5 points): a participant determined to be in the_x000D_                  Intermediate Prognostic Risk Category is only allowable in the setting of &gt;=5%_x000D_                  bone marrow myeloblasts._x000D__x000D_          4. ECOG performance status of 0 to 2._x000D__x000D_          5. Clinical laboratory values within the following parameters within 3 days before the_x000D_             first dose of study drug:_x000D__x000D_               -  Albumin &gt;2.7 g/dL._x000D__x000D_               -  Total bilirubin &lt;upper limit of normal (ULN) except in participants with_x000D_                  Gilbert's syndrome. Participants with Gilbert's syndrome may enroll if direct_x000D_                  bilirubin &lt;=1.5*ULN of the direct bilirubin._x000D__x000D_               -  Alanine aminotransferase (ALT) and aspartate aminotransferase (AST) &lt;2.5*ULN._x000D__x000D_               -  Creatinine clearance &gt;=50 milliliter per minutes (mL/min)._x000D__x000D_               -  Hemoglobin &gt;8 g/dL. Participants may be transfused to achieve this value._x000D_                  Elevated indirect bilirubin due to post-transfusion hemolysis is allowed._x000D__x000D_          6. For CMML participants: WBC count &lt;20,000/mcL before administration of the first dose_x000D_             of study drug on Cycle 1 Day 1; participants must have been off hydroxyurea for at_x000D_             least 1 week prior to WBC count assessment._x000D__x000D_          7. Ability to undergo the study-required bone marrow sample collection procedures._x000D__x000D_          8. Suitable venous access for the study-required blood sampling (that is, including PK_x000D_             and biomarker sampling)._x000D__x000D_          9. Female participants who:_x000D__x000D_               -  Are postmenopausal for at least 1 year before the Screening visit, or_x000D__x000D_               -  Are surgically sterile, or_x000D__x000D_               -  If they are of childbearing potential, agree to practice 2 effective methods of_x000D_                  contraception, at the same time, from the time of signing the informed consent_x000D_                  through 4 months after the last dose of study drug, or_x000D__x000D_               -  Agree to practice true abstinence, when this is in line with the preferred and_x000D_                  usual lifestyle of the participant. (Periodic abstinence [example, calendar,_x000D_                  ovulation, symptothermal, postovulation methods] and withdrawal are not_x000D_                  acceptable methods of contraception.)_x000D__x000D_             Male participants, even if surgically sterilized (that is, status postvasectomy),_x000D_             who:_x000D__x000D_               -  Agree to practice effective barrier contraception during the entire study_x000D_                  treatment period and through 4 months after the last dose of study drug, or_x000D__x000D_               -  Agree to practice true abstinence, when this is in line with the preferred and_x000D_                  usual lifestyle of the participant. (Periodic abstinence [example, calendar,_x000D_                  ovulation, symptothermal, postovulation methods for the female partner] and_x000D_                  withdrawal are not acceptable methods of contraception.)_x000D__x000D_         10. Voluntary written consent must be given before performance of any study-related_x000D_             procedure not part of standard medical care, with the understanding that consent may_x000D_             be withdrawn by the participant at any time without prejudice to future medical care._x000D__x000D_        Exclusion Criteria:_x000D__x000D_          1. Previous treatment with decitabine or azacitidine or other hypomethylating agent._x000D__x000D_          2. Therapy-related MDS associated with previous cytotoxic chemotherapy (example,_x000D_             alkylating agents and topoisomerase inhibitors)._x000D__x000D_          3. Acute promyelocytic leukemia as diagnosed by morphologic examination of bone marrow,_x000D_             by fluorescent in situ hybridization or cytogenetics of peripheral blood or bone_x000D_             marrow, or by other accepted analysis._x000D__x000D_          4. Eligible for allogenic stem cell transplantation._x000D__x000D_          5. Participants with MDS or CMML whose only site of disease is extramedullary, example,_x000D_             the skin._x000D__x000D_          6. Any serious medical or psychiatric illness that could, in the investigator's opinion,_x000D_             potentially interfere with the completion of study procedures or could limit_x000D_             participant expected survival to less than 6 months._x000D__x000D_          7. Treatment with any investigational products within 14 days before the first dose of_x000D_             any study drug._x000D__x000D_          8. Known hypersensitivity to mannitol._x000D__x000D_          9. Active uncontrolled infection or severe infectious disease, such as severe pneumonia,_x000D_             meningitis, or septicemia._x000D__x000D_         10. Major surgery within 14 days before first dose or a scheduled surgery during study_x000D_             period; insertion of a venous access device (eg, catheter, port) is not considered_x000D_             major surgery._x000D__x000D_         11. Diagnosed or treated for another malignancy within 2 years before randomization or_x000D_             previously diagnosed with another malignancy and have any evidence of residual_x000D_             disease. Participants with nonmelanoma skin cancer or carcinoma in situ of any type_x000D_             are not excluded if they have undergone resection._x000D__x000D_         12. Life-threatening illness unrelated to cancer._x000D__x000D_         13. Prothrombin time (PT) or prolongation of the activated thromboplastin time (aPTT)_x000D_             &gt;1.5 ULN or active uncontrolled coagulopathy or bleeding disorder._x000D__x000D_         14. Known human immunodeficiency virus (HIV) seropositive._x000D__x000D_         15. Known hepatitis B surface antigen seropositive, or known or suspected active_x000D_             hepatitis C infection. Note: Participants who have isolated positive hepatitis B core_x000D_             antibody (that is, in the setting of negative hepatitis B surface antigen and_x000D_             negative hepatitis B surface antibody) must have an undetectable hepatitis B viral_x000D_             load._x000D__x000D_         16. Known hepatic cirrhosis or severe pre-existing hepatic impairment._x000D__x000D_         17. Known cardiopulmonary disease defined as unstable angina, clinically significant_x000D_             arrhythmia, congestive heart failure (New York Heart Association [NYHA] Class III or_x000D_             IV) and/or myocardial infarction within 6 months prior to first dose, or severe_x000D_             pulmonary hypertension._x000D__x000D_         18. Treatment with strong cytochrome P450 (CYP) 3A inhibitors or inducers within 14 days_x000D_             before the first dose of study drug._x000D__x000D_         19. Systemic antineoplastic therapy or radiotherapy for other conditions within 12 months_x000D_             before the first dose of any study drug, except for hydroxyurea._x000D__x000D_         20. Female participants who are lactating and breast feeding or have a positive serum_x000D_             pregnancy test during the Screening period or a positive urine pregnancy test on Day_x000D_             1 before first dose of study drug._x000D_      
---------------------------------------</v>
      </c>
      <c r="S181">
        <f>IF(OR(Database!K184="include",Database!L184="include"), 1, 0)</f>
        <v>0</v>
      </c>
      <c r="T181">
        <f>IF(OR(Database!M184="include",Database!N184="include",Database!O184="include",Database!P184="include"), 1, 0)</f>
        <v>0</v>
      </c>
      <c r="U181">
        <f>IF(OR(Database!M184="include",Database!N184="include",Database!O184="include"), 1, 0)</f>
        <v>0</v>
      </c>
      <c r="V181">
        <f>IF(Database!P184="include", 1, 0)</f>
        <v>0</v>
      </c>
      <c r="W181">
        <f>IF(OR(Database!Q184="include",Database!R184="include",Database!S184="include",Database!T184="include"), 1, 0)</f>
        <v>1</v>
      </c>
      <c r="X181">
        <f>IF(Database!Q184="include", 1, 0)</f>
        <v>0</v>
      </c>
      <c r="Y181">
        <f>IF(Database!T184="include", 1, 0)</f>
        <v>0</v>
      </c>
      <c r="Z181">
        <f>IF(OR(Database!AC184="include",Database!AE184="include",Database!AH184="include",Database!AI184="include",Database!AJ184="include",Database!AK184="include",Database!AM184="include",Database!AN184="include",Database!AO184="include",Database!AP184="include"), 1, 0)</f>
        <v>0</v>
      </c>
      <c r="AA181">
        <f>IF(OR(Database!AQ184&lt;&gt;"",Database!AR184&lt;&gt;"",Database!AS184&lt;&gt;"",Database!AT184&lt;&gt;""), 1, 0)</f>
        <v>0</v>
      </c>
      <c r="AB181">
        <f>IF(Database!AW184&lt;&gt;"", 1, 0)</f>
        <v>0</v>
      </c>
      <c r="AC181">
        <f>IF(OR(Database!AY184&lt;&gt;"",Database!AX184&lt;&gt;""), 1, 0)</f>
        <v>0</v>
      </c>
    </row>
    <row r="182" spans="1:29">
      <c r="A182" t="str">
        <f>Database!$B$6&amp;": "&amp;Database!B185&amp;CHAR(10)&amp;Database!$C$6&amp;": "&amp;Database!C185&amp;CHAR(10)&amp;Database!$E$6&amp;": "&amp;Database!E185&amp;CHAR(10)&amp;Database!$F$6&amp;": "&amp;Database!F185&amp;CHAR(10)&amp;Database!$G$6&amp;": "&amp;Database!G185&amp;CHAR(10)&amp;Database!$H$6&amp;": "&amp;Database!H185&amp;CHAR(10)&amp;Database!$I$6&amp;": "&amp;Database!I185&amp;CHAR(10)&amp;Database!$J$6&amp;": "&amp;Database!J185&amp;CHAR(10)</f>
        <v xml:space="preserve">nct_id: NCT02614560
phase: Phase 1/Phase 2
sponsor_name: Seattle Genetics, Inc.
sponsor_type: Industry
study_title: A Phase 1/2 Study of Vadastuximab Talirine Administered in Sequence With Allogeneic Hematopoietic Stem Cell Transplant in Patients With Relapsed or Refractory Acute Myeloid Leukemia (AML)
cohort: 1
age_min: 18
age_max: 75
</v>
      </c>
      <c r="B182" t="str">
        <f>IF(S182=1, Database!$K$6&amp;": "&amp;Database!K185&amp;CHAR(10)&amp;Database!$L$6&amp;": "&amp;Database!L185, "")</f>
        <v/>
      </c>
      <c r="C182" t="str">
        <f>IF(T182=1, Database!$M$6&amp;": "&amp;Database!M185&amp;CHAR(10)&amp;Database!$N$6&amp;": "&amp;Database!N185&amp;CHAR(10)&amp;Database!$O$6&amp;": "&amp;Database!O185&amp;CHAR(10)&amp;Database!$P$6&amp;": "&amp;Database!P185&amp;CHAR(10), "")</f>
        <v/>
      </c>
      <c r="D182" t="str">
        <f>IF(W182=1, Database!$Q$6&amp;": "&amp;Database!Q185&amp;CHAR(10)&amp;Database!$R$6&amp;": "&amp;Database!R185&amp;CHAR(10)&amp;Database!$S$6&amp;": "&amp;Database!S185&amp;CHAR(10)&amp;Database!$T$6&amp;": "&amp;Database!T185&amp;CHAR(10)&amp;Database!$U$6&amp;": "&amp;Database!U185&amp;CHAR(10)&amp;Database!$V$6&amp;": "&amp;Database!V185&amp;CHAR(10)&amp;Database!$W$6&amp;": "&amp;Database!W185&amp;CHAR(10)&amp;Database!$X$6&amp;": "&amp;Database!X185&amp;CHAR(10)&amp;Database!$Y$6&amp;": "&amp;Database!Y185&amp;CHAR(10)&amp;Database!$Z$6&amp;": "&amp;Database!Z185&amp;CHAR(10)&amp;Database!$AA$6&amp;": "&amp;Database!AA185&amp;CHAR(10)&amp;Database!$AB$6&amp;": "&amp;Database!AB185&amp;CHAR(10), "")</f>
        <v xml:space="preserve">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v>
      </c>
      <c r="E182" t="str">
        <f>IF(Z182=1, Database!$AC$6&amp;": "&amp;Database!AC185&amp;CHAR(10)&amp;Database!$AD$6&amp;": "&amp;Database!AD185&amp;CHAR(10)&amp;Database!$AE$6&amp;": "&amp;Database!AE185&amp;CHAR(10)&amp;Database!$AF$6&amp;": "&amp;Database!AF185&amp;CHAR(10)&amp;Database!$AG$6&amp;": "&amp;Database!AG185&amp;CHAR(10)&amp;Database!$AH$6&amp;": "&amp;Database!AH185&amp;CHAR(10)&amp;Database!$AI$6&amp;": "&amp;Database!AI185&amp;CHAR(10)&amp;Database!$AJ$6&amp;": "&amp;Database!AJ185&amp;CHAR(10)&amp;Database!$AK$6&amp;": "&amp;Database!AK185&amp;CHAR(10)&amp;Database!$AL$6&amp;": "&amp;Database!AL185&amp;CHAR(10)&amp;Database!$AM$6&amp;": "&amp;Database!AM185&amp;CHAR(10)&amp;Database!$AN$6&amp;": "&amp;Database!AN185&amp;CHAR(10)&amp;Database!$AO$6&amp;": "&amp;Database!AO185&amp;CHAR(10)&amp;Database!$AP$6&amp;": "&amp;Database!AP185&amp;CHAR(10), "")</f>
        <v/>
      </c>
      <c r="F182" t="str">
        <f>IF(AA182=1, Database!$AQ$6&amp;": "&amp;Database!AQ185&amp;CHAR(10)&amp;Database!$AR$6&amp;": "&amp;Database!AR185&amp;CHAR(10)&amp;Database!$AS$6&amp;": "&amp;Database!AS185&amp;CHAR(10)&amp;Database!$AT$6&amp;": "&amp;Database!AT185&amp;CHAR(10), "")</f>
        <v/>
      </c>
      <c r="G182" t="str">
        <f>IF(V182=1, Database!$AU$6&amp;": "&amp;Database!AU185&amp;CHAR(10)&amp;Database!$AV$6&amp;": "&amp;Database!AV185&amp;CHAR(10), "")</f>
        <v/>
      </c>
      <c r="H182" t="str">
        <f>IF(AB182=1, Database!$AW$6&amp;": "&amp;Database!AW185&amp;CHAR(10), "")</f>
        <v/>
      </c>
      <c r="I182" t="str">
        <f>IF(AC182=1, Database!$AX$6&amp;": "&amp;Database!AX185&amp;CHAR(10)&amp;Database!$AY$6&amp;": "&amp;Database!AY185&amp;CHAR(10), "")</f>
        <v/>
      </c>
      <c r="J182" t="str">
        <f>IF(Z182=1, Database!$AQ$6&amp;": "&amp;Database!AQ185&amp;CHAR(10)&amp;Database!$AR$6&amp;": "&amp;Database!AR185&amp;CHAR(10)&amp;Database!$AS$6&amp;": "&amp;Database!AS185&amp;CHAR(10)&amp;Database!$AT$6&amp;": "&amp;Database!AT185&amp;CHAR(10), "")</f>
        <v/>
      </c>
      <c r="K182" t="str">
        <f>Database!$AZ$6&amp;": "&amp;Database!AZ185&amp;CHAR(10)&amp;Database!$BA$6&amp;": "&amp;Database!BA185&amp;CHAR(10)&amp;Database!$BB$6&amp;": "&amp;Database!BB185&amp;CHAR(10)</f>
        <v xml:space="preserve">status_newly_diagnosed: 
status_relapse: require_relapse_or_refractory
status_refractory: require_relapse_or_refractory
</v>
      </c>
      <c r="L182" t="str">
        <f>Database!$BC$6&amp;": "&amp;Database!BC185&amp;CHAR(10)&amp;Database!$BD$6&amp;": "&amp;Database!BD185&amp;CHAR(10)&amp;Database!$BE$6&amp;": "&amp;Database!BE185&amp;CHAR(10)&amp;Database!$BF$6&amp;": "&amp;Database!BF185&amp;CHAR(10)&amp;Database!$BG$6&amp;": "&amp;Database!BG185&amp;CHAR(10)&amp;Database!$BH$6&amp;": "&amp;Database!BH185&amp;CHAR(10)</f>
        <v xml:space="preserve">marker_alk_oncogene: 
marker_egfr_mutation: 
marker_kras_mutation: 
marker_philadelphia_bcrabl_positive: 
marker_flt3_positive: 
marker_cd20pos: 
</v>
      </c>
      <c r="M182" t="str">
        <f>Database!$BI$6&amp;": "&amp;Database!BI185&amp;CHAR(10)&amp;Database!$BJ$6&amp;": "&amp;Database!BJ185&amp;CHAR(10)&amp;Database!$BK$6&amp;": "&amp;Database!BK185&amp;CHAR(10)&amp;Database!$BL$6&amp;": "&amp;Database!BL185&amp;CHAR(10)&amp;Database!$BM$6&amp;": "&amp;Database!BM185&amp;CHAR(10)&amp;Database!$BN$6&amp;": "&amp;Database!BN185&amp;CHAR(10)&amp;Database!$BO$6&amp;": "&amp;Database!BO185&amp;CHAR(10)&amp;Database!$BP$6&amp;": "&amp;Database!BP185&amp;CHAR(10)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82" t="str">
        <f>IF(OR(W182=1, Z182=1), Database!$BQ$6&amp;": "&amp;Database!BQ185&amp;CHAR(10)&amp;Database!$BR$6&amp;": "&amp;Database!BR185&amp;CHAR(10)&amp;Database!$BS$6&amp;": "&amp;Database!BS185&amp;CHAR(10)&amp;Database!$BT$6&amp;": "&amp;Database!BT185&amp;CHAR(10), "")</f>
        <v xml:space="preserve">treatment_stemcell_allogeneic: 
treatment_stemcell_allogeneic_exclusion_period_mo: 
treatment_stemcell_autologous: 
treatment_stemcell_autologous_exclusion_period_mo: 
</v>
      </c>
      <c r="O182" t="str">
        <f>"Criteria: "&amp;CHAR(10)&amp;CHAR(10)&amp;Database!BU185</f>
        <v xml:space="preserve">Criteria: 
_x000D_        Inclusion Criteria:_x000D__x000D_          -  Relapsed/refractory acute myeloid leukemia (AML) except for acute promyelocytic_x000D_             leukemia_x000D__x000D_          -  Eastern Cooperative Oncology Group status of 0 or 1_x000D__x000D_          -  Adequate baseline renal and hepatic function_x000D__x000D_          -  For Pre-allo Part A (before stem cell transplant): Relapsed or refractory AML_x000D_             (greater than 5% blasts)_x000D__x000D_          -  For Pre-allo Part A (before stem cell transplant): Availability of an HLA matched_x000D_             related or unrelated donor_x000D__x000D_          -  For Pre-allo Part A (before stem cell transplant): Eligible for an allogeneic_x000D_             hematopoietic stem cell transplant_x000D__x000D_          -  For Post-allo Part B: Transplant must have been performed with active AML (greater_x000D_             than 5% blasts) using a conventional conditioning regimen and have achieved CR or CRi_x000D_             post-alloSCT (with ANC greater than or equal to 1,000 and platelet greater than or_x000D_             equal to 50,000)_x000D__x000D_          -  For Post-allo Part B: Treatment must begin at least 60 days, but no more than 100_x000D_             days post-transplant._x000D__x000D_        Exclusion Criteria:_x000D__x000D_          -  Inadequate heart function_x000D__x000D_          -  Inadequate lung function_x000D__x000D_          -  Previous central nervous system leukemia_x000D__x000D_          -  Any history of another metastatic malignancy_x000D__x000D_          -  Anti-leukemia treatment within14 days of study drug (other than hydroxyurea or_x000D_             6-mercaptopurine), immunosuppressive therapy (except for GVHD treatment/prophylaxis_x000D_             in Part B), or investigational agents_x000D__x000D_          -  For Pre-allo Part A (before stem cell transplant): Partially matched donors (related_x000D_             or unrelated) and umbilical cord blood cells are excluded as the source of_x000D_             hematopoietic stem cells_x000D__x000D_          -  For Pre-allo Part A (before stem cell transplant): Prior alloSCT_x000D__x000D_          -  For Post-allo Part B: Active GVHD Grade 2 or higher_x000D__x000D_          -  For Post-allo Part B:History of veno-occlusive disease requiring defibrotide_x000D__x000D_          -  For Post-allo Part B: History of Grade 2 or higher hepatic GVHD_x000D__x000D_          -  For Post-allo Part B: Concurrent use of corticosteroids equivalent of prednisone at a_x000D_             dose of greater than 0.5 mg/kg_x000D_      </v>
      </c>
      <c r="P182" t="str">
        <f t="shared" si="4"/>
        <v xml:space="preserve">
---------------------------------------</v>
      </c>
      <c r="Q182" t="str">
        <f t="shared" si="5"/>
        <v>nct_id: NCT02614560
phase: Phase 1/Phase 2
sponsor_name: Seattle Genetics, Inc.
sponsor_type: Industry
study_title: A Phase 1/2 Study of Vadastuximab Talirine Administered in Sequence With Allogeneic Hematopoietic Stem Cell Transplant in Patients With Relapsed or Refractory Acute Myeloid Leukemia (AML)
cohort: 1
age_min: 18
age_max: 75
type_leukemia_all: 
type_leukemia_aml: include
type_leukemia_cll: 
type_leukemia_cml: 
type_leukemia_cmml: 
type_leukemia_all_bcell: 
type_leukemia_all_tcell: 
type_leukemia_aml_denovo: 
type_leukemia_aml_secondary_mds: 
type_leukemia_aml_secondary_cml: 
type_leukemia_aml_apl: exclude
type_leukemia_aml_jmml: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Relapsed/refractory acute myeloid leukemia (AML) except for acute promyelocytic_x000D_             leukemia_x000D__x000D_          -  Eastern Cooperative Oncology Group status of 0 or 1_x000D__x000D_          -  Adequate baseline renal and hepatic function_x000D__x000D_          -  For Pre-allo Part A (before stem cell transplant): Relapsed or refractory AML_x000D_             (greater than 5% blasts)_x000D__x000D_          -  For Pre-allo Part A (before stem cell transplant): Availability of an HLA matched_x000D_             related or unrelated donor_x000D__x000D_          -  For Pre-allo Part A (before stem cell transplant): Eligible for an allogeneic_x000D_             hematopoietic stem cell transplant_x000D__x000D_          -  For Post-allo Part B: Transplant must have been performed with active AML (greater_x000D_             than 5% blasts) using a conventional conditioning regimen and have achieved CR or CRi_x000D_             post-alloSCT (with ANC greater than or equal to 1,000 and platelet greater than or_x000D_             equal to 50,000)_x000D__x000D_          -  For Post-allo Part B: Treatment must begin at least 60 days, but no more than 100_x000D_             days post-transplant._x000D__x000D_        Exclusion Criteria:_x000D__x000D_          -  Inadequate heart function_x000D__x000D_          -  Inadequate lung function_x000D__x000D_          -  Previous central nervous system leukemia_x000D__x000D_          -  Any history of another metastatic malignancy_x000D__x000D_          -  Anti-leukemia treatment within14 days of study drug (other than hydroxyurea or_x000D_             6-mercaptopurine), immunosuppressive therapy (except for GVHD treatment/prophylaxis_x000D_             in Part B), or investigational agents_x000D__x000D_          -  For Pre-allo Part A (before stem cell transplant): Partially matched donors (related_x000D_             or unrelated) and umbilical cord blood cells are excluded as the source of_x000D_             hematopoietic stem cells_x000D__x000D_          -  For Pre-allo Part A (before stem cell transplant): Prior alloSCT_x000D__x000D_          -  For Post-allo Part B: Active GVHD Grade 2 or higher_x000D__x000D_          -  For Post-allo Part B:History of veno-occlusive disease requiring defibrotide_x000D__x000D_          -  For Post-allo Part B: History of Grade 2 or higher hepatic GVHD_x000D__x000D_          -  For Post-allo Part B: Concurrent use of corticosteroids equivalent of prednisone at a_x000D_             dose of greater than 0.5 mg/kg_x000D_      
---------------------------------------</v>
      </c>
      <c r="S182">
        <f>IF(OR(Database!K185="include",Database!L185="include"), 1, 0)</f>
        <v>0</v>
      </c>
      <c r="T182">
        <f>IF(OR(Database!M185="include",Database!N185="include",Database!O185="include",Database!P185="include"), 1, 0)</f>
        <v>0</v>
      </c>
      <c r="U182">
        <f>IF(OR(Database!M185="include",Database!N185="include",Database!O185="include"), 1, 0)</f>
        <v>0</v>
      </c>
      <c r="V182">
        <f>IF(Database!P185="include", 1, 0)</f>
        <v>0</v>
      </c>
      <c r="W182">
        <f>IF(OR(Database!Q185="include",Database!R185="include",Database!S185="include",Database!T185="include"), 1, 0)</f>
        <v>1</v>
      </c>
      <c r="X182">
        <f>IF(Database!Q185="include", 1, 0)</f>
        <v>0</v>
      </c>
      <c r="Y182">
        <f>IF(Database!T185="include", 1, 0)</f>
        <v>0</v>
      </c>
      <c r="Z182">
        <f>IF(OR(Database!AC185="include",Database!AE185="include",Database!AH185="include",Database!AI185="include",Database!AJ185="include",Database!AK185="include",Database!AM185="include",Database!AN185="include",Database!AO185="include",Database!AP185="include"), 1, 0)</f>
        <v>0</v>
      </c>
      <c r="AA182">
        <f>IF(OR(Database!AQ185&lt;&gt;"",Database!AR185&lt;&gt;"",Database!AS185&lt;&gt;"",Database!AT185&lt;&gt;""), 1, 0)</f>
        <v>0</v>
      </c>
      <c r="AB182">
        <f>IF(Database!AW185&lt;&gt;"", 1, 0)</f>
        <v>0</v>
      </c>
      <c r="AC182">
        <f>IF(OR(Database!AY185&lt;&gt;"",Database!AX185&lt;&gt;""), 1, 0)</f>
        <v>0</v>
      </c>
    </row>
    <row r="183" spans="1:29">
      <c r="A183" t="str">
        <f>Database!$B$6&amp;": "&amp;Database!B186&amp;CHAR(10)&amp;Database!$C$6&amp;": "&amp;Database!C186&amp;CHAR(10)&amp;Database!$E$6&amp;": "&amp;Database!E186&amp;CHAR(10)&amp;Database!$F$6&amp;": "&amp;Database!F186&amp;CHAR(10)&amp;Database!$G$6&amp;": "&amp;Database!G186&amp;CHAR(10)&amp;Database!$H$6&amp;": "&amp;Database!H186&amp;CHAR(10)&amp;Database!$I$6&amp;": "&amp;Database!I186&amp;CHAR(10)&amp;Database!$J$6&amp;": "&amp;Database!J186&amp;CHAR(10)</f>
        <v xml:space="preserve">nct_id: NCT02078960
phase: Phase 1/Phase 2
sponsor_name: Teva Branded Pharmaceutical Products, R&amp;D Inc.
sponsor_type: Industry
study_title: An Open-Label, Single-Group Clinical Study to Evaluate the Pharmacokinetics, Safety, and Efficacy of Omacetaxine Mepesuccinate Given Subcutaneously as a Fixed Dose in Patients With Chronic Phase or Accelerated Phase Chronic Myeloid Leukemia Who Have Failed 2 or More Tyrosine Kinase Inhibitor Therapies
cohort: 1
age_min: 18
age_max: 150
</v>
      </c>
      <c r="B183" t="str">
        <f>IF(S183=1, Database!$K$6&amp;": "&amp;Database!K186&amp;CHAR(10)&amp;Database!$L$6&amp;": "&amp;Database!L186, "")</f>
        <v/>
      </c>
      <c r="C183" t="str">
        <f>IF(T183=1, Database!$M$6&amp;": "&amp;Database!M186&amp;CHAR(10)&amp;Database!$N$6&amp;": "&amp;Database!N186&amp;CHAR(10)&amp;Database!$O$6&amp;": "&amp;Database!O186&amp;CHAR(10)&amp;Database!$P$6&amp;": "&amp;Database!P186&amp;CHAR(10), "")</f>
        <v/>
      </c>
      <c r="D183" t="str">
        <f>IF(W183=1, Database!$Q$6&amp;": "&amp;Database!Q186&amp;CHAR(10)&amp;Database!$R$6&amp;": "&amp;Database!R186&amp;CHAR(10)&amp;Database!$S$6&amp;": "&amp;Database!S186&amp;CHAR(10)&amp;Database!$T$6&amp;": "&amp;Database!T186&amp;CHAR(10)&amp;Database!$U$6&amp;": "&amp;Database!U186&amp;CHAR(10)&amp;Database!$V$6&amp;": "&amp;Database!V186&amp;CHAR(10)&amp;Database!$W$6&amp;": "&amp;Database!W186&amp;CHAR(10)&amp;Database!$X$6&amp;": "&amp;Database!X186&amp;CHAR(10)&amp;Database!$Y$6&amp;": "&amp;Database!Y186&amp;CHAR(10)&amp;Database!$Z$6&amp;": "&amp;Database!Z186&amp;CHAR(10)&amp;Database!$AA$6&amp;": "&amp;Database!AA186&amp;CHAR(10)&amp;Database!$AB$6&amp;": "&amp;Database!AB186&amp;CHAR(10), "")</f>
        <v xml:space="preserve">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v>
      </c>
      <c r="E183" t="str">
        <f>IF(Z183=1, Database!$AC$6&amp;": "&amp;Database!AC186&amp;CHAR(10)&amp;Database!$AD$6&amp;": "&amp;Database!AD186&amp;CHAR(10)&amp;Database!$AE$6&amp;": "&amp;Database!AE186&amp;CHAR(10)&amp;Database!$AF$6&amp;": "&amp;Database!AF186&amp;CHAR(10)&amp;Database!$AG$6&amp;": "&amp;Database!AG186&amp;CHAR(10)&amp;Database!$AH$6&amp;": "&amp;Database!AH186&amp;CHAR(10)&amp;Database!$AI$6&amp;": "&amp;Database!AI186&amp;CHAR(10)&amp;Database!$AJ$6&amp;": "&amp;Database!AJ186&amp;CHAR(10)&amp;Database!$AK$6&amp;": "&amp;Database!AK186&amp;CHAR(10)&amp;Database!$AL$6&amp;": "&amp;Database!AL186&amp;CHAR(10)&amp;Database!$AM$6&amp;": "&amp;Database!AM186&amp;CHAR(10)&amp;Database!$AN$6&amp;": "&amp;Database!AN186&amp;CHAR(10)&amp;Database!$AO$6&amp;": "&amp;Database!AO186&amp;CHAR(10)&amp;Database!$AP$6&amp;": "&amp;Database!AP186&amp;CHAR(10), "")</f>
        <v/>
      </c>
      <c r="F183" t="str">
        <f>IF(AA183=1, Database!$AQ$6&amp;": "&amp;Database!AQ186&amp;CHAR(10)&amp;Database!$AR$6&amp;": "&amp;Database!AR186&amp;CHAR(10)&amp;Database!$AS$6&amp;": "&amp;Database!AS186&amp;CHAR(10)&amp;Database!$AT$6&amp;": "&amp;Database!AT186&amp;CHAR(10), "")</f>
        <v/>
      </c>
      <c r="G183" t="str">
        <f>IF(V183=1, Database!$AU$6&amp;": "&amp;Database!AU186&amp;CHAR(10)&amp;Database!$AV$6&amp;": "&amp;Database!AV186&amp;CHAR(10), "")</f>
        <v/>
      </c>
      <c r="H183" t="str">
        <f>IF(AB183=1, Database!$AW$6&amp;": "&amp;Database!AW186&amp;CHAR(10), "")</f>
        <v/>
      </c>
      <c r="I183" t="str">
        <f>IF(AC183=1, Database!$AX$6&amp;": "&amp;Database!AX186&amp;CHAR(10)&amp;Database!$AY$6&amp;": "&amp;Database!AY186&amp;CHAR(10), "")</f>
        <v xml:space="preserve">stage_cml_accelerated: 
stage_cml_blast: exclude
</v>
      </c>
      <c r="J183" t="str">
        <f>IF(Z183=1, Database!$AQ$6&amp;": "&amp;Database!AQ186&amp;CHAR(10)&amp;Database!$AR$6&amp;": "&amp;Database!AR186&amp;CHAR(10)&amp;Database!$AS$6&amp;": "&amp;Database!AS186&amp;CHAR(10)&amp;Database!$AT$6&amp;": "&amp;Database!AT186&amp;CHAR(10), "")</f>
        <v/>
      </c>
      <c r="K183" t="str">
        <f>Database!$AZ$6&amp;": "&amp;Database!AZ186&amp;CHAR(10)&amp;Database!$BA$6&amp;": "&amp;Database!BA186&amp;CHAR(10)&amp;Database!$BB$6&amp;": "&amp;Database!BB186&amp;CHAR(10)</f>
        <v xml:space="preserve">status_newly_diagnosed: 
status_relapse: 
status_refractory: 
</v>
      </c>
      <c r="L183" t="str">
        <f>Database!$BC$6&amp;": "&amp;Database!BC186&amp;CHAR(10)&amp;Database!$BD$6&amp;": "&amp;Database!BD186&amp;CHAR(10)&amp;Database!$BE$6&amp;": "&amp;Database!BE186&amp;CHAR(10)&amp;Database!$BF$6&amp;": "&amp;Database!BF186&amp;CHAR(10)&amp;Database!$BG$6&amp;": "&amp;Database!BG186&amp;CHAR(10)&amp;Database!$BH$6&amp;": "&amp;Database!BH186&amp;CHAR(10)</f>
        <v xml:space="preserve">marker_alk_oncogene: 
marker_egfr_mutation: 
marker_kras_mutation: 
marker_philadelphia_bcrabl_positive: require
marker_flt3_positive: 
marker_cd20pos: 
</v>
      </c>
      <c r="M183" t="str">
        <f>Database!$BI$6&amp;": "&amp;Database!BI186&amp;CHAR(10)&amp;Database!$BJ$6&amp;": "&amp;Database!BJ186&amp;CHAR(10)&amp;Database!$BK$6&amp;": "&amp;Database!BK186&amp;CHAR(10)&amp;Database!$BL$6&amp;": "&amp;Database!BL186&amp;CHAR(10)&amp;Database!$BM$6&amp;": "&amp;Database!BM186&amp;CHAR(10)&amp;Database!$BN$6&amp;": "&amp;Database!BN186&amp;CHAR(10)&amp;Database!$BO$6&amp;": "&amp;Database!BO186&amp;CHAR(10)&amp;Database!$BP$6&amp;": "&amp;Database!BP186&amp;CHAR(10)</f>
        <v xml:space="preserve">treatment_radiation: 
treatment_radiation_exclusion_period_mo: 
treatment_chemo_systemic: 
treatment_chemo_systemic_exclusion_period_mo: 
treatment_chemo_adjuvant: 
treatment_chemo_adjuvant_exclusion_period_mo: 
treatment_tki: require TKI
treatment_tki_exclusion_period_mo: 
</v>
      </c>
      <c r="N183" t="str">
        <f>IF(OR(W183=1, Z183=1), Database!$BQ$6&amp;": "&amp;Database!BQ186&amp;CHAR(10)&amp;Database!$BR$6&amp;": "&amp;Database!BR186&amp;CHAR(10)&amp;Database!$BS$6&amp;": "&amp;Database!BS186&amp;CHAR(10)&amp;Database!$BT$6&amp;": "&amp;Database!BT186&amp;CHAR(10), "")</f>
        <v xml:space="preserve">treatment_stemcell_allogeneic: 
treatment_stemcell_allogeneic_exclusion_period_mo: 
treatment_stemcell_autologous: 
treatment_stemcell_autologous_exclusion_period_mo: 
</v>
      </c>
      <c r="O183" t="str">
        <f>"Criteria: "&amp;CHAR(10)&amp;CHAR(10)&amp;Database!BU186</f>
        <v xml:space="preserve">Criteria: 
_x000D_        Inclusion Criteria:_x000D__x000D_          -  The patient has a confirmed diagnosis of Philadelphia chromosome (Ph) positive_x000D_             chronic myelogenous leukemia in either CP or AP. Accelerated phase will be defined as_x000D_             disease having 1 of the following: â‰¥15% to &lt;30% blasts in peripheral blood or bone_x000D_             marrow; â‰¥30% blasts + promyelocytes in peripheral blood or bone marrow; â‰¥20%_x000D_             basophils in peripheral blood or bone marrow; platelet count &lt;100x109/L unrelated to_x000D_             therapy; or clonal evolution._x000D__x000D_          -  The patient has either failed, demonstrated intolerance, or a combination of prior_x000D_             failure and intolerance, to prior treatments with at least 2 tyrosine kinase_x000D_             inhibitors (TKI's). Failure of TKI treatment may either be primary (never achieved a_x000D_             response) or secondary resistance (loss of response)._x000D__x000D_          -  TKI treatment failure will be defined as 1 of the following:_x000D__x000D_               -  no CHR by 12 weeks (whether lost or never achieved)_x000D__x000D_               -  no partial cytogenetic response by 24 weeks (ie, 1 to 35% Ph-positive) (whether_x000D_                  lost or never achieved) no major cytogenetic response by 52 weeks (ie, â‰¤35%_x000D_                  Ph-positive) (whether lost or never achieved)_x000D__x000D_               -  progressive leukocytosis, defined as increasing white blood cell (WBC) count on_x000D_                  at least 2 consecutive evaluations, at least 2 weeks apart and doubling from the_x000D_                  nadir to â‰¥20000/Î¼L or absolute increase in WBC by â‰¥50000/Î¼L above the_x000D_                  post-treatment nadir_x000D__x000D_          -  Intolerance to TKI therapy will be defined as 1 of the following:_x000D__x000D_               -  grade 3 to 4 nonhematologic toxicity that does not resolve with adequate_x000D_                  intervention_x000D__x000D_               -  grade 4 hematologic toxicity lasting more than 7 days, or a documented inability_x000D_                  to sustain the TKI therapy because of recurrent grade 3 or 4 hematologic_x000D_                  toxicity with re-initiation of the same therapy_x000D__x000D_               -  any grade 2 or greater toxicity that is unacceptable to the patient_x000D__x000D_          -  Patients must have completed all previous anticancer therapy for at least 2 weeks_x000D_             prior to the first planned dose of omacetaxine, except as noted below, and must have_x000D_             fully recovered from side effects of a previous therapy._x000D__x000D_          -  In patients with rapidly proliferating disease, hydroxyurea may be administered_x000D_             before study entry, if clinically indicated, to control disease. In such cases,_x000D_             complete hematologic response (CHR) must be sustained for at least 4 weeks for_x000D_             accelerated CML, and at least 8 weeks for chronic phase CML, following the_x000D_             discontinuation of hydroxyurea, to be considered as a CHR._x000D__x000D_          -  Patients may receive anagrelide for up to 28 days (in countries where the product is_x000D_             registered). Leukapheresis is allowed up to 24 hours prior to the first treatment_x000D_             cycle with omacetaxine._x000D__x000D_          -  Patients must have adequate hepatic and renal function as evidenced by bilirubin 2.0_x000D_             times the upper limit of the normal range (ULN) or lower, alanine aminotransferase_x000D_             (ALT) and asparate aminotransferase (AST) 3 times the ULN or lower, serum creatinine_x000D_             1.5 times the ULN or lower. Patients with nonclinically significant elevations of_x000D_             bilirubin up to 5.0 g/dL (85500 Î¼mol/L) due to known or suspected Gilbert's disease_x000D_             are eligible; this must be documented on the medical history page of the case report_x000D_             form (CRF)._x000D__x000D_          -  Patients must have an Eastern Cooperative Oncology Group (ECOG) performance status of_x000D_             0 to 2_x000D__x000D_          -  Patients are men or women at least 18 years of age._x000D__x000D_          -  Patients must be able and willing to provide written informed consent prior to any_x000D_             study related procedure._x000D__x000D_          -  The patient must take precautions to not become pregnant or produce offspring. Women_x000D_             must be of non-childbearing potential (surgically sterile or postmenopausal for at_x000D_             least 12 months, confirmed by follicle-stimulating hormone [FSH] &gt;40 IU/L) or agree_x000D_             to use a medically accepted method of contraception for the duration of the study and_x000D_             90 days after treatment. Men must be surgically sterile or agree to use a medically_x000D_             accepted method of contraception for the duration of the study and 90 days after_x000D_             treatment. Acceptable methods of contraception include abstinence, barrier method_x000D_             with spermicide (excluding cervical cap and sponge), intrauterine device (IUD), or_x000D_             steroidal contraceptive (oral, transdermal, implanted, and injected) in conjunction_x000D_             with a barrier method._x000D__x000D_               -  Other criteria may apply, please contact the investigator for additional_x000D_                  information_x000D__x000D_        Exclusion Criteria:_x000D__x000D_          -  The patient has New York Heart Association (NYHA) class III or IV heart disease,_x000D_             active ischemia, or any other uncontrolled cardiac condition such as angina pectoris,_x000D_             clinically significant cardiac arrhythmia requiring therapy, uncontrolled_x000D_             hypertension, or congestive heart failure._x000D__x000D_          -  The patient has had a myocardial infarction in the previous 12 weeks. (Prior to study_x000D_             entry, electrocardiogram [ECG] abnormalities at screening must be documented by the_x000D_             investigator as not medically relevant.)_x000D__x000D_          -  The patient has received radiotherapy within 30 days prior to the start of study_x000D_             drug, or has not recovered from the acute toxicities associated with prior approved_x000D_             therapies including investigational drugs._x000D__x000D_          -  The patient has another concurrent illness that would preclude study conduct and_x000D_             assessment, including, but not limited to, another active malignancy (excluding_x000D_             squamous or basal cell skin cancer and in situ cervical cancer), uncontrolled medical_x000D_             conditions, uncontrolled and active infection (considered opportunistic, life_x000D_             threatening, or clinically significant), uncontrolled risk of bleeding, or_x000D_             uncontrolled diabetes mellitus._x000D__x000D_          -  The patient underwent autologous or allogeneic stem cell transplant within 60 days_x000D_             prior to receiving the first dose of omacetaxine and has any evidence of ongoing_x000D_             graft versus host disease (GVHD), or GVHD requiring immunosuppressive therapy._x000D__x000D_          -  The patient has a human leukocyte antigen (HLA)-matched donor and is eligible for_x000D_             allogeneic transplantation for CML treatment._x000D__x000D_          -  The patient has known positive human immunodeficiency virus (HIV) or known active_x000D_             human t-cell lymphotropic virus (HTLV) I/II disease, whether on treatment or not._x000D__x000D_          -  The patient has known active hepatitis B or C. The determination of active hepatitis_x000D_             B or C is left to the investigator._x000D__x000D_          -  The patient has lymphoid Ph+ blast crisis or blast phase CML._x000D__x000D_          -  The patient participated in another clinical investigation within 30 days of_x000D_             enrollment or is receiving another investigational agent._x000D__x000D_          -  The patient received omacetaxine or has a history of hypersensitivity._x000D__x000D_               -  Other criteria may apply, please contact the investigator for additional_x000D_                  information_x000D_      </v>
      </c>
      <c r="P183" t="str">
        <f t="shared" si="4"/>
        <v xml:space="preserve">
---------------------------------------</v>
      </c>
      <c r="Q183" t="str">
        <f t="shared" si="5"/>
        <v>nct_id: NCT02078960
phase: Phase 1/Phase 2
sponsor_name: Teva Branded Pharmaceutical Products, R&amp;D Inc.
sponsor_type: Industry
study_title: An Open-Label, Single-Group Clinical Study to Evaluate the Pharmacokinetics, Safety, and Efficacy of Omacetaxine Mepesuccinate Given Subcutaneously as a Fixed Dose in Patients With Chronic Phase or Accelerated Phase Chronic Myeloid Leukemia Who Have Failed 2 or More Tyrosine Kinase Inhibitor Therapies
cohort: 1
age_min: 18
age_max: 150
type_leukemia_all: 
type_leukemia_aml: 
type_leukemia_cll: 
type_leukemia_cml: include
type_leukemia_cmml: 
type_leukemia_all_bcell: 
type_leukemia_all_tcell: 
type_leukemia_aml_denovo: 
type_leukemia_aml_secondary_mds: 
type_leukemia_aml_secondary_cml: 
type_leukemia_aml_apl: 
type_leukemia_aml_jmml: 
stage_cml_accelerated: 
stage_cml_blast: exclude
status_newly_diagnosed: 
status_relapse: 
status_refractory: 
marker_alk_oncogene: 
marker_egfr_mutation: 
marker_kras_mutation: 
marker_philadelphia_bcrabl_positive: require
marker_flt3_positive: 
marker_cd20pos: 
treatment_radiation: 
treatment_radiation_exclusion_period_mo: 
treatment_chemo_systemic: 
treatment_chemo_systemic_exclusion_period_mo: 
treatment_chemo_adjuvant: 
treatment_chemo_adjuvant_exclusion_period_mo: 
treatment_tki: require TKI
treatment_tki_exclusion_period_mo: 
treatment_stemcell_allogeneic: 
treatment_stemcell_allogeneic_exclusion_period_mo: 
treatment_stemcell_autologous: 
treatment_stemcell_autologous_exclusion_period_mo: 
Criteria: 
_x000D_        Inclusion Criteria:_x000D__x000D_          -  The patient has a confirmed diagnosis of Philadelphia chromosome (Ph) positive_x000D_             chronic myelogenous leukemia in either CP or AP. Accelerated phase will be defined as_x000D_             disease having 1 of the following: â‰¥15% to &lt;30% blasts in peripheral blood or bone_x000D_             marrow; â‰¥30% blasts + promyelocytes in peripheral blood or bone marrow; â‰¥20%_x000D_             basophils in peripheral blood or bone marrow; platelet count &lt;100x109/L unrelated to_x000D_             therapy; or clonal evolution._x000D__x000D_          -  The patient has either failed, demonstrated intolerance, or a combination of prior_x000D_             failure and intolerance, to prior treatments with at least 2 tyrosine kinase_x000D_             inhibitors (TKI's). Failure of TKI treatment may either be primary (never achieved a_x000D_             response) or secondary resistance (loss of response)._x000D__x000D_          -  TKI treatment failure will be defined as 1 of the following:_x000D__x000D_               -  no CHR by 12 weeks (whether lost or never achieved)_x000D__x000D_               -  no partial cytogenetic response by 24 weeks (ie, 1 to 35% Ph-positive) (whether_x000D_                  lost or never achieved) no major cytogenetic response by 52 weeks (ie, â‰¤35%_x000D_                  Ph-positive) (whether lost or never achieved)_x000D__x000D_               -  progressive leukocytosis, defined as increasing white blood cell (WBC) count on_x000D_                  at least 2 consecutive evaluations, at least 2 weeks apart and doubling from the_x000D_                  nadir to â‰¥20000/Î¼L or absolute increase in WBC by â‰¥50000/Î¼L above the_x000D_                  post-treatment nadir_x000D__x000D_          -  Intolerance to TKI therapy will be defined as 1 of the following:_x000D__x000D_               -  grade 3 to 4 nonhematologic toxicity that does not resolve with adequate_x000D_                  intervention_x000D__x000D_               -  grade 4 hematologic toxicity lasting more than 7 days, or a documented inability_x000D_                  to sustain the TKI therapy because of recurrent grade 3 or 4 hematologic_x000D_                  toxicity with re-initiation of the same therapy_x000D__x000D_               -  any grade 2 or greater toxicity that is unacceptable to the patient_x000D__x000D_          -  Patients must have completed all previous anticancer therapy for at least 2 weeks_x000D_             prior to the first planned dose of omacetaxine, except as noted below, and must have_x000D_             fully recovered from side effects of a previous therapy._x000D__x000D_          -  In patients with rapidly proliferating disease, hydroxyurea may be administered_x000D_             before study entry, if clinically indicated, to control disease. In such cases,_x000D_             complete hematologic response (CHR) must be sustained for at least 4 weeks for_x000D_             accelerated CML, and at least 8 weeks for chronic phase CML, following the_x000D_             discontinuation of hydroxyurea, to be considered as a CHR._x000D__x000D_          -  Patients may receive anagrelide for up to 28 days (in countries where the product is_x000D_             registered). Leukapheresis is allowed up to 24 hours prior to the first treatment_x000D_             cycle with omacetaxine._x000D__x000D_          -  Patients must have adequate hepatic and renal function as evidenced by bilirubin 2.0_x000D_             times the upper limit of the normal range (ULN) or lower, alanine aminotransferase_x000D_             (ALT) and asparate aminotransferase (AST) 3 times the ULN or lower, serum creatinine_x000D_             1.5 times the ULN or lower. Patients with nonclinically significant elevations of_x000D_             bilirubin up to 5.0 g/dL (85500 Î¼mol/L) due to known or suspected Gilbert's disease_x000D_             are eligible; this must be documented on the medical history page of the case report_x000D_             form (CRF)._x000D__x000D_          -  Patients must have an Eastern Cooperative Oncology Group (ECOG) performance status of_x000D_             0 to 2_x000D__x000D_          -  Patients are men or women at least 18 years of age._x000D__x000D_          -  Patients must be able and willing to provide written informed consent prior to any_x000D_             study related procedure._x000D__x000D_          -  The patient must take precautions to not become pregnant or produce offspring. Women_x000D_             must be of non-childbearing potential (surgically sterile or postmenopausal for at_x000D_             least 12 months, confirmed by follicle-stimulating hormone [FSH] &gt;40 IU/L) or agree_x000D_             to use a medically accepted method of contraception for the duration of the study and_x000D_             90 days after treatment. Men must be surgically sterile or agree to use a medically_x000D_             accepted method of contraception for the duration of the study and 90 days after_x000D_             treatment. Acceptable methods of contraception include abstinence, barrier method_x000D_             with spermicide (excluding cervical cap and sponge), intrauterine device (IUD), or_x000D_             steroidal contraceptive (oral, transdermal, implanted, and injected) in conjunction_x000D_             with a barrier method._x000D__x000D_               -  Other criteria may apply, please contact the investigator for additional_x000D_                  information_x000D__x000D_        Exclusion Criteria:_x000D__x000D_          -  The patient has New York Heart Association (NYHA) class III or IV heart disease,_x000D_             active ischemia, or any other uncontrolled cardiac condition such as angina pectoris,_x000D_             clinically significant cardiac arrhythmia requiring therapy, uncontrolled_x000D_             hypertension, or congestive heart failure._x000D__x000D_          -  The patient has had a myocardial infarction in the previous 12 weeks. (Prior to study_x000D_             entry, electrocardiogram [ECG] abnormalities at screening must be documented by the_x000D_             investigator as not medically relevant.)_x000D__x000D_          -  The patient has received radiotherapy within 30 days prior to the start of study_x000D_             drug, or has not recovered from the acute toxicities associated with prior approved_x000D_             therapies including investigational drugs._x000D__x000D_          -  The patient has another concurrent illness that would preclude study conduct and_x000D_             assessment, including, but not limited to, another active malignancy (excluding_x000D_             squamous or basal cell skin cancer and in situ cervical cancer), uncontrolled medical_x000D_             conditions, uncontrolled and active infection (considered opportunistic, life_x000D_             threatening, or clinically significant), uncontrolled risk of bleeding, or_x000D_             uncontrolled diabetes mellitus._x000D__x000D_          -  The patient underwent autologous or allogeneic stem cell transplant within 60 days_x000D_             prior to receiving the first dose of omacetaxine and has any evidence of ongoing_x000D_             graft versus host disease (GVHD), or GVHD requiring immunosuppressive therapy._x000D__x000D_          -  The patient has a human leukocyte antigen (HLA)-matched donor and is eligible for_x000D_             allogeneic transplantation for CML treatment._x000D__x000D_          -  The patient has known positive human immunodeficiency virus (HIV) or known active_x000D_             human t-cell lymphotropic virus (HTLV) I/II disease, whether on treatment or not._x000D__x000D_          -  The patient has known active hepatitis B or C. The determination of active hepatitis_x000D_             B or C is left to the investigator._x000D__x000D_          -  The patient has lymphoid Ph+ blast crisis or blast phase CML._x000D__x000D_          -  The patient participated in another clinical investigation within 30 days of_x000D_             enrollment or is receiving another investigational agent._x000D__x000D_          -  The patient received omacetaxine or has a history of hypersensitivity._x000D__x000D_               -  Other criteria may apply, please contact the investigator for additional_x000D_                  information_x000D_      
---------------------------------------</v>
      </c>
      <c r="S183">
        <f>IF(OR(Database!K186="include",Database!L186="include"), 1, 0)</f>
        <v>0</v>
      </c>
      <c r="T183">
        <f>IF(OR(Database!M186="include",Database!N186="include",Database!O186="include",Database!P186="include"), 1, 0)</f>
        <v>0</v>
      </c>
      <c r="U183">
        <f>IF(OR(Database!M186="include",Database!N186="include",Database!O186="include"), 1, 0)</f>
        <v>0</v>
      </c>
      <c r="V183">
        <f>IF(Database!P186="include", 1, 0)</f>
        <v>0</v>
      </c>
      <c r="W183">
        <f>IF(OR(Database!Q186="include",Database!R186="include",Database!S186="include",Database!T186="include"), 1, 0)</f>
        <v>1</v>
      </c>
      <c r="X183">
        <f>IF(Database!Q186="include", 1, 0)</f>
        <v>0</v>
      </c>
      <c r="Y183">
        <f>IF(Database!T186="include", 1, 0)</f>
        <v>1</v>
      </c>
      <c r="Z183">
        <f>IF(OR(Database!AC186="include",Database!AE186="include",Database!AH186="include",Database!AI186="include",Database!AJ186="include",Database!AK186="include",Database!AM186="include",Database!AN186="include",Database!AO186="include",Database!AP186="include"), 1, 0)</f>
        <v>0</v>
      </c>
      <c r="AA183">
        <f>IF(OR(Database!AQ186&lt;&gt;"",Database!AR186&lt;&gt;"",Database!AS186&lt;&gt;"",Database!AT186&lt;&gt;""), 1, 0)</f>
        <v>0</v>
      </c>
      <c r="AB183">
        <f>IF(Database!AW186&lt;&gt;"", 1, 0)</f>
        <v>0</v>
      </c>
      <c r="AC183">
        <f>IF(OR(Database!AY186&lt;&gt;"",Database!AX186&lt;&gt;""), 1, 0)</f>
        <v>1</v>
      </c>
    </row>
    <row r="184" spans="1:29">
      <c r="A184" t="str">
        <f>Database!$B$6&amp;": "&amp;Database!B187&amp;CHAR(10)&amp;Database!$C$6&amp;": "&amp;Database!C187&amp;CHAR(10)&amp;Database!$E$6&amp;": "&amp;Database!E187&amp;CHAR(10)&amp;Database!$F$6&amp;": "&amp;Database!F187&amp;CHAR(10)&amp;Database!$G$6&amp;": "&amp;Database!G187&amp;CHAR(10)&amp;Database!$H$6&amp;": "&amp;Database!H187&amp;CHAR(10)&amp;Database!$I$6&amp;": "&amp;Database!I187&amp;CHAR(10)&amp;Database!$J$6&amp;": "&amp;Database!J187&amp;CHAR(10)</f>
        <v xml:space="preserve">nct_id: NCT02435849
phase: Phase 2
sponsor_name: Novartis Pharmaceuticals
sponsor_type: Industry
study_title: A Phase II, Single Arm, Multicenter Trial to Determine the Efficacy and Safety of CTL019 in Pediatric Patients With Relapsed and Refractory B-cell Acute Lymphoblastic Leukemia
cohort: 1
age_min: 3
age_max: 21
</v>
      </c>
      <c r="B184" t="str">
        <f>IF(S184=1, Database!$K$6&amp;": "&amp;Database!K187&amp;CHAR(10)&amp;Database!$L$6&amp;": "&amp;Database!L187, "")</f>
        <v/>
      </c>
      <c r="C184" t="str">
        <f>IF(T184=1, Database!$M$6&amp;": "&amp;Database!M187&amp;CHAR(10)&amp;Database!$N$6&amp;": "&amp;Database!N187&amp;CHAR(10)&amp;Database!$O$6&amp;": "&amp;Database!O187&amp;CHAR(10)&amp;Database!$P$6&amp;": "&amp;Database!P187&amp;CHAR(10), "")</f>
        <v/>
      </c>
      <c r="D184" t="str">
        <f>IF(W184=1, Database!$Q$6&amp;": "&amp;Database!Q187&amp;CHAR(10)&amp;Database!$R$6&amp;": "&amp;Database!R187&amp;CHAR(10)&amp;Database!$S$6&amp;": "&amp;Database!S187&amp;CHAR(10)&amp;Database!$T$6&amp;": "&amp;Database!T187&amp;CHAR(10)&amp;Database!$U$6&amp;": "&amp;Database!U187&amp;CHAR(10)&amp;Database!$V$6&amp;": "&amp;Database!V187&amp;CHAR(10)&amp;Database!$W$6&amp;": "&amp;Database!W187&amp;CHAR(10)&amp;Database!$X$6&amp;": "&amp;Database!X187&amp;CHAR(10)&amp;Database!$Y$6&amp;": "&amp;Database!Y187&amp;CHAR(10)&amp;Database!$Z$6&amp;": "&amp;Database!Z187&amp;CHAR(10)&amp;Database!$AA$6&amp;": "&amp;Database!AA187&amp;CHAR(10)&amp;Database!$AB$6&amp;": "&amp;Database!AB187&amp;CHAR(10), "")</f>
        <v xml:space="preserve">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v>
      </c>
      <c r="E184" t="str">
        <f>IF(Z184=1, Database!$AC$6&amp;": "&amp;Database!AC187&amp;CHAR(10)&amp;Database!$AD$6&amp;": "&amp;Database!AD187&amp;CHAR(10)&amp;Database!$AE$6&amp;": "&amp;Database!AE187&amp;CHAR(10)&amp;Database!$AF$6&amp;": "&amp;Database!AF187&amp;CHAR(10)&amp;Database!$AG$6&amp;": "&amp;Database!AG187&amp;CHAR(10)&amp;Database!$AH$6&amp;": "&amp;Database!AH187&amp;CHAR(10)&amp;Database!$AI$6&amp;": "&amp;Database!AI187&amp;CHAR(10)&amp;Database!$AJ$6&amp;": "&amp;Database!AJ187&amp;CHAR(10)&amp;Database!$AK$6&amp;": "&amp;Database!AK187&amp;CHAR(10)&amp;Database!$AL$6&amp;": "&amp;Database!AL187&amp;CHAR(10)&amp;Database!$AM$6&amp;": "&amp;Database!AM187&amp;CHAR(10)&amp;Database!$AN$6&amp;": "&amp;Database!AN187&amp;CHAR(10)&amp;Database!$AO$6&amp;": "&amp;Database!AO187&amp;CHAR(10)&amp;Database!$AP$6&amp;": "&amp;Database!AP187&amp;CHAR(10), "")</f>
        <v/>
      </c>
      <c r="F184" t="str">
        <f>IF(AA184=1, Database!$AQ$6&amp;": "&amp;Database!AQ187&amp;CHAR(10)&amp;Database!$AR$6&amp;": "&amp;Database!AR187&amp;CHAR(10)&amp;Database!$AS$6&amp;": "&amp;Database!AS187&amp;CHAR(10)&amp;Database!$AT$6&amp;": "&amp;Database!AT187&amp;CHAR(10), "")</f>
        <v/>
      </c>
      <c r="G184" t="str">
        <f>IF(V184=1, Database!$AU$6&amp;": "&amp;Database!AU187&amp;CHAR(10)&amp;Database!$AV$6&amp;": "&amp;Database!AV187&amp;CHAR(10), "")</f>
        <v/>
      </c>
      <c r="H184" t="str">
        <f>IF(AB184=1, Database!$AW$6&amp;": "&amp;Database!AW187&amp;CHAR(10), "")</f>
        <v xml:space="preserve">stage_all_burkitt: exclude
</v>
      </c>
      <c r="I184" t="str">
        <f>IF(AC184=1, Database!$AX$6&amp;": "&amp;Database!AX187&amp;CHAR(10)&amp;Database!$AY$6&amp;": "&amp;Database!AY187&amp;CHAR(10), "")</f>
        <v/>
      </c>
      <c r="J184" t="str">
        <f>IF(Z184=1, Database!$AQ$6&amp;": "&amp;Database!AQ187&amp;CHAR(10)&amp;Database!$AR$6&amp;": "&amp;Database!AR187&amp;CHAR(10)&amp;Database!$AS$6&amp;": "&amp;Database!AS187&amp;CHAR(10)&amp;Database!$AT$6&amp;": "&amp;Database!AT187&amp;CHAR(10), "")</f>
        <v/>
      </c>
      <c r="K184" t="str">
        <f>Database!$AZ$6&amp;": "&amp;Database!AZ187&amp;CHAR(10)&amp;Database!$BA$6&amp;": "&amp;Database!BA187&amp;CHAR(10)&amp;Database!$BB$6&amp;": "&amp;Database!BB187&amp;CHAR(10)</f>
        <v xml:space="preserve">status_newly_diagnosed: 
status_relapse: require_relapse_or_refractory
status_refractory: require_relapse_or_refractory
</v>
      </c>
      <c r="L184" t="str">
        <f>Database!$BC$6&amp;": "&amp;Database!BC187&amp;CHAR(10)&amp;Database!$BD$6&amp;": "&amp;Database!BD187&amp;CHAR(10)&amp;Database!$BE$6&amp;": "&amp;Database!BE187&amp;CHAR(10)&amp;Database!$BF$6&amp;": "&amp;Database!BF187&amp;CHAR(10)&amp;Database!$BG$6&amp;": "&amp;Database!BG187&amp;CHAR(10)&amp;Database!$BH$6&amp;": "&amp;Database!BH187&amp;CHAR(10)</f>
        <v xml:space="preserve">marker_alk_oncogene: 
marker_egfr_mutation: 
marker_kras_mutation: 
marker_philadelphia_bcrabl_positive: 
marker_flt3_positive: 
marker_cd20pos: 
</v>
      </c>
      <c r="M184" t="str">
        <f>Database!$BI$6&amp;": "&amp;Database!BI187&amp;CHAR(10)&amp;Database!$BJ$6&amp;": "&amp;Database!BJ187&amp;CHAR(10)&amp;Database!$BK$6&amp;": "&amp;Database!BK187&amp;CHAR(10)&amp;Database!$BL$6&amp;": "&amp;Database!BL187&amp;CHAR(10)&amp;Database!$BM$6&amp;": "&amp;Database!BM187&amp;CHAR(10)&amp;Database!$BN$6&amp;": "&amp;Database!BN187&amp;CHAR(10)&amp;Database!$BO$6&amp;": "&amp;Database!BO187&amp;CHAR(10)&amp;Database!$BP$6&amp;": "&amp;Database!BP187&amp;CHAR(10)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84" t="str">
        <f>IF(OR(W184=1, Z184=1), Database!$BQ$6&amp;": "&amp;Database!BQ187&amp;CHAR(10)&amp;Database!$BR$6&amp;": "&amp;Database!BR187&amp;CHAR(10)&amp;Database!$BS$6&amp;": "&amp;Database!BS187&amp;CHAR(10)&amp;Database!$BT$6&amp;": "&amp;Database!BT187&amp;CHAR(10), "")</f>
        <v xml:space="preserve">treatment_stemcell_allogeneic: 
treatment_stemcell_allogeneic_exclusion_period_mo: 
treatment_stemcell_autologous: 
treatment_stemcell_autologous_exclusion_period_mo: 
</v>
      </c>
      <c r="O184" t="str">
        <f>"Criteria: "&amp;CHAR(10)&amp;CHAR(10)&amp;Database!BU187</f>
        <v xml:space="preserve">Criteria: 
_x000D_        Inclusion Criteria:_x000D__x000D_          -  Relapsed or refractory pediatric B-cell ALL._x000D__x000D_               1. 2nd or greater Bone Marrow (BM) relapse OR._x000D__x000D_               2. Any BM relapse after allogeneic stem cell transplantation (SCT) and must be â‰¥ 6_x000D_                  months from SCT at the time of CTL019 infusion OR._x000D__x000D_               3. Primary refractory as defined by not achieving a CR after 2 cycles of a standard_x000D_                  chemotherapy regimen or chemorefractory as defined by not achieving a CR after 1_x000D_                  cycle of standard chemotherapy for relapsed leukemia OR._x000D__x000D_               4. Patients with Philadelphia chromosome positive (Ph+) ALL are eligible if they_x000D_                  are intolerant to or have failed 2 lines of tyrosine kinase inhibitor therapy_x000D_                  (TKI), or if TKI therapy is contraindicated OR._x000D__x000D_               5. Ineligible for allogeneic SCT._x000D__x000D_          -  For relapsed patients, documentation of CD19 tumor expression demonstrated in bone_x000D_             marrow or peripheral blood by flow cytometry within 3 months of study entry._x000D__x000D_          -  Adequate organ function defined as:_x000D__x000D_               1. Renal function defined as:_x000D__x000D_                  A serum creatinine based on age/gender as follows:_x000D__x000D_                  Maximum Serum Creatinine (mg/dL). Age Male Female_x000D__x000D_                    1. to &lt; 2 years 0.6 0.6_x000D__x000D_                    2. to &lt; 6 years 0.8 0.8_x000D__x000D_                  6 to &lt; 10 years 1.0 1.0 10 to &lt; 13 years 1.2 1.2 13 to &lt; 16 years 1.5 1.4_x000D__x000D_                  â‰¥ 16 years 1.7 1.4._x000D__x000D_               2. Alanine Aminotransferase (ALT) â‰¤ 5 times the upper limit of normal (ULN) for_x000D_                  age._x000D__x000D_               3. Bilirubin &lt; 2.0 mg/dL._x000D__x000D_               4. Must have a minimum level of pulmonary reserve as â‰¤ Grade 1 dyspnea and pulse_x000D_                  oxygenation &gt; 91% on room air._x000D__x000D_               5. Left Ventricular Shortening Fraction (LVSF) â‰¥ 28% confirmed by echocardiogram_x000D_                  (ECHO), or Left Ventricular Ejection Fraction (LVEF) â‰¥ 45% confirmed by_x000D_                  echocardiogram or Multiple Uptake Gated Acquisition (MUGA)._x000D__x000D_          -  Bone marrow with â‰¥ 5% lymphoblasts by morphologic assessment at screening._x000D__x000D_          -  Life expectancy &gt; 12 weeks._x000D__x000D_          -  Age 3 at the time of screening to age 21 at the time of initial diagnosis_x000D__x000D_          -  Karnofsky (age â‰¥ 16 years) or Lansky (age &lt; 16 years) performance status â‰¥ 50 at_x000D_             screening._x000D__x000D_          -  Must have an apheresis product of non-mobilized cells received and accepted by the_x000D_             manufacturing site._x000D__x000D_        Exclusion Criteria:_x000D__x000D_          -  Isolated extra-medullary disease relapse_x000D__x000D_          -  Patients with concomitant genetic syndrome: such as patients with Fanconi anemia,_x000D_             Kostmann syndrome, Shwachman syndrome or any other known bone marrow failure_x000D_             syndrome. Patients with Down Syndrome will not be excluded._x000D__x000D_          -  Patients with Burkitt's lymphoma/leukemia (i.e. patients with mature B-cell ALL,_x000D_             leukemia with B-cell [sIg positive and kappa or lambda restricted positivity] ALL,_x000D_             with FAB L3 morphology and /or a MYC translocation)_x000D__x000D_          -  Prior malignancy, except carcinoma in situ of the skin or cervix treated with_x000D_             curative intent and with no evidence of active disease_x000D__x000D_          -  Treatment with any prior gene therapy product_x000D__x000D_          -  Has had treatment with any prior anti-CD19/anti-CD3 therapy, or any other anti-CD19_x000D_             therapy_x000D__x000D_          -  Active or latent hepatitis B or active hepatitis C (test within 8 weeks of_x000D_             screening), or any uncontrolled infection at screening_x000D__x000D_          -  Human Immunodeficiency Virus (HIV) positive test within 8 weeks of screening_x000D__x000D_          -  Presence of grade 2 to 4 acute or extensive chronic graft-versus-host disease (GVHD)._x000D__x000D_          -  Active CNS involvement by malignancy, defined by CNS-3 per NCCN guidelines._x000D__x000D_          -  Patient has an investigational medicinal product within the last 30 days prior to_x000D_             screening._x000D__x000D_          -  Pregnant or nursing women._x000D__x000D_          -  Women of child-bearing potential (defined as all women physiologically capable of_x000D_             becoming pregnant) and all male participants, unless they are using highly effective_x000D_             methods of contraception for a period of 1 year after the CTL019 infusion. Highly_x000D_             effective contraception methods include:_x000D__x000D_               1. Total abstinence (when this is in line with the preferred and usual lifestyle of_x000D_                  the patient. Periodic abstinence (e.g., calendar, ovulation, symptothermal,_x000D_                  post-ovulation methods) and withdrawal are NOT acceptable methods of_x000D_                  contraception_x000D__x000D_               2. Female sterilization (have had surgical bilateral oophorectomy with or without_x000D_                  hysterectomy) or tubal ligation at least six weeks before taking study_x000D_                  treatment. In case of oophorectomy alone, only when the reproductive status of_x000D_                  the woman has been confirmed by follow up hormone level assessment_x000D__x000D_               3. Male sterilization (at least 6 months prior to screening). For female patients_x000D_                  on the study the vasectomized male partner should be the sole partner for that_x000D_                  patient._x000D__x000D_               4. BOTH of the following forms of contraception must be utilized:_x000D__x000D_                    -  Use of oral, injected or implanted hormonal methods of contraception or_x000D_                       other forms of hormonal contraception that have comparable efficacy_x000D_                       (failure rate &lt;1%), for example hormone vaginal ring or transdermal hormone_x000D_                       contraception._x000D__x000D_                    -  Barrier methods of contraception: Condom or Occlusive cap (diaphragm or_x000D_                       cervical/vault caps) with spermicidal foam/gel/film/cream/vaginal_x000D_                       suppository_x000D__x000D_               5. Use of IUDs are excluded due to increased risks of infection and bleeding in_x000D_                  this population._x000D__x000D_               6. In case of use of oral contraception, women must be stable on the same pill for_x000D_                  a minimum of 3 months before taking study treatment._x000D__x000D_                  Women who are not of reproductive potential (defined as either &lt;11 years of age,_x000D_                  Tanner Stage 1, post-menopausal for at least 24 consecutive months or have_x000D_                  undergone hysterectomy, salpingotomy, and/or bilateral oophorectomy) are_x000D_                  eligible without requiring the use of contraception. Acceptable documentation_x000D_                  includes written or oral documentation communicated by clinician or clinician's_x000D_                  staff of one of the following:_x000D__x000D_               1. Demographics show age &lt;11_x000D__x000D_               2. Physical examination indicates Tanner Stage 1_x000D__x000D_               3. Physician report/letter_x000D__x000D_               4. Operative report or other source documentation in the patient record_x000D__x000D_               5. Discharge summary_x000D__x000D_               6. Follicle stimulating hormone measurement elevated into the menopausal range_x000D__x000D_          -  The following medications are excluded:_x000D__x000D_               1. Steroids: Therapeutic doses of steroids must be stopped &gt; 72 hours prior to_x000D_                  CTL019 infusion. However, the following physiological replacement doses of_x000D_                  steroids are allowed:_x000D__x000D_                  &lt; 12 mg/m2/day hydrocortisone or equivalent_x000D__x000D_               2. Allogeneic cellular therapy: Any donor lymphocyte infusions (DLI) must be_x000D_                  completed &gt; 6 weeks prior to CTL019 infusion_x000D__x000D_               3. GVHD therapies: Any drug used for GVHD must be stopped &gt; 4 weeks prior to CTL019_x000D_                  infusion (e.g. calcineurin inhibitors, methotrexate or other chemotherapy drugs,_x000D_                  mycophenolyate, rapamycin, thalidomide, or immunosuppressive antibodies such as_x000D_                  anti-CD20 (rituximab), anti-TNF, anti-IL6 or anti-IL6R)_x000D__x000D_               4. Chemotherapy:_x000D__x000D_                  The following drugs must be stopped &gt; 1 week prior to CTL019 infusion and should_x000D_                  not be administered concomitantly or following lymphodepleting chemotherapy:_x000D_                  hydroxyurea, vincristine, 6-mercaptopurine, 6-thioguanine, methotrexate &lt; 25_x000D_                  mg/m2, cytosine arabinoside &lt; 100 mg/m2/day, asparaginase (non-pegylated)_x000D__x000D_                  The following drugs must be stopped &gt;2 weeks prior to CTL019 infusion:_x000D__x000D_                  salvage chemotherapy (e.g. clofarabine, cytosine arabinoside &gt; 100 mg/m2,_x000D_                  anthracyclines, cyclophosphamide), excluding the required lymphodepleting_x000D_                  chemotherapy drugs Pegylated-asparaginase must be stopped &gt; 4 weeks prior to_x000D_                  CTL019 infusion_x000D__x000D_               5. CNS disease prophylaxis:_x000D__x000D_                  CNS prophylaxis treatment must be stopped &gt; 1 week prior to CTL019 infusion_x000D_                  (e.g. intrathecal methotrexate)_x000D__x000D_          -  Anti T-cell therapy: Administration of any T cell or toxic agent is strongly_x000D_             discouraged since residual lytic levels may destroy the infused CTL019 cell or_x000D_             prevent their in vivo expansion._x000D__x000D_        Other protocol-defined inclusion/exclusion may apply._x000D_      </v>
      </c>
      <c r="P184" t="str">
        <f t="shared" si="4"/>
        <v xml:space="preserve">
---------------------------------------</v>
      </c>
      <c r="Q184" t="str">
        <f t="shared" si="5"/>
        <v>nct_id: NCT02435849
phase: Phase 2
sponsor_name: Novartis Pharmaceuticals
sponsor_type: Industry
study_title: A Phase II, Single Arm, Multicenter Trial to Determine the Efficacy and Safety of CTL019 in Pediatric Patients With Relapsed and Refractory B-cell Acute Lymphoblastic Leukemia
cohort: 1
age_min: 3
age_max: 21
type_leukemia_all: include
type_leukemia_aml: 
type_leukemia_cll: 
type_leukemia_cml: 
type_leukemia_cmml: 
type_leukemia_all_bcell: 
type_leukemia_all_tcell: exclude
type_leukemia_aml_denovo: 
type_leukemia_aml_secondary_mds: 
type_leukemia_aml_secondary_cml: 
type_leukemia_aml_apl: 
type_leukemia_aml_jmml: 
stage_all_burkitt: exclude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Relapsed or refractory pediatric B-cell ALL._x000D__x000D_               1. 2nd or greater Bone Marrow (BM) relapse OR._x000D__x000D_               2. Any BM relapse after allogeneic stem cell transplantation (SCT) and must be â‰¥ 6_x000D_                  months from SCT at the time of CTL019 infusion OR._x000D__x000D_               3. Primary refractory as defined by not achieving a CR after 2 cycles of a standard_x000D_                  chemotherapy regimen or chemorefractory as defined by not achieving a CR after 1_x000D_                  cycle of standard chemotherapy for relapsed leukemia OR._x000D__x000D_               4. Patients with Philadelphia chromosome positive (Ph+) ALL are eligible if they_x000D_                  are intolerant to or have failed 2 lines of tyrosine kinase inhibitor therapy_x000D_                  (TKI), or if TKI therapy is contraindicated OR._x000D__x000D_               5. Ineligible for allogeneic SCT._x000D__x000D_          -  For relapsed patients, documentation of CD19 tumor expression demonstrated in bone_x000D_             marrow or peripheral blood by flow cytometry within 3 months of study entry._x000D__x000D_          -  Adequate organ function defined as:_x000D__x000D_               1. Renal function defined as:_x000D__x000D_                  A serum creatinine based on age/gender as follows:_x000D__x000D_                  Maximum Serum Creatinine (mg/dL). Age Male Female_x000D__x000D_                    1. to &lt; 2 years 0.6 0.6_x000D__x000D_                    2. to &lt; 6 years 0.8 0.8_x000D__x000D_                  6 to &lt; 10 years 1.0 1.0 10 to &lt; 13 years 1.2 1.2 13 to &lt; 16 years 1.5 1.4_x000D__x000D_                  â‰¥ 16 years 1.7 1.4._x000D__x000D_               2. Alanine Aminotransferase (ALT) â‰¤ 5 times the upper limit of normal (ULN) for_x000D_                  age._x000D__x000D_               3. Bilirubin &lt; 2.0 mg/dL._x000D__x000D_               4. Must have a minimum level of pulmonary reserve as â‰¤ Grade 1 dyspnea and pulse_x000D_                  oxygenation &gt; 91% on room air._x000D__x000D_               5. Left Ventricular Shortening Fraction (LVSF) â‰¥ 28% confirmed by echocardiogram_x000D_                  (ECHO), or Left Ventricular Ejection Fraction (LVEF) â‰¥ 45% confirmed by_x000D_                  echocardiogram or Multiple Uptake Gated Acquisition (MUGA)._x000D__x000D_          -  Bone marrow with â‰¥ 5% lymphoblasts by morphologic assessment at screening._x000D__x000D_          -  Life expectancy &gt; 12 weeks._x000D__x000D_          -  Age 3 at the time of screening to age 21 at the time of initial diagnosis_x000D__x000D_          -  Karnofsky (age â‰¥ 16 years) or Lansky (age &lt; 16 years) performance status â‰¥ 50 at_x000D_             screening._x000D__x000D_          -  Must have an apheresis product of non-mobilized cells received and accepted by the_x000D_             manufacturing site._x000D__x000D_        Exclusion Criteria:_x000D__x000D_          -  Isolated extra-medullary disease relapse_x000D__x000D_          -  Patients with concomitant genetic syndrome: such as patients with Fanconi anemia,_x000D_             Kostmann syndrome, Shwachman syndrome or any other known bone marrow failure_x000D_             syndrome. Patients with Down Syndrome will not be excluded._x000D__x000D_          -  Patients with Burkitt's lymphoma/leukemia (i.e. patients with mature B-cell ALL,_x000D_             leukemia with B-cell [sIg positive and kappa or lambda restricted positivity] ALL,_x000D_             with FAB L3 morphology and /or a MYC translocation)_x000D__x000D_          -  Prior malignancy, except carcinoma in situ of the skin or cervix treated with_x000D_             curative intent and with no evidence of active disease_x000D__x000D_          -  Treatment with any prior gene therapy product_x000D__x000D_          -  Has had treatment with any prior anti-CD19/anti-CD3 therapy, or any other anti-CD19_x000D_             therapy_x000D__x000D_          -  Active or latent hepatitis B or active hepatitis C (test within 8 weeks of_x000D_             screening), or any uncontrolled infection at screening_x000D__x000D_          -  Human Immunodeficiency Virus (HIV) positive test within 8 weeks of screening_x000D__x000D_          -  Presence of grade 2 to 4 acute or extensive chronic graft-versus-host disease (GVHD)._x000D__x000D_          -  Active CNS involvement by malignancy, defined by CNS-3 per NCCN guidelines._x000D__x000D_          -  Patient has an investigational medicinal product within the last 30 days prior to_x000D_             screening._x000D__x000D_          -  Pregnant or nursing women._x000D__x000D_          -  Women of child-bearing potential (defined as all women physiologically capable of_x000D_             becoming pregnant) and all male participants, unless they are using highly effective_x000D_             methods of contraception for a period of 1 year after the CTL019 infusion. Highly_x000D_             effective contraception methods include:_x000D__x000D_               1. Total abstinence (when this is in line with the preferred and usual lifestyle of_x000D_                  the patient. Periodic abstinence (e.g., calendar, ovulation, symptothermal,_x000D_                  post-ovulation methods) and withdrawal are NOT acceptable methods of_x000D_                  contraception_x000D__x000D_               2. Female sterilization (have had surgical bilateral oophorectomy with or without_x000D_                  hysterectomy) or tubal ligation at least six weeks before taking study_x000D_                  treatment. In case of oophorectomy alone, only when the reproductive status of_x000D_                  the woman has been confirmed by follow up hormone level assessment_x000D__x000D_               3. Male sterilization (at least 6 months prior to screening). For female patients_x000D_                  on the study the vasectomized male partner should be the sole partner for that_x000D_                  patient._x000D__x000D_               4. BOTH of the following forms of contraception must be utilized:_x000D__x000D_                    -  Use of oral, injected or implanted hormonal methods of contraception or_x000D_                       other forms of hormonal contraception that have comparable efficacy_x000D_                       (failure rate &lt;1%), for example hormone vaginal ring or transdermal hormone_x000D_                       contraception._x000D__x000D_                    -  Barrier methods of contraception: Condom or Occlusive cap (diaphragm or_x000D_                       cervical/vault caps) with spermicidal foam/gel/film/cream/vaginal_x000D_                       suppository_x000D__x000D_               5. Use of IUDs are excluded due to increased risks of infection and bleeding in_x000D_                  this population._x000D__x000D_               6. In case of use of oral contraception, women must be stable on the same pill for_x000D_                  a minimum of 3 months before taking study treatment._x000D__x000D_                  Women who are not of reproductive potential (defined as either &lt;11 years of age,_x000D_                  Tanner Stage 1, post-menopausal for at least 24 consecutive months or have_x000D_                  undergone hysterectomy, salpingotomy, and/or bilateral oophorectomy) are_x000D_                  eligible without requiring the use of contraception. Acceptable documentation_x000D_                  includes written or oral documentation communicated by clinician or clinician's_x000D_                  staff of one of the following:_x000D__x000D_               1. Demographics show age &lt;11_x000D__x000D_               2. Physical examination indicates Tanner Stage 1_x000D__x000D_               3. Physician report/letter_x000D__x000D_               4. Operative report or other source documentation in the patient record_x000D__x000D_               5. Discharge summary_x000D__x000D_               6. Follicle stimulating hormone measurement elevated into the menopausal range_x000D__x000D_          -  The following medications are excluded:_x000D__x000D_               1. Steroids: Therapeutic doses of steroids must be stopped &gt; 72 hours prior to_x000D_                  CTL019 infusion. However, the following physiological replacement doses of_x000D_                  steroids are allowed:_x000D__x000D_                  &lt; 12 mg/m2/day hydrocortisone or equivalent_x000D__x000D_               2. Allogeneic cellular therapy: Any donor lymphocyte infusions (DLI) must be_x000D_                  completed &gt; 6 weeks prior to CTL019 infusion_x000D__x000D_               3. GVHD therapies: Any drug used for GVHD must be stopped &gt; 4 weeks prior to CTL019_x000D_                  infusion (e.g. calcineurin inhibitors, methotrexate or other chemotherapy drugs,_x000D_                  mycophenolyate, rapamycin, thalidomide, or immunosuppressive antibodies such as_x000D_                  anti-CD20 (rituximab), anti-TNF, anti-IL6 or anti-IL6R)_x000D__x000D_               4. Chemotherapy:_x000D__x000D_                  The following drugs must be stopped &gt; 1 week prior to CTL019 infusion and should_x000D_                  not be administered concomitantly or following lymphodepleting chemotherapy:_x000D_                  hydroxyurea, vincristine, 6-mercaptopurine, 6-thioguanine, methotrexate &lt; 25_x000D_                  mg/m2, cytosine arabinoside &lt; 100 mg/m2/day, asparaginase (non-pegylated)_x000D__x000D_                  The following drugs must be stopped &gt;2 weeks prior to CTL019 infusion:_x000D__x000D_                  salvage chemotherapy (e.g. clofarabine, cytosine arabinoside &gt; 100 mg/m2,_x000D_                  anthracyclines, cyclophosphamide), excluding the required lymphodepleting_x000D_                  chemotherapy drugs Pegylated-asparaginase must be stopped &gt; 4 weeks prior to_x000D_                  CTL019 infusion_x000D__x000D_               5. CNS disease prophylaxis:_x000D__x000D_                  CNS prophylaxis treatment must be stopped &gt; 1 week prior to CTL019 infusion_x000D_                  (e.g. intrathecal methotrexate)_x000D__x000D_          -  Anti T-cell therapy: Administration of any T cell or toxic agent is strongly_x000D_             discouraged since residual lytic levels may destroy the infused CTL019 cell or_x000D_             prevent their in vivo expansion._x000D__x000D_        Other protocol-defined inclusion/exclusion may apply._x000D_      
---------------------------------------</v>
      </c>
      <c r="S184">
        <f>IF(OR(Database!K187="include",Database!L187="include"), 1, 0)</f>
        <v>0</v>
      </c>
      <c r="T184">
        <f>IF(OR(Database!M187="include",Database!N187="include",Database!O187="include",Database!P187="include"), 1, 0)</f>
        <v>0</v>
      </c>
      <c r="U184">
        <f>IF(OR(Database!M187="include",Database!N187="include",Database!O187="include"), 1, 0)</f>
        <v>0</v>
      </c>
      <c r="V184">
        <f>IF(Database!P187="include", 1, 0)</f>
        <v>0</v>
      </c>
      <c r="W184">
        <f>IF(OR(Database!Q187="include",Database!R187="include",Database!S187="include",Database!T187="include"), 1, 0)</f>
        <v>1</v>
      </c>
      <c r="X184">
        <f>IF(Database!Q187="include", 1, 0)</f>
        <v>1</v>
      </c>
      <c r="Y184">
        <f>IF(Database!T187="include", 1, 0)</f>
        <v>0</v>
      </c>
      <c r="Z184">
        <f>IF(OR(Database!AC187="include",Database!AE187="include",Database!AH187="include",Database!AI187="include",Database!AJ187="include",Database!AK187="include",Database!AM187="include",Database!AN187="include",Database!AO187="include",Database!AP187="include"), 1, 0)</f>
        <v>0</v>
      </c>
      <c r="AA184">
        <f>IF(OR(Database!AQ187&lt;&gt;"",Database!AR187&lt;&gt;"",Database!AS187&lt;&gt;"",Database!AT187&lt;&gt;""), 1, 0)</f>
        <v>0</v>
      </c>
      <c r="AB184">
        <f>IF(Database!AW187&lt;&gt;"", 1, 0)</f>
        <v>1</v>
      </c>
      <c r="AC184">
        <f>IF(OR(Database!AY187&lt;&gt;"",Database!AX187&lt;&gt;""), 1, 0)</f>
        <v>0</v>
      </c>
    </row>
    <row r="185" spans="1:29">
      <c r="A185" t="str">
        <f>Database!$B$6&amp;": "&amp;Database!B188&amp;CHAR(10)&amp;Database!$C$6&amp;": "&amp;Database!C188&amp;CHAR(10)&amp;Database!$E$6&amp;": "&amp;Database!E188&amp;CHAR(10)&amp;Database!$F$6&amp;": "&amp;Database!F188&amp;CHAR(10)&amp;Database!$G$6&amp;": "&amp;Database!G188&amp;CHAR(10)&amp;Database!$H$6&amp;": "&amp;Database!H188&amp;CHAR(10)&amp;Database!$I$6&amp;": "&amp;Database!I188&amp;CHAR(10)&amp;Database!$J$6&amp;": "&amp;Database!J188&amp;CHAR(10)</f>
        <v xml:space="preserve">nct_id: NCT02518113
phase: Phase 1/Phase 2
sponsor_name: Eli Lilly and Company
sponsor_type: Industry
study_title: A Phase 1b/Randomized Phase 2 Study to Evaluate LY3039478 in Combination With Dexamethasone in T-ALL/T-LBL Patients
cohort: 1
age_min: 2
age_max: 150
</v>
      </c>
      <c r="B185" t="str">
        <f>IF(S185=1, Database!$K$6&amp;": "&amp;Database!K188&amp;CHAR(10)&amp;Database!$L$6&amp;": "&amp;Database!L188, "")</f>
        <v/>
      </c>
      <c r="C185" t="str">
        <f>IF(T185=1, Database!$M$6&amp;": "&amp;Database!M188&amp;CHAR(10)&amp;Database!$N$6&amp;": "&amp;Database!N188&amp;CHAR(10)&amp;Database!$O$6&amp;": "&amp;Database!O188&amp;CHAR(10)&amp;Database!$P$6&amp;": "&amp;Database!P188&amp;CHAR(10), "")</f>
        <v/>
      </c>
      <c r="D185" t="str">
        <f>IF(W185=1, Database!$Q$6&amp;": "&amp;Database!Q188&amp;CHAR(10)&amp;Database!$R$6&amp;": "&amp;Database!R188&amp;CHAR(10)&amp;Database!$S$6&amp;": "&amp;Database!S188&amp;CHAR(10)&amp;Database!$T$6&amp;": "&amp;Database!T188&amp;CHAR(10)&amp;Database!$U$6&amp;": "&amp;Database!U188&amp;CHAR(10)&amp;Database!$V$6&amp;": "&amp;Database!V188&amp;CHAR(10)&amp;Database!$W$6&amp;": "&amp;Database!W188&amp;CHAR(10)&amp;Database!$X$6&amp;": "&amp;Database!X188&amp;CHAR(10)&amp;Database!$Y$6&amp;": "&amp;Database!Y188&amp;CHAR(10)&amp;Database!$Z$6&amp;": "&amp;Database!Z188&amp;CHAR(10)&amp;Database!$AA$6&amp;": "&amp;Database!AA188&amp;CHAR(10)&amp;Database!$AB$6&amp;": "&amp;Database!AB188&amp;CHAR(10), "")</f>
        <v xml:space="preserve">type_leukemia_all: include
type_leukemia_aml: 
type_leukemia_cll: 
type_leukemia_cml: 
type_leukemia_cmml: 
type_leukemia_all_bcell: exclude
type_leukemia_all_tcell: 
type_leukemia_aml_denovo: 
type_leukemia_aml_secondary_mds: 
type_leukemia_aml_secondary_cml: 
type_leukemia_aml_apl: 
type_leukemia_aml_jmml: 
</v>
      </c>
      <c r="E185" t="str">
        <f>IF(Z185=1, Database!$AC$6&amp;": "&amp;Database!AC188&amp;CHAR(10)&amp;Database!$AD$6&amp;": "&amp;Database!AD188&amp;CHAR(10)&amp;Database!$AE$6&amp;": "&amp;Database!AE188&amp;CHAR(10)&amp;Database!$AF$6&amp;": "&amp;Database!AF188&amp;CHAR(10)&amp;Database!$AG$6&amp;": "&amp;Database!AG188&amp;CHAR(10)&amp;Database!$AH$6&amp;": "&amp;Database!AH188&amp;CHAR(10)&amp;Database!$AI$6&amp;": "&amp;Database!AI188&amp;CHAR(10)&amp;Database!$AJ$6&amp;": "&amp;Database!AJ188&amp;CHAR(10)&amp;Database!$AK$6&amp;": "&amp;Database!AK188&amp;CHAR(10)&amp;Database!$AL$6&amp;": "&amp;Database!AL188&amp;CHAR(10)&amp;Database!$AM$6&amp;": "&amp;Database!AM188&amp;CHAR(10)&amp;Database!$AN$6&amp;": "&amp;Database!AN188&amp;CHAR(10)&amp;Database!$AO$6&amp;": "&amp;Database!AO188&amp;CHAR(10)&amp;Database!$AP$6&amp;": "&amp;Database!AP188&amp;CHAR(10), "")</f>
        <v/>
      </c>
      <c r="F185" t="str">
        <f>IF(AA185=1, Database!$AQ$6&amp;": "&amp;Database!AQ188&amp;CHAR(10)&amp;Database!$AR$6&amp;": "&amp;Database!AR188&amp;CHAR(10)&amp;Database!$AS$6&amp;": "&amp;Database!AS188&amp;CHAR(10)&amp;Database!$AT$6&amp;": "&amp;Database!AT188&amp;CHAR(10), "")</f>
        <v/>
      </c>
      <c r="G185" t="str">
        <f>IF(V185=1, Database!$AU$6&amp;": "&amp;Database!AU188&amp;CHAR(10)&amp;Database!$AV$6&amp;": "&amp;Database!AV188&amp;CHAR(10), "")</f>
        <v/>
      </c>
      <c r="H185" t="str">
        <f>IF(AB185=1, Database!$AW$6&amp;": "&amp;Database!AW188&amp;CHAR(10), "")</f>
        <v/>
      </c>
      <c r="I185" t="str">
        <f>IF(AC185=1, Database!$AX$6&amp;": "&amp;Database!AX188&amp;CHAR(10)&amp;Database!$AY$6&amp;": "&amp;Database!AY188&amp;CHAR(10), "")</f>
        <v/>
      </c>
      <c r="J185" t="str">
        <f>IF(Z185=1, Database!$AQ$6&amp;": "&amp;Database!AQ188&amp;CHAR(10)&amp;Database!$AR$6&amp;": "&amp;Database!AR188&amp;CHAR(10)&amp;Database!$AS$6&amp;": "&amp;Database!AS188&amp;CHAR(10)&amp;Database!$AT$6&amp;": "&amp;Database!AT188&amp;CHAR(10), "")</f>
        <v/>
      </c>
      <c r="K185" t="str">
        <f>Database!$AZ$6&amp;": "&amp;Database!AZ188&amp;CHAR(10)&amp;Database!$BA$6&amp;": "&amp;Database!BA188&amp;CHAR(10)&amp;Database!$BB$6&amp;": "&amp;Database!BB188&amp;CHAR(10)</f>
        <v xml:space="preserve">status_newly_diagnosed: 
status_relapse: require_relapse_or_refractory
status_refractory: require_relapse_or_refractory
</v>
      </c>
      <c r="L185" t="str">
        <f>Database!$BC$6&amp;": "&amp;Database!BC188&amp;CHAR(10)&amp;Database!$BD$6&amp;": "&amp;Database!BD188&amp;CHAR(10)&amp;Database!$BE$6&amp;": "&amp;Database!BE188&amp;CHAR(10)&amp;Database!$BF$6&amp;": "&amp;Database!BF188&amp;CHAR(10)&amp;Database!$BG$6&amp;": "&amp;Database!BG188&amp;CHAR(10)&amp;Database!$BH$6&amp;": "&amp;Database!BH188&amp;CHAR(10)</f>
        <v xml:space="preserve">marker_alk_oncogene: 
marker_egfr_mutation: 
marker_kras_mutation: 
marker_philadelphia_bcrabl_positive: 
marker_flt3_positive: 
marker_cd20pos: 
</v>
      </c>
      <c r="M185" t="str">
        <f>Database!$BI$6&amp;": "&amp;Database!BI188&amp;CHAR(10)&amp;Database!$BJ$6&amp;": "&amp;Database!BJ188&amp;CHAR(10)&amp;Database!$BK$6&amp;": "&amp;Database!BK188&amp;CHAR(10)&amp;Database!$BL$6&amp;": "&amp;Database!BL188&amp;CHAR(10)&amp;Database!$BM$6&amp;": "&amp;Database!BM188&amp;CHAR(10)&amp;Database!$BN$6&amp;": "&amp;Database!BN188&amp;CHAR(10)&amp;Database!$BO$6&amp;": "&amp;Database!BO188&amp;CHAR(10)&amp;Database!$BP$6&amp;": "&amp;Database!BP188&amp;CHAR(10)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85" t="str">
        <f>IF(OR(W185=1, Z185=1), Database!$BQ$6&amp;": "&amp;Database!BQ188&amp;CHAR(10)&amp;Database!$BR$6&amp;": "&amp;Database!BR188&amp;CHAR(10)&amp;Database!$BS$6&amp;": "&amp;Database!BS188&amp;CHAR(10)&amp;Database!$BT$6&amp;": "&amp;Database!BT188&amp;CHAR(10), "")</f>
        <v xml:space="preserve">treatment_stemcell_allogeneic: 
treatment_stemcell_allogeneic_exclusion_period_mo: 
treatment_stemcell_autologous: 
treatment_stemcell_autologous_exclusion_period_mo: 
</v>
      </c>
      <c r="O185" t="str">
        <f>"Criteria: "&amp;CHAR(10)&amp;CHAR(10)&amp;Database!BU188</f>
        <v xml:space="preserve">Criteria: 
_x000D_        Inclusion Criteria:_x000D__x000D_          -  Have acute T-cell lymphoblastic leukemia (T-ALL) or T-cell lymphoblastic lymphoma_x000D_             (T-LBL)._x000D__x000D_          -  T-ALL or T-LBL participants with relapsed/refractory disease._x000D__x000D_          -  Have had at least 60 days between prior hematopoietic stem cell transplantation (SCT)_x000D_             and first dose of study drug._x000D__x000D_          -  Have a performance status of 0 to 2 on the Eastern Cooperative Oncology Group (ECOG)_x000D_             scale for adults._x000D__x000D_          -  Lansky score &gt;50% for participants &lt;16 years old._x000D__x000D_          -  Have adequate organ function._x000D__x000D_          -  Are at least:_x000D__x000D_               -  adult Phase 1 Part A and Phase 2: â‰¥16 years old at the time of screening_x000D__x000D_               -  pediatric Phase 1 Part B: 2 to &lt;16 years old_x000D__x000D_          -  Men and women with reproductive potential: Must agree to use a reliable method of_x000D_             birth control during the study and for 3 months following the last dose of study_x000D_             drug(s) or country requirements, whichever is longer._x000D__x000D_          -  Females with childbearing potential: Have had a negative serum pregnancy test â‰¤7 days_x000D_             before the first dose of study drug and also must not be breastfeeding._x000D__x000D_          -  Are able to swallow capsules and tablets._x000D__x000D_        Exclusion Criteria:_x000D__x000D_          -  Have previously completed or withdrawn from this study or any other study_x000D_             investigating LY3039478 or other Notch inhibitors._x000D__x000D_          -  Have evidence of uncontrolled, active infection &lt;7 days prior to administration of_x000D_             study medication._x000D__x000D_          -  Have current or recent gastrointestinal disease with chronic or intermittent_x000D_             diarrhea, or disorders that increase the risk of diarrhea, such as inflammatory bowel_x000D_             disease._x000D__x000D_          -  Have active leukemic involvement of the central nervous system (CNS)._x000D_      </v>
      </c>
      <c r="P185" t="str">
        <f t="shared" si="4"/>
        <v xml:space="preserve">
---------------------------------------</v>
      </c>
      <c r="Q185" t="str">
        <f t="shared" si="5"/>
        <v>nct_id: NCT02518113
phase: Phase 1/Phase 2
sponsor_name: Eli Lilly and Company
sponsor_type: Industry
study_title: A Phase 1b/Randomized Phase 2 Study to Evaluate LY3039478 in Combination With Dexamethasone in T-ALL/T-LBL Patients
cohort: 1
age_min: 2
age_max: 150
type_leukemia_all: include
type_leukemia_aml: 
type_leukemia_cll: 
type_leukemia_cml: 
type_leukemia_cmml: 
type_leukemia_all_bcell: exclude
type_leukemia_all_tcell: 
type_leukemia_aml_denovo: 
type_leukemia_aml_secondary_mds: 
type_leukemia_aml_secondary_cml: 
type_leukemia_aml_apl: 
type_leukemia_aml_jmml: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Have acute T-cell lymphoblastic leukemia (T-ALL) or T-cell lymphoblastic lymphoma_x000D_             (T-LBL)._x000D__x000D_          -  T-ALL or T-LBL participants with relapsed/refractory disease._x000D__x000D_          -  Have had at least 60 days between prior hematopoietic stem cell transplantation (SCT)_x000D_             and first dose of study drug._x000D__x000D_          -  Have a performance status of 0 to 2 on the Eastern Cooperative Oncology Group (ECOG)_x000D_             scale for adults._x000D__x000D_          -  Lansky score &gt;50% for participants &lt;16 years old._x000D__x000D_          -  Have adequate organ function._x000D__x000D_          -  Are at least:_x000D__x000D_               -  adult Phase 1 Part A and Phase 2: â‰¥16 years old at the time of screening_x000D__x000D_               -  pediatric Phase 1 Part B: 2 to &lt;16 years old_x000D__x000D_          -  Men and women with reproductive potential: Must agree to use a reliable method of_x000D_             birth control during the study and for 3 months following the last dose of study_x000D_             drug(s) or country requirements, whichever is longer._x000D__x000D_          -  Females with childbearing potential: Have had a negative serum pregnancy test â‰¤7 days_x000D_             before the first dose of study drug and also must not be breastfeeding._x000D__x000D_          -  Are able to swallow capsules and tablets._x000D__x000D_        Exclusion Criteria:_x000D__x000D_          -  Have previously completed or withdrawn from this study or any other study_x000D_             investigating LY3039478 or other Notch inhibitors._x000D__x000D_          -  Have evidence of uncontrolled, active infection &lt;7 days prior to administration of_x000D_             study medication._x000D__x000D_          -  Have current or recent gastrointestinal disease with chronic or intermittent_x000D_             diarrhea, or disorders that increase the risk of diarrhea, such as inflammatory bowel_x000D_             disease._x000D__x000D_          -  Have active leukemic involvement of the central nervous system (CNS)._x000D_      
---------------------------------------</v>
      </c>
      <c r="S185">
        <f>IF(OR(Database!K188="include",Database!L188="include"), 1, 0)</f>
        <v>0</v>
      </c>
      <c r="T185">
        <f>IF(OR(Database!M188="include",Database!N188="include",Database!O188="include",Database!P188="include"), 1, 0)</f>
        <v>0</v>
      </c>
      <c r="U185">
        <f>IF(OR(Database!M188="include",Database!N188="include",Database!O188="include"), 1, 0)</f>
        <v>0</v>
      </c>
      <c r="V185">
        <f>IF(Database!P188="include", 1, 0)</f>
        <v>0</v>
      </c>
      <c r="W185">
        <f>IF(OR(Database!Q188="include",Database!R188="include",Database!S188="include",Database!T188="include"), 1, 0)</f>
        <v>1</v>
      </c>
      <c r="X185">
        <f>IF(Database!Q188="include", 1, 0)</f>
        <v>1</v>
      </c>
      <c r="Y185">
        <f>IF(Database!T188="include", 1, 0)</f>
        <v>0</v>
      </c>
      <c r="Z185">
        <f>IF(OR(Database!AC188="include",Database!AE188="include",Database!AH188="include",Database!AI188="include",Database!AJ188="include",Database!AK188="include",Database!AM188="include",Database!AN188="include",Database!AO188="include",Database!AP188="include"), 1, 0)</f>
        <v>0</v>
      </c>
      <c r="AA185">
        <f>IF(OR(Database!AQ188&lt;&gt;"",Database!AR188&lt;&gt;"",Database!AS188&lt;&gt;"",Database!AT188&lt;&gt;""), 1, 0)</f>
        <v>0</v>
      </c>
      <c r="AB185">
        <f>IF(Database!AW188&lt;&gt;"", 1, 0)</f>
        <v>0</v>
      </c>
      <c r="AC185">
        <f>IF(OR(Database!AY188&lt;&gt;"",Database!AX188&lt;&gt;""), 1, 0)</f>
        <v>0</v>
      </c>
    </row>
    <row r="186" spans="1:29">
      <c r="A186" t="str">
        <f>Database!$B$6&amp;": "&amp;Database!B189&amp;CHAR(10)&amp;Database!$C$6&amp;": "&amp;Database!C189&amp;CHAR(10)&amp;Database!$E$6&amp;": "&amp;Database!E189&amp;CHAR(10)&amp;Database!$F$6&amp;": "&amp;Database!F189&amp;CHAR(10)&amp;Database!$G$6&amp;": "&amp;Database!G189&amp;CHAR(10)&amp;Database!$H$6&amp;": "&amp;Database!H189&amp;CHAR(10)&amp;Database!$I$6&amp;": "&amp;Database!I189&amp;CHAR(10)&amp;Database!$J$6&amp;": "&amp;Database!J189&amp;CHAR(10)</f>
        <v xml:space="preserve">nct_id: NCT01799889
phase: Phase 2
sponsor_name: Gilead Sciences
sponsor_type: Industry
study_title: A Phase 2, Open-Label Study Evaluating the Efficacy, Safety, Tolerability, and Pharmacodynamics of GS-9973 in Subjects With Relapsed or Refractory Hematologic Malignancies
cohort: 1
age_min: 18
age_max: 150
</v>
      </c>
      <c r="B186" t="str">
        <f>IF(S186=1, Database!$K$6&amp;": "&amp;Database!K189&amp;CHAR(10)&amp;Database!$L$6&amp;": "&amp;Database!L189, "")</f>
        <v/>
      </c>
      <c r="C186" t="str">
        <f>IF(T186=1, Database!$M$6&amp;": "&amp;Database!M189&amp;CHAR(10)&amp;Database!$N$6&amp;": "&amp;Database!N189&amp;CHAR(10)&amp;Database!$O$6&amp;": "&amp;Database!O189&amp;CHAR(10)&amp;Database!$P$6&amp;": "&amp;Database!P189&amp;CHAR(10), "")</f>
        <v/>
      </c>
      <c r="D186" t="str">
        <f>IF(W186=1, Database!$Q$6&amp;": "&amp;Database!Q189&amp;CHAR(10)&amp;Database!$R$6&amp;": "&amp;Database!R189&amp;CHAR(10)&amp;Database!$S$6&amp;": "&amp;Database!S189&amp;CHAR(10)&amp;Database!$T$6&amp;": "&amp;Database!T189&amp;CHAR(10)&amp;Database!$U$6&amp;": "&amp;Database!U189&amp;CHAR(10)&amp;Database!$V$6&amp;": "&amp;Database!V189&amp;CHAR(10)&amp;Database!$W$6&amp;": "&amp;Database!W189&amp;CHAR(10)&amp;Database!$X$6&amp;": "&amp;Database!X189&amp;CHAR(10)&amp;Database!$Y$6&amp;": "&amp;Database!Y189&amp;CHAR(10)&amp;Database!$Z$6&amp;": "&amp;Database!Z189&amp;CHAR(10)&amp;Database!$AA$6&amp;": "&amp;Database!AA189&amp;CHAR(10)&amp;Database!$AB$6&amp;": "&amp;Database!AB189&amp;CHAR(10), "")</f>
        <v xml:space="preserve">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v>
      </c>
      <c r="E186" t="str">
        <f>IF(Z186=1, Database!$AC$6&amp;": "&amp;Database!AC189&amp;CHAR(10)&amp;Database!$AD$6&amp;": "&amp;Database!AD189&amp;CHAR(10)&amp;Database!$AE$6&amp;": "&amp;Database!AE189&amp;CHAR(10)&amp;Database!$AF$6&amp;": "&amp;Database!AF189&amp;CHAR(10)&amp;Database!$AG$6&amp;": "&amp;Database!AG189&amp;CHAR(10)&amp;Database!$AH$6&amp;": "&amp;Database!AH189&amp;CHAR(10)&amp;Database!$AI$6&amp;": "&amp;Database!AI189&amp;CHAR(10)&amp;Database!$AJ$6&amp;": "&amp;Database!AJ189&amp;CHAR(10)&amp;Database!$AK$6&amp;": "&amp;Database!AK189&amp;CHAR(10)&amp;Database!$AL$6&amp;": "&amp;Database!AL189&amp;CHAR(10)&amp;Database!$AM$6&amp;": "&amp;Database!AM189&amp;CHAR(10)&amp;Database!$AN$6&amp;": "&amp;Database!AN189&amp;CHAR(10)&amp;Database!$AO$6&amp;": "&amp;Database!AO189&amp;CHAR(10)&amp;Database!$AP$6&amp;": "&amp;Database!AP189&amp;CHAR(10), "")</f>
        <v xml:space="preserve">type_lymphoma_hl: 
type_lymphoma_hl_nlpredominant: 
type_lymphoma_nhl_dlbcl: include
type_lymphoma_nhl_dlbcl_pmbcl: 
type_lymphoma_nhl_dlbcl_denovo: require
type_lymphoma_nhl_mcl: include
type_lymphoma_nhl_pcsnl: 
type_lymphoma_nhl_ptcl: 
type_lymphoma_nhl_fl: include
type_lymphoma_nhl_fl_grade3b: 
type_lymphoma_nhl_sll: include
type_lymphoma_nhl_mzl: include
type_lymphoma_nhl_lpl: include
type_lymphoma_nhl_alcl: 
</v>
      </c>
      <c r="F186" t="str">
        <f>IF(AA186=1, Database!$AQ$6&amp;": "&amp;Database!AQ189&amp;CHAR(10)&amp;Database!$AR$6&amp;": "&amp;Database!AR189&amp;CHAR(10)&amp;Database!$AS$6&amp;": "&amp;Database!AS189&amp;CHAR(10)&amp;Database!$AT$6&amp;": "&amp;Database!AT189&amp;CHAR(10), "")</f>
        <v/>
      </c>
      <c r="G186" t="str">
        <f>IF(V186=1, Database!$AU$6&amp;": "&amp;Database!AU189&amp;CHAR(10)&amp;Database!$AV$6&amp;": "&amp;Database!AV189&amp;CHAR(10), "")</f>
        <v/>
      </c>
      <c r="H186" t="str">
        <f>IF(AB186=1, Database!$AW$6&amp;": "&amp;Database!AW189&amp;CHAR(10), "")</f>
        <v/>
      </c>
      <c r="I186" t="str">
        <f>IF(AC186=1, Database!$AX$6&amp;": "&amp;Database!AX189&amp;CHAR(10)&amp;Database!$AY$6&amp;": "&amp;Database!AY189&amp;CHAR(10), "")</f>
        <v/>
      </c>
      <c r="J186" t="str">
        <f>IF(Z186=1, Database!$AQ$6&amp;": "&amp;Database!AQ189&amp;CHAR(10)&amp;Database!$AR$6&amp;": "&amp;Database!AR189&amp;CHAR(10)&amp;Database!$AS$6&amp;": "&amp;Database!AS189&amp;CHAR(10)&amp;Database!$AT$6&amp;": "&amp;Database!AT189&amp;CHAR(10), "")</f>
        <v xml:space="preserve">stage_i: 
stage_ii: 
stage_iii: 
stage_iv: 
</v>
      </c>
      <c r="K186" t="str">
        <f>Database!$AZ$6&amp;": "&amp;Database!AZ189&amp;CHAR(10)&amp;Database!$BA$6&amp;": "&amp;Database!BA189&amp;CHAR(10)&amp;Database!$BB$6&amp;": "&amp;Database!BB189&amp;CHAR(10)</f>
        <v xml:space="preserve">status_newly_diagnosed: 
status_relapse: 
status_refractory: 
</v>
      </c>
      <c r="L186" t="str">
        <f>Database!$BC$6&amp;": "&amp;Database!BC189&amp;CHAR(10)&amp;Database!$BD$6&amp;": "&amp;Database!BD189&amp;CHAR(10)&amp;Database!$BE$6&amp;": "&amp;Database!BE189&amp;CHAR(10)&amp;Database!$BF$6&amp;": "&amp;Database!BF189&amp;CHAR(10)&amp;Database!$BG$6&amp;": "&amp;Database!BG189&amp;CHAR(10)&amp;Database!$BH$6&amp;": "&amp;Database!BH189&amp;CHAR(10)</f>
        <v xml:space="preserve">marker_alk_oncogene: 
marker_egfr_mutation: 
marker_kras_mutation: 
marker_philadelphia_bcrabl_positive: 
marker_flt3_positive: 
marker_cd20pos: 
</v>
      </c>
      <c r="M186" t="str">
        <f>Database!$BI$6&amp;": "&amp;Database!BI189&amp;CHAR(10)&amp;Database!$BJ$6&amp;": "&amp;Database!BJ189&amp;CHAR(10)&amp;Database!$BK$6&amp;": "&amp;Database!BK189&amp;CHAR(10)&amp;Database!$BL$6&amp;": "&amp;Database!BL189&amp;CHAR(10)&amp;Database!$BM$6&amp;": "&amp;Database!BM189&amp;CHAR(10)&amp;Database!$BN$6&amp;": "&amp;Database!BN189&amp;CHAR(10)&amp;Database!$BO$6&amp;": "&amp;Database!BO189&amp;CHAR(10)&amp;Database!$BP$6&amp;": "&amp;Database!BP189&amp;CHAR(10)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86" t="str">
        <f>IF(OR(W186=1, Z186=1), Database!$BQ$6&amp;": "&amp;Database!BQ189&amp;CHAR(10)&amp;Database!$BR$6&amp;": "&amp;Database!BR189&amp;CHAR(10)&amp;Database!$BS$6&amp;": "&amp;Database!BS189&amp;CHAR(10)&amp;Database!$BT$6&amp;": "&amp;Database!BT189&amp;CHAR(10), "")</f>
        <v xml:space="preserve">treatment_stemcell_allogeneic: exclude
treatment_stemcell_allogeneic_exclusion_period_mo: 1800
treatment_stemcell_autologous: 
treatment_stemcell_autologous_exclusion_period_mo: 
</v>
      </c>
      <c r="O186" t="str">
        <f>"Criteria: "&amp;CHAR(10)&amp;CHAR(10)&amp;Database!BU189</f>
        <v xml:space="preserve">Criteria: 
_x000D_        Inclusion Criteria:_x000D__x000D_          -  Diagnosis of B-cell iNHL, DLBCL, MCL, or CLL as documented by medical records and_x000D_             with histology based on criteria established by the World Health Organization_x000D__x000D_          -  For institutions that have Phase 3 or Phase 4 protocols studying idelalisib_x000D_             (ZydeligÂ®) ; individuals with malignancies being studied in these protocols must have_x000D_             failed screening in the respective idelalisib protocol_x000D__x000D_          -  Prior treatment for lymphoid malignancy requiring treatment for progressive disease_x000D__x000D_          -  Presence of radiographically measurable lymphadenopathy or extranodal lymphoid_x000D_             malignancy_x000D__x000D_          -  All acute toxic effects of any prior antitumor therapy resolved to Grade â‰¤ 1 before_x000D_             the start of study drug_x000D__x000D_          -  Karnofsky performance status of â‰¥ 60_x000D__x000D_          -  Life expectancy of at least 3 months_x000D__x000D_        Exclusion Criteria:_x000D__x000D_          -  Known histological transformation from iNHL or CLL to an aggressive form of_x000D_             non-Hodgkin lymphoma (ie, Richter transformation) except if the CLL patient is_x000D_             enrolling in the B-cell receptor (BCR) previously treated cohort_x000D__x000D_          -  Known active central nervous system or leptomeningeal lymphoma_x000D__x000D_          -  Presence of known intermediate- or high-grade myelodysplastic syndrome_x000D__x000D_          -  Evidence of ongoing systemic bacterial, fungal, or viral infection at the time of_x000D_             start of study drug_x000D__x000D_          -  Ongoing liver injury_x000D__x000D_          -  Ongoing or recent hepatic encephalopathy_x000D__x000D_          -  Ongoing drug-induced pneumonitis_x000D__x000D_          -  Ongoing inflammatory bowel disease_x000D__x000D_          -  Ongoing alcohol or drug addiction_x000D__x000D_          -  Pregnancy or breastfeeding_x000D__x000D_          -  History of prior allogeneic bone marrow progenitor cell or solid organ_x000D_             transplantation_x000D__x000D_          -  Ongoing immunosuppressive therapy_x000D__x000D_          -  Concurrent participation in an investigational drug trial with therapeutic intent_x000D_      </v>
      </c>
      <c r="P186" t="str">
        <f t="shared" si="4"/>
        <v xml:space="preserve">
---------------------------------------</v>
      </c>
      <c r="Q186" t="str">
        <f t="shared" si="5"/>
        <v>nct_id: NCT01799889
phase: Phase 2
sponsor_name: Gilead Sciences
sponsor_type: Industry
study_title: A Phase 2, Open-Label Study Evaluating the Efficacy, Safety, Tolerability, and Pharmacodynamics of GS-9973 in Subjects With Relapsed or Refractory Hematologic Malignancies
cohort: 1
age_min: 18
age_max: 150
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type_lymphoma_hl: 
type_lymphoma_hl_nlpredominant: 
type_lymphoma_nhl_dlbcl: include
type_lymphoma_nhl_dlbcl_pmbcl: 
type_lymphoma_nhl_dlbcl_denovo: require
type_lymphoma_nhl_mcl: include
type_lymphoma_nhl_pcsnl: 
type_lymphoma_nhl_ptcl: 
type_lymphoma_nhl_fl: include
type_lymphoma_nhl_fl_grade3b: 
type_lymphoma_nhl_sll: include
type_lymphoma_nhl_mzl: include
type_lymphoma_nhl_lpl: include
type_lymphoma_nhl_alcl: 
stage_i: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treatment_stemcell_autologous_exclusion_period_mo: 
Criteria: 
_x000D_        Inclusion Criteria:_x000D__x000D_          -  Diagnosis of B-cell iNHL, DLBCL, MCL, or CLL as documented by medical records and_x000D_             with histology based on criteria established by the World Health Organization_x000D__x000D_          -  For institutions that have Phase 3 or Phase 4 protocols studying idelalisib_x000D_             (ZydeligÂ®) ; individuals with malignancies being studied in these protocols must have_x000D_             failed screening in the respective idelalisib protocol_x000D__x000D_          -  Prior treatment for lymphoid malignancy requiring treatment for progressive disease_x000D__x000D_          -  Presence of radiographically measurable lymphadenopathy or extranodal lymphoid_x000D_             malignancy_x000D__x000D_          -  All acute toxic effects of any prior antitumor therapy resolved to Grade â‰¤ 1 before_x000D_             the start of study drug_x000D__x000D_          -  Karnofsky performance status of â‰¥ 60_x000D__x000D_          -  Life expectancy of at least 3 months_x000D__x000D_        Exclusion Criteria:_x000D__x000D_          -  Known histological transformation from iNHL or CLL to an aggressive form of_x000D_             non-Hodgkin lymphoma (ie, Richter transformation) except if the CLL patient is_x000D_             enrolling in the B-cell receptor (BCR) previously treated cohort_x000D__x000D_          -  Known active central nervous system or leptomeningeal lymphoma_x000D__x000D_          -  Presence of known intermediate- or high-grade myelodysplastic syndrome_x000D__x000D_          -  Evidence of ongoing systemic bacterial, fungal, or viral infection at the time of_x000D_             start of study drug_x000D__x000D_          -  Ongoing liver injury_x000D__x000D_          -  Ongoing or recent hepatic encephalopathy_x000D__x000D_          -  Ongoing drug-induced pneumonitis_x000D__x000D_          -  Ongoing inflammatory bowel disease_x000D__x000D_          -  Ongoing alcohol or drug addiction_x000D__x000D_          -  Pregnancy or breastfeeding_x000D__x000D_          -  History of prior allogeneic bone marrow progenitor cell or solid organ_x000D_             transplantation_x000D__x000D_          -  Ongoing immunosuppressive therapy_x000D__x000D_          -  Concurrent participation in an investigational drug trial with therapeutic intent_x000D_      
---------------------------------------</v>
      </c>
      <c r="S186">
        <f>IF(OR(Database!K189="include",Database!L189="include"), 1, 0)</f>
        <v>0</v>
      </c>
      <c r="T186">
        <f>IF(OR(Database!M189="include",Database!N189="include",Database!O189="include",Database!P189="include"), 1, 0)</f>
        <v>0</v>
      </c>
      <c r="U186">
        <f>IF(OR(Database!M189="include",Database!N189="include",Database!O189="include"), 1, 0)</f>
        <v>0</v>
      </c>
      <c r="V186">
        <f>IF(Database!P189="include", 1, 0)</f>
        <v>0</v>
      </c>
      <c r="W186">
        <f>IF(OR(Database!Q189="include",Database!R189="include",Database!S189="include",Database!T189="include"), 1, 0)</f>
        <v>1</v>
      </c>
      <c r="X186">
        <f>IF(Database!Q189="include", 1, 0)</f>
        <v>0</v>
      </c>
      <c r="Y186">
        <f>IF(Database!T189="include", 1, 0)</f>
        <v>0</v>
      </c>
      <c r="Z186">
        <f>IF(OR(Database!AC189="include",Database!AE189="include",Database!AH189="include",Database!AI189="include",Database!AJ189="include",Database!AK189="include",Database!AM189="include",Database!AN189="include",Database!AO189="include",Database!AP189="include"), 1, 0)</f>
        <v>1</v>
      </c>
      <c r="AA186">
        <f>IF(OR(Database!AQ189&lt;&gt;"",Database!AR189&lt;&gt;"",Database!AS189&lt;&gt;"",Database!AT189&lt;&gt;""), 1, 0)</f>
        <v>0</v>
      </c>
      <c r="AB186">
        <f>IF(Database!AW189&lt;&gt;"", 1, 0)</f>
        <v>0</v>
      </c>
      <c r="AC186">
        <f>IF(OR(Database!AY189&lt;&gt;"",Database!AX189&lt;&gt;""), 1, 0)</f>
        <v>0</v>
      </c>
    </row>
    <row r="187" spans="1:29">
      <c r="A187" t="str">
        <f>Database!$B$6&amp;": "&amp;Database!B190&amp;CHAR(10)&amp;Database!$C$6&amp;": "&amp;Database!C190&amp;CHAR(10)&amp;Database!$E$6&amp;": "&amp;Database!E190&amp;CHAR(10)&amp;Database!$F$6&amp;": "&amp;Database!F190&amp;CHAR(10)&amp;Database!$G$6&amp;": "&amp;Database!G190&amp;CHAR(10)&amp;Database!$H$6&amp;": "&amp;Database!H190&amp;CHAR(10)&amp;Database!$I$6&amp;": "&amp;Database!I190&amp;CHAR(10)&amp;Database!$J$6&amp;": "&amp;Database!J190&amp;CHAR(10)</f>
        <v xml:space="preserve">nct_id: NCT02049515
phase: Phase 3
sponsor_name: Infinity Pharmaceuticals, Inc.
sponsor_type: Industry
study_title: A Phase 3 Extension Study of Duvelisib and Ofatumumab in Patients With Chronic Lymphocytic Leukemia/ Small Lymphocytic Lymphoma Previously Enrolled in Study IPI-145-07
cohort: 1
age_min: 18
age_max: 150
</v>
      </c>
      <c r="B187" t="str">
        <f>IF(S187=1, Database!$K$6&amp;": "&amp;Database!K190&amp;CHAR(10)&amp;Database!$L$6&amp;": "&amp;Database!L190, "")</f>
        <v/>
      </c>
      <c r="C187" t="str">
        <f>IF(T187=1, Database!$M$6&amp;": "&amp;Database!M190&amp;CHAR(10)&amp;Database!$N$6&amp;": "&amp;Database!N190&amp;CHAR(10)&amp;Database!$O$6&amp;": "&amp;Database!O190&amp;CHAR(10)&amp;Database!$P$6&amp;": "&amp;Database!P190&amp;CHAR(10), "")</f>
        <v/>
      </c>
      <c r="D187" t="str">
        <f>IF(W187=1, Database!$Q$6&amp;": "&amp;Database!Q190&amp;CHAR(10)&amp;Database!$R$6&amp;": "&amp;Database!R190&amp;CHAR(10)&amp;Database!$S$6&amp;": "&amp;Database!S190&amp;CHAR(10)&amp;Database!$T$6&amp;": "&amp;Database!T190&amp;CHAR(10)&amp;Database!$U$6&amp;": "&amp;Database!U190&amp;CHAR(10)&amp;Database!$V$6&amp;": "&amp;Database!V190&amp;CHAR(10)&amp;Database!$W$6&amp;": "&amp;Database!W190&amp;CHAR(10)&amp;Database!$X$6&amp;": "&amp;Database!X190&amp;CHAR(10)&amp;Database!$Y$6&amp;": "&amp;Database!Y190&amp;CHAR(10)&amp;Database!$Z$6&amp;": "&amp;Database!Z190&amp;CHAR(10)&amp;Database!$AA$6&amp;": "&amp;Database!AA190&amp;CHAR(10)&amp;Database!$AB$6&amp;": "&amp;Database!AB190&amp;CHAR(10), "")</f>
        <v xml:space="preserve">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v>
      </c>
      <c r="E187" t="str">
        <f>IF(Z187=1, Database!$AC$6&amp;": "&amp;Database!AC190&amp;CHAR(10)&amp;Database!$AD$6&amp;": "&amp;Database!AD190&amp;CHAR(10)&amp;Database!$AE$6&amp;": "&amp;Database!AE190&amp;CHAR(10)&amp;Database!$AF$6&amp;": "&amp;Database!AF190&amp;CHAR(10)&amp;Database!$AG$6&amp;": "&amp;Database!AG190&amp;CHAR(10)&amp;Database!$AH$6&amp;": "&amp;Database!AH190&amp;CHAR(10)&amp;Database!$AI$6&amp;": "&amp;Database!AI190&amp;CHAR(10)&amp;Database!$AJ$6&amp;": "&amp;Database!AJ190&amp;CHAR(10)&amp;Database!$AK$6&amp;": "&amp;Database!AK190&amp;CHAR(10)&amp;Database!$AL$6&amp;": "&amp;Database!AL190&amp;CHAR(10)&amp;Database!$AM$6&amp;": "&amp;Database!AM190&amp;CHAR(10)&amp;Database!$AN$6&amp;": "&amp;Database!AN190&amp;CHAR(10)&amp;Database!$AO$6&amp;": "&amp;Database!AO190&amp;CHAR(10)&amp;Database!$AP$6&amp;": "&amp;Database!AP190&amp;CHAR(10), "")</f>
        <v xml:space="preserve">type_lymphoma_hl: 
type_lymphoma_hl_nlpredominant: 
type_lymphoma_nhl_dlbcl: 
type_lymphoma_nhl_dlbcl_pmbcl: 
type_lymphoma_nhl_dlbcl_denovo: 
type_lymphoma_nhl_mcl: 
type_lymphoma_nhl_pcsnl: 
type_lymphoma_nhl_ptcl: 
type_lymphoma_nhl_fl: 
type_lymphoma_nhl_fl_grade3b: 
type_lymphoma_nhl_sll: include
type_lymphoma_nhl_mzl: 
type_lymphoma_nhl_lpl: 
type_lymphoma_nhl_alcl: 
</v>
      </c>
      <c r="F187" t="str">
        <f>IF(AA187=1, Database!$AQ$6&amp;": "&amp;Database!AQ190&amp;CHAR(10)&amp;Database!$AR$6&amp;": "&amp;Database!AR190&amp;CHAR(10)&amp;Database!$AS$6&amp;": "&amp;Database!AS190&amp;CHAR(10)&amp;Database!$AT$6&amp;": "&amp;Database!AT190&amp;CHAR(10), "")</f>
        <v/>
      </c>
      <c r="G187" t="str">
        <f>IF(V187=1, Database!$AU$6&amp;": "&amp;Database!AU190&amp;CHAR(10)&amp;Database!$AV$6&amp;": "&amp;Database!AV190&amp;CHAR(10), "")</f>
        <v/>
      </c>
      <c r="H187" t="str">
        <f>IF(AB187=1, Database!$AW$6&amp;": "&amp;Database!AW190&amp;CHAR(10), "")</f>
        <v/>
      </c>
      <c r="I187" t="str">
        <f>IF(AC187=1, Database!$AX$6&amp;": "&amp;Database!AX190&amp;CHAR(10)&amp;Database!$AY$6&amp;": "&amp;Database!AY190&amp;CHAR(10), "")</f>
        <v/>
      </c>
      <c r="J187" t="str">
        <f>IF(Z187=1, Database!$AQ$6&amp;": "&amp;Database!AQ190&amp;CHAR(10)&amp;Database!$AR$6&amp;": "&amp;Database!AR190&amp;CHAR(10)&amp;Database!$AS$6&amp;": "&amp;Database!AS190&amp;CHAR(10)&amp;Database!$AT$6&amp;": "&amp;Database!AT190&amp;CHAR(10), "")</f>
        <v xml:space="preserve">stage_i: 
stage_ii: 
stage_iii: 
stage_iv: 
</v>
      </c>
      <c r="K187" t="str">
        <f>Database!$AZ$6&amp;": "&amp;Database!AZ190&amp;CHAR(10)&amp;Database!$BA$6&amp;": "&amp;Database!BA190&amp;CHAR(10)&amp;Database!$BB$6&amp;": "&amp;Database!BB190&amp;CHAR(10)</f>
        <v xml:space="preserve">status_newly_diagnosed: 
status_relapse: 
status_refractory: 
</v>
      </c>
      <c r="L187" t="str">
        <f>Database!$BC$6&amp;": "&amp;Database!BC190&amp;CHAR(10)&amp;Database!$BD$6&amp;": "&amp;Database!BD190&amp;CHAR(10)&amp;Database!$BE$6&amp;": "&amp;Database!BE190&amp;CHAR(10)&amp;Database!$BF$6&amp;": "&amp;Database!BF190&amp;CHAR(10)&amp;Database!$BG$6&amp;": "&amp;Database!BG190&amp;CHAR(10)&amp;Database!$BH$6&amp;": "&amp;Database!BH190&amp;CHAR(10)</f>
        <v xml:space="preserve">marker_alk_oncogene: 
marker_egfr_mutation: 
marker_kras_mutation: 
marker_philadelphia_bcrabl_positive: 
marker_flt3_positive: 
marker_cd20pos: 
</v>
      </c>
      <c r="M187" t="str">
        <f>Database!$BI$6&amp;": "&amp;Database!BI190&amp;CHAR(10)&amp;Database!$BJ$6&amp;": "&amp;Database!BJ190&amp;CHAR(10)&amp;Database!$BK$6&amp;": "&amp;Database!BK190&amp;CHAR(10)&amp;Database!$BL$6&amp;": "&amp;Database!BL190&amp;CHAR(10)&amp;Database!$BM$6&amp;": "&amp;Database!BM190&amp;CHAR(10)&amp;Database!$BN$6&amp;": "&amp;Database!BN190&amp;CHAR(10)&amp;Database!$BO$6&amp;": "&amp;Database!BO190&amp;CHAR(10)&amp;Database!$BP$6&amp;": "&amp;Database!BP190&amp;CHAR(10)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87" t="str">
        <f>IF(OR(W187=1, Z187=1), Database!$BQ$6&amp;": "&amp;Database!BQ190&amp;CHAR(10)&amp;Database!$BR$6&amp;": "&amp;Database!BR190&amp;CHAR(10)&amp;Database!$BS$6&amp;": "&amp;Database!BS190&amp;CHAR(10)&amp;Database!$BT$6&amp;": "&amp;Database!BT190&amp;CHAR(10), "")</f>
        <v xml:space="preserve">treatment_stemcell_allogeneic: 
treatment_stemcell_allogeneic_exclusion_period_mo: 
treatment_stemcell_autologous: 
treatment_stemcell_autologous_exclusion_period_mo: 
</v>
      </c>
      <c r="O187" t="str">
        <f>"Criteria: "&amp;CHAR(10)&amp;CHAR(10)&amp;Database!BU190</f>
        <v xml:space="preserve">Criteria: 
_x000D_        Inclusion Criteria:_x000D__x000D_          -  Received either IPI-145 or ofatumumab while participating in study IPI-145-07 and_x000D_             experienced radiologically-confirmed disease progression_x000D__x000D_          -  Diagnosis of active CLL or SLL that meets at least 1 of the International Workshop on_x000D_             Chronic Lymphocytic Leukemia (IWCLL) 2008 criteria for requiring treatment_x000D__x000D_          -  Measurable disease with a lymph node or tumor mass &gt;1.5 cm in at least one dimension_x000D_             as assessed by computed tomography (CT)_x000D__x000D_          -  Eastern Cooperative Oncology Group (ECOG) performance status of 0-2_x000D__x000D_          -  Must meet the following laboratory parameters:_x000D__x000D_               1. Serum aspartate transaminase (AST/SGOT) or alanine transaminase (ALT/SGPT) â‰¤3 x_x000D_                  upper limit of normal (ULN)_x000D__x000D_               2. Total bilirubin â‰¤1.5 x ULN_x000D__x000D_               3. Serum creatinine â‰¤2.0 x ULN_x000D__x000D_               4. Hemoglobin â‰¥8.0 g/dL with or without transfusion support_x000D__x000D_               5. Platelet count â‰¥10,000 Î¼L with or without transfusion support_x000D__x000D_          -  For women of childbearing potential (WCBP): negative serum Î²-human chorionic_x000D_             gonadotropin (Î²hCG) pregnancy test within 1 week before first dose (WCBP defined as a_x000D_             sexually mature woman who has not undergone surgical sterilization or who has not_x000D_             been naturally post-menopausal for at least 24 consecutive months [women â‰¤55 years]_x000D_             or 12 consecutive months [women &gt;55 years])_x000D__x000D_          -  Willingness of male and female subjects who are not surgically sterile or_x000D_             postmenopausal to use medically acceptable methods of birth control from the first_x000D_             dose of study drug to 30 days after the last dose of duvelisib and for 12 months_x000D_             after last dose of ofatumumab. Sexually active men, and women using oral_x000D_             contraceptive pills, should also use barrier contraception_x000D__x000D_          -  Ability to voluntarily sign consent for and adhere to the entire study visit schedule_x000D_             and all protocol requirements_x000D__x000D_          -  Signed and dated institutional review board (IRB)/independent ethics committee_x000D_             (IEC)-approved informed consent form (ICF) before any study specific screening_x000D_             procedures are performed_x000D__x000D_        Exclusion Criteria:_x000D__x000D_          -  Discontinued study participation in Infinity- sponsored IPI-145-07 study_x000D__x000D_          -  Greater than 3 months from confirmed progressive disease on Study IPI-145-07_x000D__x000D_          -  History of Richter's transformation or prolymphocytic leukemia_x000D__x000D_          -  Autoimmune hemolytic anemia (AIHA) or idiopathic thrombocytopenia purpura (ITP) that_x000D_             is uncontrolled or requires &gt;20 mg daily (QD) of prednisone (or equivalent) to_x000D_             maintain hemoglobin &gt;8.0 g/dL or platelets &gt;10,000 Î¼L without transfusion support_x000D__x000D_          -  Known central nervous system (CNS) lymphoma or leukemia; subjects with symptoms of_x000D_             CNS disease must have a negative computed tomography (CT) scan or negative diagnostic_x000D_             lumbar puncture prior to first dose_x000D__x000D_          -  Use of any anticancer medication from documented PD on Study IPI-145-07 to enrollment_x000D_             (Note: corticosteroids to manage CLL/SLL-related symptoms are allowed)_x000D__x000D_          -  Ongoing systemic bacterial, fungal, or viral infections at the time of initiation of_x000D_             study treatment (defined as requiring IV antimicrobial, antifungal or antiviral_x000D_             agents) ( Subjects on antimicrobial, antifungal or antiviral prophylaxis are not_x000D_             specifically excluded if all other inclusion/exclusion criteria are met and there is_x000D_             no evidence of active infection at Screening and/or Cycle 1 Day 1 (predose))_x000D__x000D_          -  Human immunodeficiency virus (HIV) infection_x000D__x000D_          -  Prior, current, or chronic hepatitis B or hepatitis C infection_x000D__x000D_          -  History of alcohol abuse or chronic liver disease (other than metastatic disease to_x000D_             the liver)_x000D__x000D_          -  Unable to receive prophylactic treatment for pneumocystis and herpes simplex virus_x000D_             (HSV)_x000D__x000D_          -  Baseline QT interval corrected with Fridericia's method (QTcF) &gt;480 ms NOTE: this_x000D_             criterion does not apply to subjects with a right or left bundle branch block (BBB)_x000D__x000D_          -  Concurrent active malignancy other than nonmelanoma skin cancer or carcinoma in situ_x000D_             of the cervix, bladder, or prostate not requiring treatment. Subjects with previous_x000D_             malignancies are eligible provided that they have been disease-free for â‰¥2 years_x000D__x000D_          -  History of stroke, unstable angina, myocardial infarction, or ventricular arrhythmia_x000D_             requiring medication or mechanical control within the last 6 months_x000D__x000D_          -  Unstable or severe uncontrolled medical condition (eg, unstable cardiac function,_x000D_             unstable pulmonary condition), or any important medical illness or abnormal_x000D_             laboratory finding that would, in the Investigator's judgment, increase the subject's_x000D_             risk while participating in this study_x000D__x000D_          -  Prior surgery or gastrointestinal dysfunction that may affect drug absorption (eg,_x000D_             gastric bypass surgery, gastrectomy)_x000D__x000D_          -  Subjects to receive duvelisib: Administration of medications or foods that are strong_x000D_             inhibitors or inducers of cytochrome P450 (CYP) 3A within 2 weeks of starting_x000D_             duvelisib_x000D__x000D_          -  Major surgery or invasive intervention within 4 weeks prior to first dose_x000D__x000D_          -  Pregnant or breastfeeding women_x000D__x000D_          -  Subjects to receive ofatumumab: hypersensitivity to ofatumumab or its excipients._x000D_      </v>
      </c>
      <c r="P187" t="str">
        <f t="shared" si="4"/>
        <v xml:space="preserve">
---------------------------------------</v>
      </c>
      <c r="Q187" t="str">
        <f t="shared" si="5"/>
        <v>nct_id: NCT02049515
phase: Phase 3
sponsor_name: Infinity Pharmaceuticals, Inc.
sponsor_type: Industry
study_title: A Phase 3 Extension Study of Duvelisib and Ofatumumab in Patients With Chronic Lymphocytic Leukemia/ Small Lymphocytic Lymphoma Previously Enrolled in Study IPI-145-07
cohort: 1
age_min: 18
age_max: 150
type_leukemia_all: 
type_leukemia_aml: 
type_leukemia_cll: include
type_leukemia_cml: 
type_leukemia_cmml: 
type_leukemia_all_bcell: 
type_leukemia_all_tcell: 
type_leukemia_aml_denovo: 
type_leukemia_aml_secondary_mds: 
type_leukemia_aml_secondary_cml: 
type_leukemia_aml_apl: 
type_leukemia_aml_jmml: 
type_lymphoma_hl: 
type_lymphoma_hl_nlpredominant: 
type_lymphoma_nhl_dlbcl: 
type_lymphoma_nhl_dlbcl_pmbcl: 
type_lymphoma_nhl_dlbcl_denovo: 
type_lymphoma_nhl_mcl: 
type_lymphoma_nhl_pcsnl: 
type_lymphoma_nhl_ptcl: 
type_lymphoma_nhl_fl: 
type_lymphoma_nhl_fl_grade3b: 
type_lymphoma_nhl_sll: include
type_lymphoma_nhl_mzl: 
type_lymphoma_nhl_lpl: 
type_lymphoma_nhl_alcl: 
stage_i: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Received either IPI-145 or ofatumumab while participating in study IPI-145-07 and_x000D_             experienced radiologically-confirmed disease progression_x000D__x000D_          -  Diagnosis of active CLL or SLL that meets at least 1 of the International Workshop on_x000D_             Chronic Lymphocytic Leukemia (IWCLL) 2008 criteria for requiring treatment_x000D__x000D_          -  Measurable disease with a lymph node or tumor mass &gt;1.5 cm in at least one dimension_x000D_             as assessed by computed tomography (CT)_x000D__x000D_          -  Eastern Cooperative Oncology Group (ECOG) performance status of 0-2_x000D__x000D_          -  Must meet the following laboratory parameters:_x000D__x000D_               1. Serum aspartate transaminase (AST/SGOT) or alanine transaminase (ALT/SGPT) â‰¤3 x_x000D_                  upper limit of normal (ULN)_x000D__x000D_               2. Total bilirubin â‰¤1.5 x ULN_x000D__x000D_               3. Serum creatinine â‰¤2.0 x ULN_x000D__x000D_               4. Hemoglobin â‰¥8.0 g/dL with or without transfusion support_x000D__x000D_               5. Platelet count â‰¥10,000 Î¼L with or without transfusion support_x000D__x000D_          -  For women of childbearing potential (WCBP): negative serum Î²-human chorionic_x000D_             gonadotropin (Î²hCG) pregnancy test within 1 week before first dose (WCBP defined as a_x000D_             sexually mature woman who has not undergone surgical sterilization or who has not_x000D_             been naturally post-menopausal for at least 24 consecutive months [women â‰¤55 years]_x000D_             or 12 consecutive months [women &gt;55 years])_x000D__x000D_          -  Willingness of male and female subjects who are not surgically sterile or_x000D_             postmenopausal to use medically acceptable methods of birth control from the first_x000D_             dose of study drug to 30 days after the last dose of duvelisib and for 12 months_x000D_             after last dose of ofatumumab. Sexually active men, and women using oral_x000D_             contraceptive pills, should also use barrier contraception_x000D__x000D_          -  Ability to voluntarily sign consent for and adhere to the entire study visit schedule_x000D_             and all protocol requirements_x000D__x000D_          -  Signed and dated institutional review board (IRB)/independent ethics committee_x000D_             (IEC)-approved informed consent form (ICF) before any study specific screening_x000D_             procedures are performed_x000D__x000D_        Exclusion Criteria:_x000D__x000D_          -  Discontinued study participation in Infinity- sponsored IPI-145-07 study_x000D__x000D_          -  Greater than 3 months from confirmed progressive disease on Study IPI-145-07_x000D__x000D_          -  History of Richter's transformation or prolymphocytic leukemia_x000D__x000D_          -  Autoimmune hemolytic anemia (AIHA) or idiopathic thrombocytopenia purpura (ITP) that_x000D_             is uncontrolled or requires &gt;20 mg daily (QD) of prednisone (or equivalent) to_x000D_             maintain hemoglobin &gt;8.0 g/dL or platelets &gt;10,000 Î¼L without transfusion support_x000D__x000D_          -  Known central nervous system (CNS) lymphoma or leukemia; subjects with symptoms of_x000D_             CNS disease must have a negative computed tomography (CT) scan or negative diagnostic_x000D_             lumbar puncture prior to first dose_x000D__x000D_          -  Use of any anticancer medication from documented PD on Study IPI-145-07 to enrollment_x000D_             (Note: corticosteroids to manage CLL/SLL-related symptoms are allowed)_x000D__x000D_          -  Ongoing systemic bacterial, fungal, or viral infections at the time of initiation of_x000D_             study treatment (defined as requiring IV antimicrobial, antifungal or antiviral_x000D_             agents) ( Subjects on antimicrobial, antifungal or antiviral prophylaxis are not_x000D_             specifically excluded if all other inclusion/exclusion criteria are met and there is_x000D_             no evidence of active infection at Screening and/or Cycle 1 Day 1 (predose))_x000D__x000D_          -  Human immunodeficiency virus (HIV) infection_x000D__x000D_          -  Prior, current, or chronic hepatitis B or hepatitis C infection_x000D__x000D_          -  History of alcohol abuse or chronic liver disease (other than metastatic disease to_x000D_             the liver)_x000D__x000D_          -  Unable to receive prophylactic treatment for pneumocystis and herpes simplex virus_x000D_             (HSV)_x000D__x000D_          -  Baseline QT interval corrected with Fridericia's method (QTcF) &gt;480 ms NOTE: this_x000D_             criterion does not apply to subjects with a right or left bundle branch block (BBB)_x000D__x000D_          -  Concurrent active malignancy other than nonmelanoma skin cancer or carcinoma in situ_x000D_             of the cervix, bladder, or prostate not requiring treatment. Subjects with previous_x000D_             malignancies are eligible provided that they have been disease-free for â‰¥2 years_x000D__x000D_          -  History of stroke, unstable angina, myocardial infarction, or ventricular arrhythmia_x000D_             requiring medication or mechanical control within the last 6 months_x000D__x000D_          -  Unstable or severe uncontrolled medical condition (eg, unstable cardiac function,_x000D_             unstable pulmonary condition), or any important medical illness or abnormal_x000D_             laboratory finding that would, in the Investigator's judgment, increase the subject's_x000D_             risk while participating in this study_x000D__x000D_          -  Prior surgery or gastrointestinal dysfunction that may affect drug absorption (eg,_x000D_             gastric bypass surgery, gastrectomy)_x000D__x000D_          -  Subjects to receive duvelisib: Administration of medications or foods that are strong_x000D_             inhibitors or inducers of cytochrome P450 (CYP) 3A within 2 weeks of starting_x000D_             duvelisib_x000D__x000D_          -  Major surgery or invasive intervention within 4 weeks prior to first dose_x000D__x000D_          -  Pregnant or breastfeeding women_x000D__x000D_          -  Subjects to receive ofatumumab: hypersensitivity to ofatumumab or its excipients._x000D_      
---------------------------------------</v>
      </c>
      <c r="S187">
        <f>IF(OR(Database!K190="include",Database!L190="include"), 1, 0)</f>
        <v>0</v>
      </c>
      <c r="T187">
        <f>IF(OR(Database!M190="include",Database!N190="include",Database!O190="include",Database!P190="include"), 1, 0)</f>
        <v>0</v>
      </c>
      <c r="U187">
        <f>IF(OR(Database!M190="include",Database!N190="include",Database!O190="include"), 1, 0)</f>
        <v>0</v>
      </c>
      <c r="V187">
        <f>IF(Database!P190="include", 1, 0)</f>
        <v>0</v>
      </c>
      <c r="W187">
        <f>IF(OR(Database!Q190="include",Database!R190="include",Database!S190="include",Database!T190="include"), 1, 0)</f>
        <v>1</v>
      </c>
      <c r="X187">
        <f>IF(Database!Q190="include", 1, 0)</f>
        <v>0</v>
      </c>
      <c r="Y187">
        <f>IF(Database!T190="include", 1, 0)</f>
        <v>0</v>
      </c>
      <c r="Z187">
        <f>IF(OR(Database!AC190="include",Database!AE190="include",Database!AH190="include",Database!AI190="include",Database!AJ190="include",Database!AK190="include",Database!AM190="include",Database!AN190="include",Database!AO190="include",Database!AP190="include"), 1, 0)</f>
        <v>1</v>
      </c>
      <c r="AA187">
        <f>IF(OR(Database!AQ190&lt;&gt;"",Database!AR190&lt;&gt;"",Database!AS190&lt;&gt;"",Database!AT190&lt;&gt;""), 1, 0)</f>
        <v>0</v>
      </c>
      <c r="AB187">
        <f>IF(Database!AW190&lt;&gt;"", 1, 0)</f>
        <v>0</v>
      </c>
      <c r="AC187">
        <f>IF(OR(Database!AY190&lt;&gt;"",Database!AX190&lt;&gt;""), 1, 0)</f>
        <v>0</v>
      </c>
    </row>
    <row r="188" spans="1:29">
      <c r="A188" t="str">
        <f>Database!$B$6&amp;": "&amp;Database!B191&amp;CHAR(10)&amp;Database!$C$6&amp;": "&amp;Database!C191&amp;CHAR(10)&amp;Database!$E$6&amp;": "&amp;Database!E191&amp;CHAR(10)&amp;Database!$F$6&amp;": "&amp;Database!F191&amp;CHAR(10)&amp;Database!$G$6&amp;": "&amp;Database!G191&amp;CHAR(10)&amp;Database!$H$6&amp;": "&amp;Database!H191&amp;CHAR(10)&amp;Database!$I$6&amp;": "&amp;Database!I191&amp;CHAR(10)&amp;Database!$J$6&amp;": "&amp;Database!J191&amp;CHAR(10)</f>
        <v xml:space="preserve">nct_id: NCT02369653
phase: Phase 3
sponsor_name: Bristol-Myers Squibb
sponsor_type: Industry
study_title: A Phase III Randomized, Open Label, Multi-center Study of the Safety and Efficacy of Apixaban for Thromboembolism Prevention Versus No Systemic Anticoagulant Prophylaxis During Induction Chemotherapy in Children With Newly Diagnosed Acute Lymphoblastic Leukemia (ALL) or Lymphoma (T or B Cell) Treated With Pegylated L-Asparaginase
cohort: 1
age_min: 0
age_max: 17
</v>
      </c>
      <c r="B188" t="str">
        <f>IF(S188=1, Database!$K$6&amp;": "&amp;Database!K191&amp;CHAR(10)&amp;Database!$L$6&amp;": "&amp;Database!L191, "")</f>
        <v/>
      </c>
      <c r="C188" t="str">
        <f>IF(T188=1, Database!$M$6&amp;": "&amp;Database!M191&amp;CHAR(10)&amp;Database!$N$6&amp;": "&amp;Database!N191&amp;CHAR(10)&amp;Database!$O$6&amp;": "&amp;Database!O191&amp;CHAR(10)&amp;Database!$P$6&amp;": "&amp;Database!P191&amp;CHAR(10), "")</f>
        <v/>
      </c>
      <c r="D188" t="str">
        <f>IF(W188=1, Database!$Q$6&amp;": "&amp;Database!Q191&amp;CHAR(10)&amp;Database!$R$6&amp;": "&amp;Database!R191&amp;CHAR(10)&amp;Database!$S$6&amp;": "&amp;Database!S191&amp;CHAR(10)&amp;Database!$T$6&amp;": "&amp;Database!T191&amp;CHAR(10)&amp;Database!$U$6&amp;": "&amp;Database!U191&amp;CHAR(10)&amp;Database!$V$6&amp;": "&amp;Database!V191&amp;CHAR(10)&amp;Database!$W$6&amp;": "&amp;Database!W191&amp;CHAR(10)&amp;Database!$X$6&amp;": "&amp;Database!X191&amp;CHAR(10)&amp;Database!$Y$6&amp;": "&amp;Database!Y191&amp;CHAR(10)&amp;Database!$Z$6&amp;": "&amp;Database!Z191&amp;CHAR(10)&amp;Database!$AA$6&amp;": "&amp;Database!AA191&amp;CHAR(10)&amp;Database!$AB$6&amp;": "&amp;Database!AB191&amp;CHAR(10), "")</f>
        <v xml:space="preserve">type_leukemia_all: include
type_leukemia_aml: 
type_leukemia_cll: 
type_leukemia_cml: 
type_leukemia_cmml: 
type_leukemia_all_bcell: 
type_leukemia_all_tcell: 
type_leukemia_aml_denovo: 
type_leukemia_aml_secondary_mds: 
type_leukemia_aml_secondary_cml: 
type_leukemia_aml_apl: 
type_leukemia_aml_jmml: 
</v>
      </c>
      <c r="E188" t="str">
        <f>IF(Z188=1, Database!$AC$6&amp;": "&amp;Database!AC191&amp;CHAR(10)&amp;Database!$AD$6&amp;": "&amp;Database!AD191&amp;CHAR(10)&amp;Database!$AE$6&amp;": "&amp;Database!AE191&amp;CHAR(10)&amp;Database!$AF$6&amp;": "&amp;Database!AF191&amp;CHAR(10)&amp;Database!$AG$6&amp;": "&amp;Database!AG191&amp;CHAR(10)&amp;Database!$AH$6&amp;": "&amp;Database!AH191&amp;CHAR(10)&amp;Database!$AI$6&amp;": "&amp;Database!AI191&amp;CHAR(10)&amp;Database!$AJ$6&amp;": "&amp;Database!AJ191&amp;CHAR(10)&amp;Database!$AK$6&amp;": "&amp;Database!AK191&amp;CHAR(10)&amp;Database!$AL$6&amp;": "&amp;Database!AL191&amp;CHAR(10)&amp;Database!$AM$6&amp;": "&amp;Database!AM191&amp;CHAR(10)&amp;Database!$AN$6&amp;": "&amp;Database!AN191&amp;CHAR(10)&amp;Database!$AO$6&amp;": "&amp;Database!AO191&amp;CHAR(10)&amp;Database!$AP$6&amp;": "&amp;Database!AP191&amp;CHAR(10), "")</f>
        <v xml:space="preserve">type_lymphoma_hl: include
type_lymphoma_hl_nlpredominant: 
type_lymphoma_nhl_dlbcl: include
type_lymphoma_nhl_dlbcl_pmbcl: 
type_lymphoma_nhl_dlbcl_denovo: require
type_lymphoma_nhl_mcl: include
type_lymphoma_nhl_pcsnl: include
type_lymphoma_nhl_ptcl: include
type_lymphoma_nhl_fl: include
type_lymphoma_nhl_fl_grade3b: 
type_lymphoma_nhl_sll: include
type_lymphoma_nhl_mzl: include
type_lymphoma_nhl_lpl: include
type_lymphoma_nhl_alcl: include
</v>
      </c>
      <c r="F188" t="str">
        <f>IF(AA188=1, Database!$AQ$6&amp;": "&amp;Database!AQ191&amp;CHAR(10)&amp;Database!$AR$6&amp;": "&amp;Database!AR191&amp;CHAR(10)&amp;Database!$AS$6&amp;": "&amp;Database!AS191&amp;CHAR(10)&amp;Database!$AT$6&amp;": "&amp;Database!AT191&amp;CHAR(10), "")</f>
        <v/>
      </c>
      <c r="G188" t="str">
        <f>IF(V188=1, Database!$AU$6&amp;": "&amp;Database!AU191&amp;CHAR(10)&amp;Database!$AV$6&amp;": "&amp;Database!AV191&amp;CHAR(10), "")</f>
        <v/>
      </c>
      <c r="H188" t="str">
        <f>IF(AB188=1, Database!$AW$6&amp;": "&amp;Database!AW191&amp;CHAR(10), "")</f>
        <v/>
      </c>
      <c r="I188" t="str">
        <f>IF(AC188=1, Database!$AX$6&amp;": "&amp;Database!AX191&amp;CHAR(10)&amp;Database!$AY$6&amp;": "&amp;Database!AY191&amp;CHAR(10), "")</f>
        <v/>
      </c>
      <c r="J188" t="str">
        <f>IF(Z188=1, Database!$AQ$6&amp;": "&amp;Database!AQ191&amp;CHAR(10)&amp;Database!$AR$6&amp;": "&amp;Database!AR191&amp;CHAR(10)&amp;Database!$AS$6&amp;": "&amp;Database!AS191&amp;CHAR(10)&amp;Database!$AT$6&amp;": "&amp;Database!AT191&amp;CHAR(10), "")</f>
        <v xml:space="preserve">stage_i: 
stage_ii: 
stage_iii: 
stage_iv: 
</v>
      </c>
      <c r="K188" t="str">
        <f>Database!$AZ$6&amp;": "&amp;Database!AZ191&amp;CHAR(10)&amp;Database!$BA$6&amp;": "&amp;Database!BA191&amp;CHAR(10)&amp;Database!$BB$6&amp;": "&amp;Database!BB191&amp;CHAR(10)</f>
        <v xml:space="preserve">status_newly_diagnosed: 
status_relapse: 
status_refractory: 
</v>
      </c>
      <c r="L188" t="str">
        <f>Database!$BC$6&amp;": "&amp;Database!BC191&amp;CHAR(10)&amp;Database!$BD$6&amp;": "&amp;Database!BD191&amp;CHAR(10)&amp;Database!$BE$6&amp;": "&amp;Database!BE191&amp;CHAR(10)&amp;Database!$BF$6&amp;": "&amp;Database!BF191&amp;CHAR(10)&amp;Database!$BG$6&amp;": "&amp;Database!BG191&amp;CHAR(10)&amp;Database!$BH$6&amp;": "&amp;Database!BH191&amp;CHAR(10)</f>
        <v xml:space="preserve">marker_alk_oncogene: 
marker_egfr_mutation: 
marker_kras_mutation: 
marker_philadelphia_bcrabl_positive: 
marker_flt3_positive: 
marker_cd20pos: 
</v>
      </c>
      <c r="M188" t="str">
        <f>Database!$BI$6&amp;": "&amp;Database!BI191&amp;CHAR(10)&amp;Database!$BJ$6&amp;": "&amp;Database!BJ191&amp;CHAR(10)&amp;Database!$BK$6&amp;": "&amp;Database!BK191&amp;CHAR(10)&amp;Database!$BL$6&amp;": "&amp;Database!BL191&amp;CHAR(10)&amp;Database!$BM$6&amp;": "&amp;Database!BM191&amp;CHAR(10)&amp;Database!$BN$6&amp;": "&amp;Database!BN191&amp;CHAR(10)&amp;Database!$BO$6&amp;": "&amp;Database!BO191&amp;CHAR(10)&amp;Database!$BP$6&amp;": "&amp;Database!BP191&amp;CHAR(10)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88" t="str">
        <f>IF(OR(W188=1, Z188=1), Database!$BQ$6&amp;": "&amp;Database!BQ191&amp;CHAR(10)&amp;Database!$BR$6&amp;": "&amp;Database!BR191&amp;CHAR(10)&amp;Database!$BS$6&amp;": "&amp;Database!BS191&amp;CHAR(10)&amp;Database!$BT$6&amp;": "&amp;Database!BT191&amp;CHAR(10), "")</f>
        <v xml:space="preserve">treatment_stemcell_allogeneic: 
treatment_stemcell_allogeneic_exclusion_period_mo: 
treatment_stemcell_autologous: 
treatment_stemcell_autologous_exclusion_period_mo: 
</v>
      </c>
      <c r="O188" t="str">
        <f>"Criteria: "&amp;CHAR(10)&amp;CHAR(10)&amp;Database!BU191</f>
        <v xml:space="preserve">Criteria: 
_x000D_        For more information regarding BMS clinical trial participation, please visit_x000D_        www.BMSStudyConnect.com_x000D__x000D_        Inclusion Criteria:_x000D__x000D_          -  New diagnosis of de novo ALL or lymphomas (T or B cell)_x000D__x000D_          -  Planned induction chemotherapy with a corticosteroid, vincristine and PEG_x000D_             L-asparaginase, with or without daunorubicin consistent with the Children's Oncology_x000D_             Group (COG) ALL trials_x000D__x000D_          -  Functioning Central Venous Access Device_x000D__x000D_          -  Must be able to tolerate oral medication or have it administered via an Nasogastric_x000D_             tube (NGT) or GT tube_x000D__x000D_          -  Males and females,age 1 year(365 days) to &lt; 18 (17 years and 364 days) years._x000D__x000D_          -  Platelet Counts â‰¥ 20000/microL_x000D__x000D_        Exclusion Criteria:_x000D__x000D_          -  Subjects scheduled to have &gt; 3 Lumbar Punctures over the course of the treatment_x000D_             period_x000D__x000D_          -  Prior history of documented DVT or PE in the past 3 months_x000D__x000D_          -  Known inherited bleeding disorder or coagulopathy_x000D__x000D_          -  Major surgery (excluding CVAD replacement and bone marrow aspiration and non-open_x000D_             biopsy) within the last 7 days prior to enrollment that may be associated with a risk_x000D_             of bleeding. Open biopsy is considered a major surgery._x000D__x000D_          -  Uncontrolled severe hypertension at enrollment. Severe hypertension is defined as a_x000D_             systolic or diastolic blood pressure (BP) &gt; 5 mm Hg above the 95th percentile as_x000D_             defined by the National High Blood Pressure Education Program Working Group (NHBPEP)_x000D_             established guidelines for the definition of normal and elevated blood pressure in_x000D_             children_x000D__x000D_          -  Extreme hyperleukocytosis, white blood cell (WBC) counts over 200 x 109/L_x000D_             (200,000/microL) at the time of diagnosis_x000D__x000D_          -  Liver dysfunction manifested by SGTP (ALT) &gt; 5X Upper limit of normal (ULN) and/or_x000D_             Aspartate aminotransferase (AST) &gt;5 X ULN and/or direct (conjugated) bilirubin &gt; 2X_x000D_             ULN_x000D__x000D_          -  Renal function &lt; 30% of normal for age and size as determined by the Schwartz formula_x000D__x000D_          -  Prothrombin time(PT)&gt; 1 second above the upper limit of normal for age,partial_x000D_             thromboplastin time (PTT) &gt; 3 seconds above the upper limit of normal for age and_x000D_             International normalized ratio(INR) above the upper limit of normal for age, within 1_x000D_             week prior to enrollment._x000D__x000D_          -  History of allergy to apixaban or Factor Xa inhibitors_x000D__x000D_          -  History of significant adverse reaction or major bleeding related adverse reaction to_x000D_             other anticoagulant or antiplatelet agents_x000D__x000D_          -  History of any significant drug allergy (such as anaphylaxis or hepatotoxicity_x000D__x000D_          -  Any investigational drug being administered during the study including multiple doses_x000D_             of PEG-L asparaginase_x000D_      </v>
      </c>
      <c r="P188" t="str">
        <f t="shared" si="4"/>
        <v xml:space="preserve">
---------------------------------------</v>
      </c>
      <c r="Q188" t="str">
        <f t="shared" si="5"/>
        <v>nct_id: NCT02369653
phase: Phase 3
sponsor_name: Bristol-Myers Squibb
sponsor_type: Industry
study_title: A Phase III Randomized, Open Label, Multi-center Study of the Safety and Efficacy of Apixaban for Thromboembolism Prevention Versus No Systemic Anticoagulant Prophylaxis During Induction Chemotherapy in Children With Newly Diagnosed Acute Lymphoblastic Leukemia (ALL) or Lymphoma (T or B Cell) Treated With Pegylated L-Asparaginase
cohort: 1
age_min: 0
age_max: 17
type_leukemia_all: include
type_leukemia_aml: 
type_leukemia_cll: 
type_leukemia_cml: 
type_leukemia_cmml: 
type_leukemia_all_bcell: 
type_leukemia_all_tcell: 
type_leukemia_aml_denovo: 
type_leukemia_aml_secondary_mds: 
type_leukemia_aml_secondary_cml: 
type_leukemia_aml_apl: 
type_leukemia_aml_jmml: 
type_lymphoma_hl: include
type_lymphoma_hl_nlpredominant: 
type_lymphoma_nhl_dlbcl: include
type_lymphoma_nhl_dlbcl_pmbcl: 
type_lymphoma_nhl_dlbcl_denovo: require
type_lymphoma_nhl_mcl: include
type_lymphoma_nhl_pcsnl: include
type_lymphoma_nhl_ptcl: include
type_lymphoma_nhl_fl: include
type_lymphoma_nhl_fl_grade3b: 
type_lymphoma_nhl_sll: include
type_lymphoma_nhl_mzl: include
type_lymphoma_nhl_lpl: include
type_lymphoma_nhl_alcl: include
stage_i: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For more information regarding BMS clinical trial participation, please visit_x000D_        www.BMSStudyConnect.com_x000D__x000D_        Inclusion Criteria:_x000D__x000D_          -  New diagnosis of de novo ALL or lymphomas (T or B cell)_x000D__x000D_          -  Planned induction chemotherapy with a corticosteroid, vincristine and PEG_x000D_             L-asparaginase, with or without daunorubicin consistent with the Children's Oncology_x000D_             Group (COG) ALL trials_x000D__x000D_          -  Functioning Central Venous Access Device_x000D__x000D_          -  Must be able to tolerate oral medication or have it administered via an Nasogastric_x000D_             tube (NGT) or GT tube_x000D__x000D_          -  Males and females,age 1 year(365 days) to &lt; 18 (17 years and 364 days) years._x000D__x000D_          -  Platelet Counts â‰¥ 20000/microL_x000D__x000D_        Exclusion Criteria:_x000D__x000D_          -  Subjects scheduled to have &gt; 3 Lumbar Punctures over the course of the treatment_x000D_             period_x000D__x000D_          -  Prior history of documented DVT or PE in the past 3 months_x000D__x000D_          -  Known inherited bleeding disorder or coagulopathy_x000D__x000D_          -  Major surgery (excluding CVAD replacement and bone marrow aspiration and non-open_x000D_             biopsy) within the last 7 days prior to enrollment that may be associated with a risk_x000D_             of bleeding. Open biopsy is considered a major surgery._x000D__x000D_          -  Uncontrolled severe hypertension at enrollment. Severe hypertension is defined as a_x000D_             systolic or diastolic blood pressure (BP) &gt; 5 mm Hg above the 95th percentile as_x000D_             defined by the National High Blood Pressure Education Program Working Group (NHBPEP)_x000D_             established guidelines for the definition of normal and elevated blood pressure in_x000D_             children_x000D__x000D_          -  Extreme hyperleukocytosis, white blood cell (WBC) counts over 200 x 109/L_x000D_             (200,000/microL) at the time of diagnosis_x000D__x000D_          -  Liver dysfunction manifested by SGTP (ALT) &gt; 5X Upper limit of normal (ULN) and/or_x000D_             Aspartate aminotransferase (AST) &gt;5 X ULN and/or direct (conjugated) bilirubin &gt; 2X_x000D_             ULN_x000D__x000D_          -  Renal function &lt; 30% of normal for age and size as determined by the Schwartz formula_x000D__x000D_          -  Prothrombin time(PT)&gt; 1 second above the upper limit of normal for age,partial_x000D_             thromboplastin time (PTT) &gt; 3 seconds above the upper limit of normal for age and_x000D_             International normalized ratio(INR) above the upper limit of normal for age, within 1_x000D_             week prior to enrollment._x000D__x000D_          -  History of allergy to apixaban or Factor Xa inhibitors_x000D__x000D_          -  History of significant adverse reaction or major bleeding related adverse reaction to_x000D_             other anticoagulant or antiplatelet agents_x000D__x000D_          -  History of any significant drug allergy (such as anaphylaxis or hepatotoxicity_x000D__x000D_          -  Any investigational drug being administered during the study including multiple doses_x000D_             of PEG-L asparaginase_x000D_      
---------------------------------------</v>
      </c>
      <c r="S188">
        <f>IF(OR(Database!K191="include",Database!L191="include"), 1, 0)</f>
        <v>0</v>
      </c>
      <c r="T188">
        <f>IF(OR(Database!M191="include",Database!N191="include",Database!O191="include",Database!P191="include"), 1, 0)</f>
        <v>0</v>
      </c>
      <c r="U188">
        <f>IF(OR(Database!M191="include",Database!N191="include",Database!O191="include"), 1, 0)</f>
        <v>0</v>
      </c>
      <c r="V188">
        <f>IF(Database!P191="include", 1, 0)</f>
        <v>0</v>
      </c>
      <c r="W188">
        <f>IF(OR(Database!Q191="include",Database!R191="include",Database!S191="include",Database!T191="include"), 1, 0)</f>
        <v>1</v>
      </c>
      <c r="X188">
        <f>IF(Database!Q191="include", 1, 0)</f>
        <v>1</v>
      </c>
      <c r="Y188">
        <f>IF(Database!T191="include", 1, 0)</f>
        <v>0</v>
      </c>
      <c r="Z188">
        <f>IF(OR(Database!AC191="include",Database!AE191="include",Database!AH191="include",Database!AI191="include",Database!AJ191="include",Database!AK191="include",Database!AM191="include",Database!AN191="include",Database!AO191="include",Database!AP191="include"), 1, 0)</f>
        <v>1</v>
      </c>
      <c r="AA188">
        <f>IF(OR(Database!AQ191&lt;&gt;"",Database!AR191&lt;&gt;"",Database!AS191&lt;&gt;"",Database!AT191&lt;&gt;""), 1, 0)</f>
        <v>0</v>
      </c>
      <c r="AB188">
        <f>IF(Database!AW191&lt;&gt;"", 1, 0)</f>
        <v>0</v>
      </c>
      <c r="AC188">
        <f>IF(OR(Database!AY191&lt;&gt;"",Database!AX191&lt;&gt;""), 1, 0)</f>
        <v>0</v>
      </c>
    </row>
    <row r="189" spans="1:29">
      <c r="A189" t="str">
        <f>Database!$B$6&amp;": "&amp;Database!B192&amp;CHAR(10)&amp;Database!$C$6&amp;": "&amp;Database!C192&amp;CHAR(10)&amp;Database!$E$6&amp;": "&amp;Database!E192&amp;CHAR(10)&amp;Database!$F$6&amp;": "&amp;Database!F192&amp;CHAR(10)&amp;Database!$G$6&amp;": "&amp;Database!G192&amp;CHAR(10)&amp;Database!$H$6&amp;": "&amp;Database!H192&amp;CHAR(10)&amp;Database!$I$6&amp;": "&amp;Database!I192&amp;CHAR(10)&amp;Database!$J$6&amp;": "&amp;Database!J192&amp;CHAR(10)</f>
        <v xml:space="preserve">nct_id: NCT02213263
phase: Phase 3
sponsor_name: Pfizer
sponsor_type: Industry
study_title: A Phase 3, Randomized, Double-blind Study Of Pf-05280586 Versus Rituximab For The First-line Treatment Of Patients With Cd20-positive, Low Tumor Burden, Follicular Lymphoma
cohort: 1
age_min: 18
age_max: 150
</v>
      </c>
      <c r="B189" t="str">
        <f>IF(S189=1, Database!$K$6&amp;": "&amp;Database!K192&amp;CHAR(10)&amp;Database!$L$6&amp;": "&amp;Database!L192, "")</f>
        <v/>
      </c>
      <c r="C189" t="str">
        <f>IF(T189=1, Database!$M$6&amp;": "&amp;Database!M192&amp;CHAR(10)&amp;Database!$N$6&amp;": "&amp;Database!N192&amp;CHAR(10)&amp;Database!$O$6&amp;": "&amp;Database!O192&amp;CHAR(10)&amp;Database!$P$6&amp;": "&amp;Database!P192&amp;CHAR(10), "")</f>
        <v/>
      </c>
      <c r="D189" t="str">
        <f>IF(W189=1, Database!$Q$6&amp;": "&amp;Database!Q192&amp;CHAR(10)&amp;Database!$R$6&amp;": "&amp;Database!R192&amp;CHAR(10)&amp;Database!$S$6&amp;": "&amp;Database!S192&amp;CHAR(10)&amp;Database!$T$6&amp;": "&amp;Database!T192&amp;CHAR(10)&amp;Database!$U$6&amp;": "&amp;Database!U192&amp;CHAR(10)&amp;Database!$V$6&amp;": "&amp;Database!V192&amp;CHAR(10)&amp;Database!$W$6&amp;": "&amp;Database!W192&amp;CHAR(10)&amp;Database!$X$6&amp;": "&amp;Database!X192&amp;CHAR(10)&amp;Database!$Y$6&amp;": "&amp;Database!Y192&amp;CHAR(10)&amp;Database!$Z$6&amp;": "&amp;Database!Z192&amp;CHAR(10)&amp;Database!$AA$6&amp;": "&amp;Database!AA192&amp;CHAR(10)&amp;Database!$AB$6&amp;": "&amp;Database!AB192&amp;CHAR(10), "")</f>
        <v/>
      </c>
      <c r="E189" t="str">
        <f>IF(Z189=1, Database!$AC$6&amp;": "&amp;Database!AC192&amp;CHAR(10)&amp;Database!$AD$6&amp;": "&amp;Database!AD192&amp;CHAR(10)&amp;Database!$AE$6&amp;": "&amp;Database!AE192&amp;CHAR(10)&amp;Database!$AF$6&amp;": "&amp;Database!AF192&amp;CHAR(10)&amp;Database!$AG$6&amp;": "&amp;Database!AG192&amp;CHAR(10)&amp;Database!$AH$6&amp;": "&amp;Database!AH192&amp;CHAR(10)&amp;Database!$AI$6&amp;": "&amp;Database!AI192&amp;CHAR(10)&amp;Database!$AJ$6&amp;": "&amp;Database!AJ192&amp;CHAR(10)&amp;Database!$AK$6&amp;": "&amp;Database!AK192&amp;CHAR(10)&amp;Database!$AL$6&amp;": "&amp;Database!AL192&amp;CHAR(10)&amp;Database!$AM$6&amp;": "&amp;Database!AM192&amp;CHAR(10)&amp;Database!$AN$6&amp;": "&amp;Database!AN192&amp;CHAR(10)&amp;Database!$AO$6&amp;": "&amp;Database!AO192&amp;CHAR(10)&amp;Database!$AP$6&amp;": "&amp;Database!AP192&amp;CHAR(10),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type_lymphoma_nhl_sll: 
type_lymphoma_nhl_mzl: 
type_lymphoma_nhl_lpl: 
type_lymphoma_nhl_alcl: 
</v>
      </c>
      <c r="F189" t="str">
        <f>IF(AA189=1, Database!$AQ$6&amp;": "&amp;Database!AQ192&amp;CHAR(10)&amp;Database!$AR$6&amp;": "&amp;Database!AR192&amp;CHAR(10)&amp;Database!$AS$6&amp;": "&amp;Database!AS192&amp;CHAR(10)&amp;Database!$AT$6&amp;": "&amp;Database!AT192&amp;CHAR(10), "")</f>
        <v xml:space="preserve">stage_i: exclude
stage_ii: 
stage_iii: 
stage_iv: 
</v>
      </c>
      <c r="G189" t="str">
        <f>IF(V189=1, Database!$AU$6&amp;": "&amp;Database!AU192&amp;CHAR(10)&amp;Database!$AV$6&amp;": "&amp;Database!AV192&amp;CHAR(10), "")</f>
        <v/>
      </c>
      <c r="H189" t="str">
        <f>IF(AB189=1, Database!$AW$6&amp;": "&amp;Database!AW192&amp;CHAR(10), "")</f>
        <v/>
      </c>
      <c r="I189" t="str">
        <f>IF(AC189=1, Database!$AX$6&amp;": "&amp;Database!AX192&amp;CHAR(10)&amp;Database!$AY$6&amp;": "&amp;Database!AY192&amp;CHAR(10), "")</f>
        <v/>
      </c>
      <c r="J189" t="str">
        <f>IF(Z189=1, Database!$AQ$6&amp;": "&amp;Database!AQ192&amp;CHAR(10)&amp;Database!$AR$6&amp;": "&amp;Database!AR192&amp;CHAR(10)&amp;Database!$AS$6&amp;": "&amp;Database!AS192&amp;CHAR(10)&amp;Database!$AT$6&amp;": "&amp;Database!AT192&amp;CHAR(10), "")</f>
        <v xml:space="preserve">stage_i: exclude
stage_ii: 
stage_iii: 
stage_iv: 
</v>
      </c>
      <c r="K189" t="str">
        <f>Database!$AZ$6&amp;": "&amp;Database!AZ192&amp;CHAR(10)&amp;Database!$BA$6&amp;": "&amp;Database!BA192&amp;CHAR(10)&amp;Database!$BB$6&amp;": "&amp;Database!BB192&amp;CHAR(10)</f>
        <v xml:space="preserve">status_newly_diagnosed: 
status_relapse: 
status_refractory: 
</v>
      </c>
      <c r="L189" t="str">
        <f>Database!$BC$6&amp;": "&amp;Database!BC192&amp;CHAR(10)&amp;Database!$BD$6&amp;": "&amp;Database!BD192&amp;CHAR(10)&amp;Database!$BE$6&amp;": "&amp;Database!BE192&amp;CHAR(10)&amp;Database!$BF$6&amp;": "&amp;Database!BF192&amp;CHAR(10)&amp;Database!$BG$6&amp;": "&amp;Database!BG192&amp;CHAR(10)&amp;Database!$BH$6&amp;": "&amp;Database!BH192&amp;CHAR(10)</f>
        <v xml:space="preserve">marker_alk_oncogene: 
marker_egfr_mutation: 
marker_kras_mutation: 
marker_philadelphia_bcrabl_positive: 
marker_flt3_positive: 
marker_cd20pos: require
</v>
      </c>
      <c r="M189" t="str">
        <f>Database!$BI$6&amp;": "&amp;Database!BI192&amp;CHAR(10)&amp;Database!$BJ$6&amp;": "&amp;Database!BJ192&amp;CHAR(10)&amp;Database!$BK$6&amp;": "&amp;Database!BK192&amp;CHAR(10)&amp;Database!$BL$6&amp;": "&amp;Database!BL192&amp;CHAR(10)&amp;Database!$BM$6&amp;": "&amp;Database!BM192&amp;CHAR(10)&amp;Database!$BN$6&amp;": "&amp;Database!BN192&amp;CHAR(10)&amp;Database!$BO$6&amp;": "&amp;Database!BO192&amp;CHAR(10)&amp;Database!$BP$6&amp;": "&amp;Database!BP192&amp;CHAR(10)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189" t="str">
        <f>IF(OR(W189=1, Z189=1), Database!$BQ$6&amp;": "&amp;Database!BQ192&amp;CHAR(10)&amp;Database!$BR$6&amp;": "&amp;Database!BR192&amp;CHAR(10)&amp;Database!$BS$6&amp;": "&amp;Database!BS192&amp;CHAR(10)&amp;Database!$BT$6&amp;": "&amp;Database!BT192&amp;CHAR(10), "")</f>
        <v xml:space="preserve">treatment_stemcell_allogeneic: 
treatment_stemcell_allogeneic_exclusion_period_mo: 
treatment_stemcell_autologous: 
treatment_stemcell_autologous_exclusion_period_mo: 
</v>
      </c>
      <c r="O189" t="str">
        <f>"Criteria: "&amp;CHAR(10)&amp;CHAR(10)&amp;Database!BU192</f>
        <v xml:space="preserve">Criteria: 
_x000D_        Inclusion Criteria:_x000D__x000D_          -  Confirmed diagnosis of low tumor burden, CD20-positive follicular lymphoma_x000D__x000D_          -  Ann Arbor Stage II, III, or IV_x000D__x000D_        Exclusion Criteria:_x000D__x000D_          -  Not a candidate for treatment with rituximab as a single-agent_x000D__x000D_          -  Evidence of transformation to a high grade or diffuse large B-cell lymphoma_x000D__x000D_          -  Any previous systemic therapy for B-cell NHL, including chemotherapy, immunotherapy,_x000D_             or steroids_x000D__x000D_          -  Any prior treatment with rituximab_x000D__x000D_          -  Active, uncontrolled infection_x000D_      </v>
      </c>
      <c r="P189" t="str">
        <f t="shared" si="4"/>
        <v xml:space="preserve">
---------------------------------------</v>
      </c>
      <c r="Q189" t="str">
        <f t="shared" si="5"/>
        <v>nct_id: NCT02213263
phase: Phase 3
sponsor_name: Pfizer
sponsor_type: Industry
study_title: A Phase 3, Randomized, Double-blind Study Of Pf-05280586 Versus Rituximab For The First-line Treatment Of Patients With Cd20-positive, Low Tumor Burden, Follicular Lymphoma
cohort: 1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type_lymphoma_nhl_sll: 
type_lymphoma_nhl_mzl: 
type_lymphoma_nhl_lpl: 
type_lymphoma_nhl_alcl: 
stage_i: exclude
stage_ii: 
stage_iii: 
stage_iv: 
stage_i: exclude
stage_ii: 
stage_iii: 
stage_iv: 
status_newly_diagnosed: 
status_relapse: 
status_refractory: 
marker_alk_oncogene: 
marker_egfr_mutation: 
marker_kras_mutation: 
marker_philadelphia_bcrabl_positive: 
marker_flt3_positive: 
marker_cd20pos: require
treatment_radiation: 
treatment_radiation_exclusion_period_mo: 
treatment_chemo_systemic: exclude
treatment_chemo_systemic_exclusion_period_mo: 1800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Confirmed diagnosis of low tumor burden, CD20-positive follicular lymphoma_x000D__x000D_          -  Ann Arbor Stage II, III, or IV_x000D__x000D_        Exclusion Criteria:_x000D__x000D_          -  Not a candidate for treatment with rituximab as a single-agent_x000D__x000D_          -  Evidence of transformation to a high grade or diffuse large B-cell lymphoma_x000D__x000D_          -  Any previous systemic therapy for B-cell NHL, including chemotherapy, immunotherapy,_x000D_             or steroids_x000D__x000D_          -  Any prior treatment with rituximab_x000D__x000D_          -  Active, uncontrolled infection_x000D_      
---------------------------------------</v>
      </c>
      <c r="S189">
        <f>IF(OR(Database!K192="include",Database!L192="include"), 1, 0)</f>
        <v>0</v>
      </c>
      <c r="T189">
        <f>IF(OR(Database!M192="include",Database!N192="include",Database!O192="include",Database!P192="include"), 1, 0)</f>
        <v>0</v>
      </c>
      <c r="U189">
        <f>IF(OR(Database!M192="include",Database!N192="include",Database!O192="include"), 1, 0)</f>
        <v>0</v>
      </c>
      <c r="V189">
        <f>IF(Database!P192="include", 1, 0)</f>
        <v>0</v>
      </c>
      <c r="W189">
        <f>IF(OR(Database!Q192="include",Database!R192="include",Database!S192="include",Database!T192="include"), 1, 0)</f>
        <v>0</v>
      </c>
      <c r="X189">
        <f>IF(Database!Q192="include", 1, 0)</f>
        <v>0</v>
      </c>
      <c r="Y189">
        <f>IF(Database!T192="include", 1, 0)</f>
        <v>0</v>
      </c>
      <c r="Z189">
        <f>IF(OR(Database!AC192="include",Database!AE192="include",Database!AH192="include",Database!AI192="include",Database!AJ192="include",Database!AK192="include",Database!AM192="include",Database!AN192="include",Database!AO192="include",Database!AP192="include"), 1, 0)</f>
        <v>1</v>
      </c>
      <c r="AA189">
        <f>IF(OR(Database!AQ192&lt;&gt;"",Database!AR192&lt;&gt;"",Database!AS192&lt;&gt;"",Database!AT192&lt;&gt;""), 1, 0)</f>
        <v>1</v>
      </c>
      <c r="AB189">
        <f>IF(Database!AW192&lt;&gt;"", 1, 0)</f>
        <v>0</v>
      </c>
      <c r="AC189">
        <f>IF(OR(Database!AY192&lt;&gt;"",Database!AX192&lt;&gt;""), 1, 0)</f>
        <v>0</v>
      </c>
    </row>
    <row r="190" spans="1:29">
      <c r="A190" t="str">
        <f>Database!$B$6&amp;": "&amp;Database!B193&amp;CHAR(10)&amp;Database!$C$6&amp;": "&amp;Database!C193&amp;CHAR(10)&amp;Database!$E$6&amp;": "&amp;Database!E193&amp;CHAR(10)&amp;Database!$F$6&amp;": "&amp;Database!F193&amp;CHAR(10)&amp;Database!$G$6&amp;": "&amp;Database!G193&amp;CHAR(10)&amp;Database!$H$6&amp;": "&amp;Database!H193&amp;CHAR(10)&amp;Database!$I$6&amp;": "&amp;Database!I193&amp;CHAR(10)&amp;Database!$J$6&amp;": "&amp;Database!J193&amp;CHAR(10)</f>
        <v xml:space="preserve">nct_id: NCT01856192
phase: Phase 2
sponsor_name: National Cancer Institute (NCI)
sponsor_type: NIH
study_title: Randomized Phase II Open Label Study of Lenalidomide R-CHOP (R2CHOP) vs RCHOP (Rituximab, Cyclophosphamide, Doxorubicin, Vincristine and Prednisone) in Patients With Newly Diagnosed Diffuse Large B Cell Lymphoma
cohort: 1
age_min: 18
age_max: 150
</v>
      </c>
      <c r="B190" t="str">
        <f>IF(S190=1, Database!$K$6&amp;": "&amp;Database!K193&amp;CHAR(10)&amp;Database!$L$6&amp;": "&amp;Database!L193, "")</f>
        <v/>
      </c>
      <c r="C190" t="str">
        <f>IF(T190=1, Database!$M$6&amp;": "&amp;Database!M193&amp;CHAR(10)&amp;Database!$N$6&amp;": "&amp;Database!N193&amp;CHAR(10)&amp;Database!$O$6&amp;": "&amp;Database!O193&amp;CHAR(10)&amp;Database!$P$6&amp;": "&amp;Database!P193&amp;CHAR(10), "")</f>
        <v/>
      </c>
      <c r="D190" t="str">
        <f>IF(W190=1, Database!$Q$6&amp;": "&amp;Database!Q193&amp;CHAR(10)&amp;Database!$R$6&amp;": "&amp;Database!R193&amp;CHAR(10)&amp;Database!$S$6&amp;": "&amp;Database!S193&amp;CHAR(10)&amp;Database!$T$6&amp;": "&amp;Database!T193&amp;CHAR(10)&amp;Database!$U$6&amp;": "&amp;Database!U193&amp;CHAR(10)&amp;Database!$V$6&amp;": "&amp;Database!V193&amp;CHAR(10)&amp;Database!$W$6&amp;": "&amp;Database!W193&amp;CHAR(10)&amp;Database!$X$6&amp;": "&amp;Database!X193&amp;CHAR(10)&amp;Database!$Y$6&amp;": "&amp;Database!Y193&amp;CHAR(10)&amp;Database!$Z$6&amp;": "&amp;Database!Z193&amp;CHAR(10)&amp;Database!$AA$6&amp;": "&amp;Database!AA193&amp;CHAR(10)&amp;Database!$AB$6&amp;": "&amp;Database!AB193&amp;CHAR(10), "")</f>
        <v/>
      </c>
      <c r="E190" t="str">
        <f>IF(Z190=1, Database!$AC$6&amp;": "&amp;Database!AC193&amp;CHAR(10)&amp;Database!$AD$6&amp;": "&amp;Database!AD193&amp;CHAR(10)&amp;Database!$AE$6&amp;": "&amp;Database!AE193&amp;CHAR(10)&amp;Database!$AF$6&amp;": "&amp;Database!AF193&amp;CHAR(10)&amp;Database!$AG$6&amp;": "&amp;Database!AG193&amp;CHAR(10)&amp;Database!$AH$6&amp;": "&amp;Database!AH193&amp;CHAR(10)&amp;Database!$AI$6&amp;": "&amp;Database!AI193&amp;CHAR(10)&amp;Database!$AJ$6&amp;": "&amp;Database!AJ193&amp;CHAR(10)&amp;Database!$AK$6&amp;": "&amp;Database!AK193&amp;CHAR(10)&amp;Database!$AL$6&amp;": "&amp;Database!AL193&amp;CHAR(10)&amp;Database!$AM$6&amp;": "&amp;Database!AM193&amp;CHAR(10)&amp;Database!$AN$6&amp;": "&amp;Database!AN193&amp;CHAR(10)&amp;Database!$AO$6&amp;": "&amp;Database!AO193&amp;CHAR(10)&amp;Database!$AP$6&amp;": "&amp;Database!AP193&amp;CHAR(10), "")</f>
        <v xml:space="preserve">type_lymphoma_hl: 
type_lymphoma_hl_nlpredominant: 
type_lymphoma_nhl_dlbcl: include
type_lymphoma_nhl_dlbcl_pmbcl: exclude
type_lymphoma_nhl_dlbcl_denovo: require
type_lymphoma_nhl_mcl: 
type_lymphoma_nhl_pcsnl: 
type_lymphoma_nhl_ptcl: 
type_lymphoma_nhl_fl: 
type_lymphoma_nhl_fl_grade3b: 
type_lymphoma_nhl_sll: 
type_lymphoma_nhl_mzl: 
type_lymphoma_nhl_lpl: 
type_lymphoma_nhl_alcl: 
</v>
      </c>
      <c r="F190" t="str">
        <f>IF(AA190=1, Database!$AQ$6&amp;": "&amp;Database!AQ193&amp;CHAR(10)&amp;Database!$AR$6&amp;": "&amp;Database!AR193&amp;CHAR(10)&amp;Database!$AS$6&amp;": "&amp;Database!AS193&amp;CHAR(10)&amp;Database!$AT$6&amp;": "&amp;Database!AT193&amp;CHAR(10), "")</f>
        <v xml:space="preserve">stage_i: exclude
stage_ii: 
stage_iii: 
stage_iv: 
</v>
      </c>
      <c r="G190" t="str">
        <f>IF(V190=1, Database!$AU$6&amp;": "&amp;Database!AU193&amp;CHAR(10)&amp;Database!$AV$6&amp;": "&amp;Database!AV193&amp;CHAR(10), "")</f>
        <v/>
      </c>
      <c r="H190" t="str">
        <f>IF(AB190=1, Database!$AW$6&amp;": "&amp;Database!AW193&amp;CHAR(10), "")</f>
        <v/>
      </c>
      <c r="I190" t="str">
        <f>IF(AC190=1, Database!$AX$6&amp;": "&amp;Database!AX193&amp;CHAR(10)&amp;Database!$AY$6&amp;": "&amp;Database!AY193&amp;CHAR(10), "")</f>
        <v/>
      </c>
      <c r="J190" t="str">
        <f>IF(Z190=1, Database!$AQ$6&amp;": "&amp;Database!AQ193&amp;CHAR(10)&amp;Database!$AR$6&amp;": "&amp;Database!AR193&amp;CHAR(10)&amp;Database!$AS$6&amp;": "&amp;Database!AS193&amp;CHAR(10)&amp;Database!$AT$6&amp;": "&amp;Database!AT193&amp;CHAR(10), "")</f>
        <v xml:space="preserve">stage_i: exclude
stage_ii: 
stage_iii: 
stage_iv: 
</v>
      </c>
      <c r="K190" t="str">
        <f>Database!$AZ$6&amp;": "&amp;Database!AZ193&amp;CHAR(10)&amp;Database!$BA$6&amp;": "&amp;Database!BA193&amp;CHAR(10)&amp;Database!$BB$6&amp;": "&amp;Database!BB193&amp;CHAR(10)</f>
        <v xml:space="preserve">status_newly_diagnosed: 
status_relapse: 
status_refractory: 
</v>
      </c>
      <c r="L190" t="str">
        <f>Database!$BC$6&amp;": "&amp;Database!BC193&amp;CHAR(10)&amp;Database!$BD$6&amp;": "&amp;Database!BD193&amp;CHAR(10)&amp;Database!$BE$6&amp;": "&amp;Database!BE193&amp;CHAR(10)&amp;Database!$BF$6&amp;": "&amp;Database!BF193&amp;CHAR(10)&amp;Database!$BG$6&amp;": "&amp;Database!BG193&amp;CHAR(10)&amp;Database!$BH$6&amp;": "&amp;Database!BH193&amp;CHAR(10)</f>
        <v xml:space="preserve">marker_alk_oncogene: 
marker_egfr_mutation: 
marker_kras_mutation: 
marker_philadelphia_bcrabl_positive: 
marker_flt3_positive: 
marker_cd20pos: require
</v>
      </c>
      <c r="M190" t="str">
        <f>Database!$BI$6&amp;": "&amp;Database!BI193&amp;CHAR(10)&amp;Database!$BJ$6&amp;": "&amp;Database!BJ193&amp;CHAR(10)&amp;Database!$BK$6&amp;": "&amp;Database!BK193&amp;CHAR(10)&amp;Database!$BL$6&amp;": "&amp;Database!BL193&amp;CHAR(10)&amp;Database!$BM$6&amp;": "&amp;Database!BM193&amp;CHAR(10)&amp;Database!$BN$6&amp;": "&amp;Database!BN193&amp;CHAR(10)&amp;Database!$BO$6&amp;": "&amp;Database!BO193&amp;CHAR(10)&amp;Database!$BP$6&amp;": "&amp;Database!BP193&amp;CHAR(10)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90" t="str">
        <f>IF(OR(W190=1, Z190=1), Database!$BQ$6&amp;": "&amp;Database!BQ193&amp;CHAR(10)&amp;Database!$BR$6&amp;": "&amp;Database!BR193&amp;CHAR(10)&amp;Database!$BS$6&amp;": "&amp;Database!BS193&amp;CHAR(10)&amp;Database!$BT$6&amp;": "&amp;Database!BT193&amp;CHAR(10), "")</f>
        <v xml:space="preserve">treatment_stemcell_allogeneic: 
treatment_stemcell_allogeneic_exclusion_period_mo: 
treatment_stemcell_autologous: 
treatment_stemcell_autologous_exclusion_period_mo: 
</v>
      </c>
      <c r="O190" t="str">
        <f>"Criteria: "&amp;CHAR(10)&amp;CHAR(10)&amp;Database!BU193</f>
        <v xml:space="preserve">Criteria: 
_x000D_        Inclusion Criteria:_x000D__x000D_          -  PRE-REGISTRATION (STEP 0)_x000D__x000D_          -  Histologically confirmed DLBCL expressing CD20 antigen; patients with transformed_x000D_             lymphoma are excluded; in this regard, patients with composite lymphoma in the_x000D_             diagnostic tissue (concomitant DLBCL and follicular or other low-grade lymphoma_x000D_             component) are excluded; however, patients with DLBCL in primary diagnostic tissue_x000D_             but a bone marrow that shows low grade or indeterminate lymphoma are eligible;_x000D_             patients with known primary mediastinal large B-cell lymphoma (PMLBCL) are excluded;_x000D_             similarly, patients with known c-myc translocation (by fluorescence in situ_x000D_             hybridization) positive DLBCL are encouraged to participate in trials specifically_x000D_             designed for these patients; however patients with known c-myc DLBC positive are NOT_x000D_             excluded from this study; c-myc testing prior to study enrollment is NOT required_x000D__x000D_          -  Stages II bulky disease (defined as mass size of more than 10 cm), stage III, or IV_x000D_             (Ann Arbor staging); patients with stage I and stage II non-bulky disease are_x000D_             excluded from this study_x000D__x000D_          -  A paraffin-embedded tumor tissue specimen from the initial diagnostic biopsy has been_x000D_             located and ready to ship to the Mayo Clinic Lymphoma Laboratory following_x000D_             pre-registration; Note: exisional tumor biopsy is preferred; core needle biopsies_x000D_             will be considered adequate if there is enough tissue for the mandatory central_x000D_             pathology review immunohistochemistry and Genomics Education Partnership (GEP);_x000D_             submission of a tumor block is preferred, but if unavailable submit alternative_x000D_             materials_x000D__x000D_          -  Eastern Cooperative Oncology Group (ECOG) performance status 0-2_x000D__x000D_          -  Previously untreated and not receiving any other agent that would be considered as a_x000D_             treatment for the lymphoma; for subjects with severe systemic symptoms, compressive_x000D_             disease, or rapidly progressing symptomatic adenopathy, are allowed for lymphoma_x000D_             associated symptom treatment with up to 1 mg/kg/day prednisone, or equivalent, for a_x000D_             maximum of 7 days is permitted prior to beginning the treatment, at the discretion of_x000D_             the investigator; a washout period does not apply_x000D__x000D_          -  No known central nervous system (CNS) lymphoma or cerebrospinal fluid involvement_x000D_             with malignant lymphoma cells; these patients are usually treated with CNS directed_x000D_             therapy; screening for cerebrospinal fluid (CSF)/CNS involvement is NOT required but_x000D_             can be performed per treating medical doctor (MD) discretion; intrathecal (IT)_x000D_             methotrexate or IT cytarabine prophylaxis in patients with negative CSF who are felt_x000D_             to be at high risk of CNS relapse is allowed per local MD discretion; this should be_x000D_             noted on the treatment form_x000D__x000D_          -  Absence of history of myocardial infarction =&lt; 6 months, or congestive heart failure_x000D_             requiring use of ongoing maintenance therapy for life-threatening ventricular_x000D_             arrhythmias_x000D__x000D_          -  Absence of history of deep venous thrombosis/embolism, threatening thromboembolism or_x000D_             known thrombophilia; patients with a history of deep vein thrombosis(DVT)/pulmonary_x000D_             embolism (PE) or thrombophilia may participate if they are willing to be on full_x000D_             anticoagulation during the treatment if randomized to rituximab, cyclophosphamide,_x000D_             doxorubicin hydrochloride, vincristine sulfate, and prednisone (R2CHOP) arm A; full_x000D_             anticoagulation is defined as warfarin, factor X inhibitors, or low molecular weight_x000D_             heparin at therapeutic doses_x000D__x000D_          -  Patient must be able and willing to receive anticoagulation therapy with aspirin_x000D_             70-325 mg daily prophylaxis, low molecular weight heparin, factor X inhibitors or_x000D_             warfarin; patients unable or unwilling to take any prophylaxis are NOT eligible_x000D__x000D_          -  Absence of history of acquired immune deficiency syndrome (AIDS)-related conditions_x000D_             (other than the presenting DLBCL) or post-transplant lymphoproliferative disorder_x000D_             (PTLD) in immunocompromised patients; patients with human immunodeficiency virus_x000D_             (HIV) on antiretroviral therapy other than zidovudine (AZT) and/or stavudine and_x000D_             without prior AIDS defining conditions and adequate CD4 count (&gt; 400) are eligible_x000D__x000D_          -  No other active malignancy requiring therapy such as radiation, chemotherapy, or_x000D_             immunotherapy; exceptions to this are as follows: localized non-melanotic skin cancer_x000D_             and any cancer that in the judgment of the investigator has been treated with_x000D_             curative intent and will not interfere with the study treatment plan and response_x000D_             assessment_x000D__x000D_          -  No history of radiation therapy to &gt;= 25% of the bone marrow for other diseases or_x000D_             history of anthracycline therapy_x000D__x000D_          -  Patients must not be receiving erythroid stimulating agents (EPO: Procrit, Aranesp)_x000D__x000D_          -  RANDOMIZATION (STEP 1)_x000D__x000D_          -  Patient meets the eligibility criteria outlined above_x000D__x000D_          -  Site has received notification from Mayo Clinic - Rochester Division of_x000D_             Hematopathology of the central confirmation of diagnosis and tissue adequacy for_x000D_             mandatory research studies_x000D__x000D_          -  Patients must have measurable disease (at least 1 lesion of &gt;= 1.5 cm in one_x000D_             diameter) as detected by computed tomography (CT) or the CT images of the positron_x000D_             emission tomography (PET)/CT_x000D__x000D_          -  International Prognostic Index (IPI) of 2 or greater_x000D__x000D_          -  Ejection fraction of &gt;= 45% by either multi-gated acquisition (MUGA) scan or_x000D_             echocardiogram (ECHO)_x000D__x000D_          -  Absence of co-morbid systemic illnesses or other severe concurrent disease which, in_x000D_             the judgment of the investigator, would make the patient inappropriate for entry into_x000D_             this study or interfere significantly with the proper assessment of safety and_x000D_             toxicity of the prescribed regimens, including, but not limited to, ongoing or active_x000D_             infection, symptomatic congestive heart failure, unstable angina pectoris, cardiac_x000D_             arrhythmia, or psychiatric illness/social situations that would limit compliance with_x000D_             study requirements_x000D__x000D_          -  Absolute neutrophil count (ANC) &gt;= 1500_x000D__x000D_          -  Platelets (PLT) &gt;= 100,000_x000D__x000D_          -  Total bilirubin =&lt; 1.5 x upper limit of normal (ULN) or if total bilirubin is &gt; 1.5 x_x000D_             ULN, the direct bilirubin must be normal_x000D__x000D_          -  Alkaline (Alk.) phosphatase =&lt; 3 x ULN unless evidence of the direct liver_x000D_             involvement by lymphoma - then =&lt; 5 x ULN_x000D__x000D_          -  Aspartate aminotransferase (AST) =&lt; 3 x ULN unless evidence of the direct liver_x000D_             involvement by lymphoma - then =&lt; 5 x ULN_x000D__x000D_          -  Creatinine =&lt; 2 x ULN or creatinine clearance (CrCl) &gt; 30 ml/min_x000D__x000D_          -  Women must not be pregnant or breast-feeding_x000D__x000D_          -  Females of childbearing potential (FCBP) must have a negative serum or urine_x000D_             pregnancy test with a sensitivity of at least 25 mIU/mL within 10-14 days prior to_x000D_             and again within 24 hours of starting lenalidomide and must either commit to_x000D_             continued abstinence from heterosexual intercourse or begin TWO acceptable methods of_x000D_             birth control, one highly effective method and one additional effective method AT THE_x000D_             SAME TIME, at least 28 days before she starts taking lenalidomide; FCBP must also_x000D_             agree to ongoing pregnancy testing; a female of childbearing potential is any woman,_x000D_             regardless of sexual orientation or whether they have undergone tubal ligation, who_x000D_             meets the following criteria: 1) has not undergone a hysterectomy or bilateral_x000D_             oophorectomy; or 2) has not been naturally postmenopausal for at least 24 consecutive_x000D_             months (i.e., has had menses at any time in the preceding 24 consecutive months)_x000D__x000D_          -  Men must agree to use a latex condom during sexual contact with a FCBP even if they_x000D_             have had a successful vasectomy; all patients must be counseled at a minimum of every_x000D_             28 days about pregnancy precautions and risks of fetal exposure_x000D_      </v>
      </c>
      <c r="P190" t="str">
        <f t="shared" si="4"/>
        <v xml:space="preserve">
---------------------------------------</v>
      </c>
      <c r="Q190" t="str">
        <f t="shared" si="5"/>
        <v>nct_id: NCT01856192
phase: Phase 2
sponsor_name: National Cancer Institute (NCI)
sponsor_type: NIH
study_title: Randomized Phase II Open Label Study of Lenalidomide R-CHOP (R2CHOP) vs RCHOP (Rituximab, Cyclophosphamide, Doxorubicin, Vincristine and Prednisone) in Patients With Newly Diagnosed Diffuse Large B Cell Lymphoma
cohort: 1
age_min: 18
age_max: 150
type_lymphoma_hl: 
type_lymphoma_hl_nlpredominant: 
type_lymphoma_nhl_dlbcl: include
type_lymphoma_nhl_dlbcl_pmbcl: exclude
type_lymphoma_nhl_dlbcl_denovo: require
type_lymphoma_nhl_mcl: 
type_lymphoma_nhl_pcsnl: 
type_lymphoma_nhl_ptcl: 
type_lymphoma_nhl_fl: 
type_lymphoma_nhl_fl_grade3b: 
type_lymphoma_nhl_sll: 
type_lymphoma_nhl_mzl: 
type_lymphoma_nhl_lpl: 
type_lymphoma_nhl_alcl: 
stage_i: exclude
stage_ii: 
stage_iii: 
stage_iv: 
stage_i: exclude
stage_ii: 
stage_iii: 
stage_iv: 
status_newly_diagnosed: 
status_relapse: 
status_refractory: 
marker_alk_oncogene: 
marker_egfr_mutation: 
marker_kras_mutation: 
marker_philadelphia_bcrabl_positive: 
marker_flt3_positive: 
marker_cd20pos: require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PRE-REGISTRATION (STEP 0)_x000D__x000D_          -  Histologically confirmed DLBCL expressing CD20 antigen; patients with transformed_x000D_             lymphoma are excluded; in this regard, patients with composite lymphoma in the_x000D_             diagnostic tissue (concomitant DLBCL and follicular or other low-grade lymphoma_x000D_             component) are excluded; however, patients with DLBCL in primary diagnostic tissue_x000D_             but a bone marrow that shows low grade or indeterminate lymphoma are eligible;_x000D_             patients with known primary mediastinal large B-cell lymphoma (PMLBCL) are excluded;_x000D_             similarly, patients with known c-myc translocation (by fluorescence in situ_x000D_             hybridization) positive DLBCL are encouraged to participate in trials specifically_x000D_             designed for these patients; however patients with known c-myc DLBC positive are NOT_x000D_             excluded from this study; c-myc testing prior to study enrollment is NOT required_x000D__x000D_          -  Stages II bulky disease (defined as mass size of more than 10 cm), stage III, or IV_x000D_             (Ann Arbor staging); patients with stage I and stage II non-bulky disease are_x000D_             excluded from this study_x000D__x000D_          -  A paraffin-embedded tumor tissue specimen from the initial diagnostic biopsy has been_x000D_             located and ready to ship to the Mayo Clinic Lymphoma Laboratory following_x000D_             pre-registration; Note: exisional tumor biopsy is preferred; core needle biopsies_x000D_             will be considered adequate if there is enough tissue for the mandatory central_x000D_             pathology review immunohistochemistry and Genomics Education Partnership (GEP);_x000D_             submission of a tumor block is preferred, but if unavailable submit alternative_x000D_             materials_x000D__x000D_          -  Eastern Cooperative Oncology Group (ECOG) performance status 0-2_x000D__x000D_          -  Previously untreated and not receiving any other agent that would be considered as a_x000D_             treatment for the lymphoma; for subjects with severe systemic symptoms, compressive_x000D_             disease, or rapidly progressing symptomatic adenopathy, are allowed for lymphoma_x000D_             associated symptom treatment with up to 1 mg/kg/day prednisone, or equivalent, for a_x000D_             maximum of 7 days is permitted prior to beginning the treatment, at the discretion of_x000D_             the investigator; a washout period does not apply_x000D__x000D_          -  No known central nervous system (CNS) lymphoma or cerebrospinal fluid involvement_x000D_             with malignant lymphoma cells; these patients are usually treated with CNS directed_x000D_             therapy; screening for cerebrospinal fluid (CSF)/CNS involvement is NOT required but_x000D_             can be performed per treating medical doctor (MD) discretion; intrathecal (IT)_x000D_             methotrexate or IT cytarabine prophylaxis in patients with negative CSF who are felt_x000D_             to be at high risk of CNS relapse is allowed per local MD discretion; this should be_x000D_             noted on the treatment form_x000D__x000D_          -  Absence of history of myocardial infarction =&lt; 6 months, or congestive heart failure_x000D_             requiring use of ongoing maintenance therapy for life-threatening ventricular_x000D_             arrhythmias_x000D__x000D_          -  Absence of history of deep venous thrombosis/embolism, threatening thromboembolism or_x000D_             known thrombophilia; patients with a history of deep vein thrombosis(DVT)/pulmonary_x000D_             embolism (PE) or thrombophilia may participate if they are willing to be on full_x000D_             anticoagulation during the treatment if randomized to rituximab, cyclophosphamide,_x000D_             doxorubicin hydrochloride, vincristine sulfate, and prednisone (R2CHOP) arm A; full_x000D_             anticoagulation is defined as warfarin, factor X inhibitors, or low molecular weight_x000D_             heparin at therapeutic doses_x000D__x000D_          -  Patient must be able and willing to receive anticoagulation therapy with aspirin_x000D_             70-325 mg daily prophylaxis, low molecular weight heparin, factor X inhibitors or_x000D_             warfarin; patients unable or unwilling to take any prophylaxis are NOT eligible_x000D__x000D_          -  Absence of history of acquired immune deficiency syndrome (AIDS)-related conditions_x000D_             (other than the presenting DLBCL) or post-transplant lymphoproliferative disorder_x000D_             (PTLD) in immunocompromised patients; patients with human immunodeficiency virus_x000D_             (HIV) on antiretroviral therapy other than zidovudine (AZT) and/or stavudine and_x000D_             without prior AIDS defining conditions and adequate CD4 count (&gt; 400) are eligible_x000D__x000D_          -  No other active malignancy requiring therapy such as radiation, chemotherapy, or_x000D_             immunotherapy; exceptions to this are as follows: localized non-melanotic skin cancer_x000D_             and any cancer that in the judgment of the investigator has been treated with_x000D_             curative intent and will not interfere with the study treatment plan and response_x000D_             assessment_x000D__x000D_          -  No history of radiation therapy to &gt;= 25% of the bone marrow for other diseases or_x000D_             history of anthracycline therapy_x000D__x000D_          -  Patients must not be receiving erythroid stimulating agents (EPO: Procrit, Aranesp)_x000D__x000D_          -  RANDOMIZATION (STEP 1)_x000D__x000D_          -  Patient meets the eligibility criteria outlined above_x000D__x000D_          -  Site has received notification from Mayo Clinic - Rochester Division of_x000D_             Hematopathology of the central confirmation of diagnosis and tissue adequacy for_x000D_             mandatory research studies_x000D__x000D_          -  Patients must have measurable disease (at least 1 lesion of &gt;= 1.5 cm in one_x000D_             diameter) as detected by computed tomography (CT) or the CT images of the positron_x000D_             emission tomography (PET)/CT_x000D__x000D_          -  International Prognostic Index (IPI) of 2 or greater_x000D__x000D_          -  Ejection fraction of &gt;= 45% by either multi-gated acquisition (MUGA) scan or_x000D_             echocardiogram (ECHO)_x000D__x000D_          -  Absence of co-morbid systemic illnesses or other severe concurrent disease which, in_x000D_             the judgment of the investigator, would make the patient inappropriate for entry into_x000D_             this study or interfere significantly with the proper assessment of safety and_x000D_             toxicity of the prescribed regimens, including, but not limited to, ongoing or active_x000D_             infection, symptomatic congestive heart failure, unstable angina pectoris, cardiac_x000D_             arrhythmia, or psychiatric illness/social situations that would limit compliance with_x000D_             study requirements_x000D__x000D_          -  Absolute neutrophil count (ANC) &gt;= 1500_x000D__x000D_          -  Platelets (PLT) &gt;= 100,000_x000D__x000D_          -  Total bilirubin =&lt; 1.5 x upper limit of normal (ULN) or if total bilirubin is &gt; 1.5 x_x000D_             ULN, the direct bilirubin must be normal_x000D__x000D_          -  Alkaline (Alk.) phosphatase =&lt; 3 x ULN unless evidence of the direct liver_x000D_             involvement by lymphoma - then =&lt; 5 x ULN_x000D__x000D_          -  Aspartate aminotransferase (AST) =&lt; 3 x ULN unless evidence of the direct liver_x000D_             involvement by lymphoma - then =&lt; 5 x ULN_x000D__x000D_          -  Creatinine =&lt; 2 x ULN or creatinine clearance (CrCl) &gt; 30 ml/min_x000D__x000D_          -  Women must not be pregnant or breast-feeding_x000D__x000D_          -  Females of childbearing potential (FCBP) must have a negative serum or urine_x000D_             pregnancy test with a sensitivity of at least 25 mIU/mL within 10-14 days prior to_x000D_             and again within 24 hours of starting lenalidomide and must either commit to_x000D_             continued abstinence from heterosexual intercourse or begin TWO acceptable methods of_x000D_             birth control, one highly effective method and one additional effective method AT THE_x000D_             SAME TIME, at least 28 days before she starts taking lenalidomide; FCBP must also_x000D_             agree to ongoing pregnancy testing; a female of childbearing potential is any woman,_x000D_             regardless of sexual orientation or whether they have undergone tubal ligation, who_x000D_             meets the following criteria: 1) has not undergone a hysterectomy or bilateral_x000D_             oophorectomy; or 2) has not been naturally postmenopausal for at least 24 consecutive_x000D_             months (i.e., has had menses at any time in the preceding 24 consecutive months)_x000D__x000D_          -  Men must agree to use a latex condom during sexual contact with a FCBP even if they_x000D_             have had a successful vasectomy; all patients must be counseled at a minimum of every_x000D_             28 days about pregnancy precautions and risks of fetal exposure_x000D_      
---------------------------------------</v>
      </c>
      <c r="S190">
        <f>IF(OR(Database!K193="include",Database!L193="include"), 1, 0)</f>
        <v>0</v>
      </c>
      <c r="T190">
        <f>IF(OR(Database!M193="include",Database!N193="include",Database!O193="include",Database!P193="include"), 1, 0)</f>
        <v>0</v>
      </c>
      <c r="U190">
        <f>IF(OR(Database!M193="include",Database!N193="include",Database!O193="include"), 1, 0)</f>
        <v>0</v>
      </c>
      <c r="V190">
        <f>IF(Database!P193="include", 1, 0)</f>
        <v>0</v>
      </c>
      <c r="W190">
        <f>IF(OR(Database!Q193="include",Database!R193="include",Database!S193="include",Database!T193="include"), 1, 0)</f>
        <v>0</v>
      </c>
      <c r="X190">
        <f>IF(Database!Q193="include", 1, 0)</f>
        <v>0</v>
      </c>
      <c r="Y190">
        <f>IF(Database!T193="include", 1, 0)</f>
        <v>0</v>
      </c>
      <c r="Z190">
        <f>IF(OR(Database!AC193="include",Database!AE193="include",Database!AH193="include",Database!AI193="include",Database!AJ193="include",Database!AK193="include",Database!AM193="include",Database!AN193="include",Database!AO193="include",Database!AP193="include"), 1, 0)</f>
        <v>1</v>
      </c>
      <c r="AA190">
        <f>IF(OR(Database!AQ193&lt;&gt;"",Database!AR193&lt;&gt;"",Database!AS193&lt;&gt;"",Database!AT193&lt;&gt;""), 1, 0)</f>
        <v>1</v>
      </c>
      <c r="AB190">
        <f>IF(Database!AW193&lt;&gt;"", 1, 0)</f>
        <v>0</v>
      </c>
      <c r="AC190">
        <f>IF(OR(Database!AY193&lt;&gt;"",Database!AX193&lt;&gt;""), 1, 0)</f>
        <v>0</v>
      </c>
    </row>
    <row r="191" spans="1:29">
      <c r="A191" t="str">
        <f>Database!$B$6&amp;": "&amp;Database!B194&amp;CHAR(10)&amp;Database!$C$6&amp;": "&amp;Database!C194&amp;CHAR(10)&amp;Database!$E$6&amp;": "&amp;Database!E194&amp;CHAR(10)&amp;Database!$F$6&amp;": "&amp;Database!F194&amp;CHAR(10)&amp;Database!$G$6&amp;": "&amp;Database!G194&amp;CHAR(10)&amp;Database!$H$6&amp;": "&amp;Database!H194&amp;CHAR(10)&amp;Database!$I$6&amp;": "&amp;Database!I194&amp;CHAR(10)&amp;Database!$J$6&amp;": "&amp;Database!J194&amp;CHAR(10)</f>
        <v xml:space="preserve">nct_id: NCT01415752
phase: Phase 2
sponsor_name: Eastern Cooperative Oncology Group
sponsor_type: Other
study_title: Intergroup Randomized Phase 2 Four Arm Study In Patients â‰¥ 60 With Previously Untreated Mantle Cell Lymphoma Of Therapy With: Arm A = Rituximab+ Bendamustine Followed By Rituximab Consolidation (RB â†’ R); Arm B = Rituximab + Bendamustine + Bortezomib Followed By Rituximab Consolidation (RBVâ†’ R), Arm C = Rituximab + Bendamustine Followed By Lenalidomide + Rituximab Consolidation (RB â†’ LR) or Arm D = Rituximab + Bendamustine + Bortezomib Followed By Lenalidomide + Rituximab Consolidation (RBV â†’ LR)
cohort: 1
age_min: 60
age_max: 120
</v>
      </c>
      <c r="B191" t="str">
        <f>IF(S191=1, Database!$K$6&amp;": "&amp;Database!K194&amp;CHAR(10)&amp;Database!$L$6&amp;": "&amp;Database!L194, "")</f>
        <v/>
      </c>
      <c r="C191" t="str">
        <f>IF(T191=1, Database!$M$6&amp;": "&amp;Database!M194&amp;CHAR(10)&amp;Database!$N$6&amp;": "&amp;Database!N194&amp;CHAR(10)&amp;Database!$O$6&amp;": "&amp;Database!O194&amp;CHAR(10)&amp;Database!$P$6&amp;": "&amp;Database!P194&amp;CHAR(10), "")</f>
        <v/>
      </c>
      <c r="D191" t="str">
        <f>IF(W191=1, Database!$Q$6&amp;": "&amp;Database!Q194&amp;CHAR(10)&amp;Database!$R$6&amp;": "&amp;Database!R194&amp;CHAR(10)&amp;Database!$S$6&amp;": "&amp;Database!S194&amp;CHAR(10)&amp;Database!$T$6&amp;": "&amp;Database!T194&amp;CHAR(10)&amp;Database!$U$6&amp;": "&amp;Database!U194&amp;CHAR(10)&amp;Database!$V$6&amp;": "&amp;Database!V194&amp;CHAR(10)&amp;Database!$W$6&amp;": "&amp;Database!W194&amp;CHAR(10)&amp;Database!$X$6&amp;": "&amp;Database!X194&amp;CHAR(10)&amp;Database!$Y$6&amp;": "&amp;Database!Y194&amp;CHAR(10)&amp;Database!$Z$6&amp;": "&amp;Database!Z194&amp;CHAR(10)&amp;Database!$AA$6&amp;": "&amp;Database!AA194&amp;CHAR(10)&amp;Database!$AB$6&amp;": "&amp;Database!AB194&amp;CHAR(10), "")</f>
        <v/>
      </c>
      <c r="E191" t="str">
        <f>IF(Z191=1, Database!$AC$6&amp;": "&amp;Database!AC194&amp;CHAR(10)&amp;Database!$AD$6&amp;": "&amp;Database!AD194&amp;CHAR(10)&amp;Database!$AE$6&amp;": "&amp;Database!AE194&amp;CHAR(10)&amp;Database!$AF$6&amp;": "&amp;Database!AF194&amp;CHAR(10)&amp;Database!$AG$6&amp;": "&amp;Database!AG194&amp;CHAR(10)&amp;Database!$AH$6&amp;": "&amp;Database!AH194&amp;CHAR(10)&amp;Database!$AI$6&amp;": "&amp;Database!AI194&amp;CHAR(10)&amp;Database!$AJ$6&amp;": "&amp;Database!AJ194&amp;CHAR(10)&amp;Database!$AK$6&amp;": "&amp;Database!AK194&amp;CHAR(10)&amp;Database!$AL$6&amp;": "&amp;Database!AL194&amp;CHAR(10)&amp;Database!$AM$6&amp;": "&amp;Database!AM194&amp;CHAR(10)&amp;Database!$AN$6&amp;": "&amp;Database!AN194&amp;CHAR(10)&amp;Database!$AO$6&amp;": "&amp;Database!AO194&amp;CHAR(10)&amp;Database!$AP$6&amp;": "&amp;Database!AP194&amp;CHAR(10), "")</f>
        <v xml:space="preserve">type_lymphoma_hl: 
type_lymphoma_hl_nlpredominant: 
type_lymphoma_nhl_dlbcl: 
type_lymphoma_nhl_dlbcl_pmbcl: 
type_lymphoma_nhl_dlbcl_denovo: 
type_lymphoma_nhl_mcl: include
type_lymphoma_nhl_pcsnl: 
type_lymphoma_nhl_ptcl: 
type_lymphoma_nhl_fl: 
type_lymphoma_nhl_fl_grade3b: 
type_lymphoma_nhl_sll: 
type_lymphoma_nhl_mzl: 
type_lymphoma_nhl_lpl: 
type_lymphoma_nhl_alcl: 
</v>
      </c>
      <c r="F191" t="str">
        <f>IF(AA191=1, Database!$AQ$6&amp;": "&amp;Database!AQ194&amp;CHAR(10)&amp;Database!$AR$6&amp;": "&amp;Database!AR194&amp;CHAR(10)&amp;Database!$AS$6&amp;": "&amp;Database!AS194&amp;CHAR(10)&amp;Database!$AT$6&amp;": "&amp;Database!AT194&amp;CHAR(10), "")</f>
        <v/>
      </c>
      <c r="G191" t="str">
        <f>IF(V191=1, Database!$AU$6&amp;": "&amp;Database!AU194&amp;CHAR(10)&amp;Database!$AV$6&amp;": "&amp;Database!AV194&amp;CHAR(10), "")</f>
        <v/>
      </c>
      <c r="H191" t="str">
        <f>IF(AB191=1, Database!$AW$6&amp;": "&amp;Database!AW194&amp;CHAR(10), "")</f>
        <v/>
      </c>
      <c r="I191" t="str">
        <f>IF(AC191=1, Database!$AX$6&amp;": "&amp;Database!AX194&amp;CHAR(10)&amp;Database!$AY$6&amp;": "&amp;Database!AY194&amp;CHAR(10), "")</f>
        <v/>
      </c>
      <c r="J191" t="str">
        <f>IF(Z191=1, Database!$AQ$6&amp;": "&amp;Database!AQ194&amp;CHAR(10)&amp;Database!$AR$6&amp;": "&amp;Database!AR194&amp;CHAR(10)&amp;Database!$AS$6&amp;": "&amp;Database!AS194&amp;CHAR(10)&amp;Database!$AT$6&amp;": "&amp;Database!AT194&amp;CHAR(10), "")</f>
        <v xml:space="preserve">stage_i: 
stage_ii: 
stage_iii: 
stage_iv: 
</v>
      </c>
      <c r="K191" t="str">
        <f>Database!$AZ$6&amp;": "&amp;Database!AZ194&amp;CHAR(10)&amp;Database!$BA$6&amp;": "&amp;Database!BA194&amp;CHAR(10)&amp;Database!$BB$6&amp;": "&amp;Database!BB194&amp;CHAR(10)</f>
        <v xml:space="preserve">status_newly_diagnosed: require
status_relapse: 
status_refractory: 
</v>
      </c>
      <c r="L191" t="str">
        <f>Database!$BC$6&amp;": "&amp;Database!BC194&amp;CHAR(10)&amp;Database!$BD$6&amp;": "&amp;Database!BD194&amp;CHAR(10)&amp;Database!$BE$6&amp;": "&amp;Database!BE194&amp;CHAR(10)&amp;Database!$BF$6&amp;": "&amp;Database!BF194&amp;CHAR(10)&amp;Database!$BG$6&amp;": "&amp;Database!BG194&amp;CHAR(10)&amp;Database!$BH$6&amp;": "&amp;Database!BH194&amp;CHAR(10)</f>
        <v xml:space="preserve">marker_alk_oncogene: 
marker_egfr_mutation: 
marker_kras_mutation: 
marker_philadelphia_bcrabl_positive: 
marker_flt3_positive: 
marker_cd20pos: 
</v>
      </c>
      <c r="M191" t="str">
        <f>Database!$BI$6&amp;": "&amp;Database!BI194&amp;CHAR(10)&amp;Database!$BJ$6&amp;": "&amp;Database!BJ194&amp;CHAR(10)&amp;Database!$BK$6&amp;": "&amp;Database!BK194&amp;CHAR(10)&amp;Database!$BL$6&amp;": "&amp;Database!BL194&amp;CHAR(10)&amp;Database!$BM$6&amp;": "&amp;Database!BM194&amp;CHAR(10)&amp;Database!$BN$6&amp;": "&amp;Database!BN194&amp;CHAR(10)&amp;Database!$BO$6&amp;": "&amp;Database!BO194&amp;CHAR(10)&amp;Database!$BP$6&amp;": "&amp;Database!BP194&amp;CHAR(10)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91" t="str">
        <f>IF(OR(W191=1, Z191=1), Database!$BQ$6&amp;": "&amp;Database!BQ194&amp;CHAR(10)&amp;Database!$BR$6&amp;": "&amp;Database!BR194&amp;CHAR(10)&amp;Database!$BS$6&amp;": "&amp;Database!BS194&amp;CHAR(10)&amp;Database!$BT$6&amp;": "&amp;Database!BT194&amp;CHAR(10), "")</f>
        <v xml:space="preserve">treatment_stemcell_allogeneic: 
treatment_stemcell_allogeneic_exclusion_period_mo: 
treatment_stemcell_autologous: 
treatment_stemcell_autologous_exclusion_period_mo: 
</v>
      </c>
      <c r="O191" t="str">
        <f>"Criteria: "&amp;CHAR(10)&amp;CHAR(10)&amp;Database!BU194</f>
        <v xml:space="preserve">Criteria: 
_x000D_        DISEASE CHARACTERISTICS:_x000D__x000D_          -  Histologically confirmed untreated mantle cell lymphoma (MCL), with documented cyclin_x000D_             D1 by immunohistochemical stains and/or t(11;14) by cytogenetics or fluorescence in_x000D_             situ hybridization (FISH)_x000D__x000D_          -  Patients must have at least one objective measurable disease parameter_x000D__x000D_               -  Abnormal PET scans will not constitute evaluable disease, unless verified by CT_x000D_                  scan or other appropriate imaging_x000D__x000D_               -  Measurable disease in the liver is required if the liver is the only site of_x000D_                  lymphoma_x000D__x000D_          -  Patient must have no CNS involvement_x000D__x000D_        PATIENT CHARACTERISTICS:_x000D__x000D_          -  ECOG performance status 0-2_x000D__x000D_          -  ANC â‰¥ 1,500/mcL (1.5 x 10^9/L)*_x000D__x000D_          -  Platelets â‰¥ 100,000/mcL (100 x 10^9/L)* NOTE: *Unless due to marrow involvement._x000D__x000D_          -  AST/ALT â‰¤ 2 times upper limit of normal (ULN)_x000D__x000D_          -  Bilirubin â‰¤ 2 times ULN_x000D__x000D_          -  Calculated creatinine clearance by Cockroft-Gault formula â‰¥ 30 mL/min_x000D__x000D_          -  Women (sexually mature female) must not be pregnant or breast-feeding_x000D__x000D_          -  Negative pregnancy test_x000D__x000D_          -  Women of childbearing potential and sexually active males use an accepted and_x000D_             effective method of contraception_x000D__x000D_               -  Men must agree to use a latex condom during sexual contact with a female of_x000D_                  child-bearing potential, even if they have had a successful vasectomy_x000D__x000D_               -  All patients must be counseled at a minimum of every 28 days about pregnancy_x000D_                  precautions and risks of fetal exposure_x000D__x000D_          -  No evidence of prior malignancy except adequately treated non-melanoma skin cancer,_x000D_             in situ cervical carcinoma, or any surgically or radiation-cured malignancy_x000D_             continuously disease free for â‰¥ 5 years so as not to interfere with interpretation of_x000D_             radiographic response_x000D__x000D_          -  Patient agrees that if randomized to Arms C or D, and proceed onto Arms G or H, they_x000D_             must register into the mandatory RevAssistÂ® program, and be willing and able to_x000D_             comply with the requirements of RevAssistÂ®_x000D__x000D_               -  Patients must have no medical contra-indications to, and be willing to take,_x000D_                  deep vein thrombosis (DVT) prophylaxis as all patients registering to the_x000D_                  lenalidomide/rituximab Arms G and H will be required to have DVT prophylaxis_x000D__x000D_                    -  Patients randomized to Arms G or H who have a history of a thrombotic_x000D_                       vascular event will be required to have therapeutic doses of low-molecular_x000D_                       weight heparin or warfarin to maintain an INR between 2.0 - 3.0_x000D__x000D_                    -  Patients on Arms G and H without a history of a thromboembolic event are_x000D_                       required to take a daily aspirin (81 mg or 325 mg) for DVT prophylaxis_x000D__x000D_                         -  Patients who are unable to tolerate aspirin should receive low_x000D_                            molecular weight heparin therapy or warfarin treatment_x000D__x000D_               -  Women must agree to abstain from donating blood during study participation and_x000D_                  for at least 28 days after discontinuation from protocol treatment_x000D__x000D_               -  Males must agree to abstain from donating blood, semen, or sperm during study_x000D_                  participation and for at least 28 days after discontinuation from protocol_x000D_                  treatment_x000D__x000D_          -  HIV-positive patients are not excluded but, to enroll, must meet all of the below_x000D_             criteria:_x000D__x000D_               -  HIV is sensitive to antiretroviral therapy_x000D__x000D_               -  Must be willing to take effective antiretroviral therapy, if indicated_x000D__x000D_               -  No history of CD4 prior to or at the time of lymphoma diagnosis &lt; 300 cells/mmÂ³_x000D__x000D_               -  No history of AIDS-defining conditions_x000D__x000D_               -  If on antiretroviral therapy, must not be taking zidovudine or stavudine_x000D__x000D_               -  Must be willing to take prophylaxis for Pneumocystis jiroveci pneumonia (PCP)_x000D_                  during therapy and until at least 2 months following the completion of therapy_x000D_                  or until the CD4 cells recover to over 250 cells/mmÂ³, whichever occurs later_x000D__x000D_          -  Patients must not have grade 2 or greater peripheral neuropathy_x000D__x000D_          -  Patients must not have NYHA Class III or IV heart failure, uncontrolled angina,_x000D_             severe uncontrolled ventricular arrhythmias, or electrocardiographic evidence of_x000D_             acute ischemia_x000D__x000D_          -  Patients must not have hypersensitivity to bortezomib, boron, or mannitol_x000D__x000D_          -  Patients must not have a serious medical or psychiatric illness likely to interfere_x000D_             with study participation_x000D__x000D_        PRIOR CONCURRENT THERAPY:_x000D__x000D_          -  No prior therapy for MCL, except &lt; 1 week of steroid therapy for symptom control_x000D__x000D_          -  HIV-positive patients are not excluded, but to enroll, must meet all of the below_x000D_             criteria:_x000D__x000D_               -  Must be willing to take effective antiretroviral therapy if indicated_x000D__x000D_               -  If on antiretroviral therapy, must not be taking zidovudine or stavudine_x000D__x000D_          -  Patients must not be participating in any other clinical trial or taking any other_x000D_             experimental medications within 14 days prior to registration_x000D_      </v>
      </c>
      <c r="P191" t="str">
        <f t="shared" si="4"/>
        <v xml:space="preserve">
---------------------------------------</v>
      </c>
      <c r="Q191" t="str">
        <f t="shared" si="5"/>
        <v>nct_id: NCT01415752
phase: Phase 2
sponsor_name: Eastern Cooperative Oncology Group
sponsor_type: Other
study_title: Intergroup Randomized Phase 2 Four Arm Study In Patients â‰¥ 60 With Previously Untreated Mantle Cell Lymphoma Of Therapy With: Arm A = Rituximab+ Bendamustine Followed By Rituximab Consolidation (RB â†’ R); Arm B = Rituximab + Bendamustine + Bortezomib Followed By Rituximab Consolidation (RBVâ†’ R), Arm C = Rituximab + Bendamustine Followed By Lenalidomide + Rituximab Consolidation (RB â†’ LR) or Arm D = Rituximab + Bendamustine + Bortezomib Followed By Lenalidomide + Rituximab Consolidation (RBV â†’ LR)
cohort: 1
age_min: 60
age_max: 120
type_lymphoma_hl: 
type_lymphoma_hl_nlpredominant: 
type_lymphoma_nhl_dlbcl: 
type_lymphoma_nhl_dlbcl_pmbcl: 
type_lymphoma_nhl_dlbcl_denovo: 
type_lymphoma_nhl_mcl: include
type_lymphoma_nhl_pcsnl: 
type_lymphoma_nhl_ptcl: 
type_lymphoma_nhl_fl: 
type_lymphoma_nhl_fl_grade3b: 
type_lymphoma_nhl_sll: 
type_lymphoma_nhl_mzl: 
type_lymphoma_nhl_lpl: 
type_lymphoma_nhl_alcl: 
stage_i: 
stage_ii: 
stage_iii: 
stage_iv: 
status_newly_diagnosed: require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DISEASE CHARACTERISTICS:_x000D__x000D_          -  Histologically confirmed untreated mantle cell lymphoma (MCL), with documented cyclin_x000D_             D1 by immunohistochemical stains and/or t(11;14) by cytogenetics or fluorescence in_x000D_             situ hybridization (FISH)_x000D__x000D_          -  Patients must have at least one objective measurable disease parameter_x000D__x000D_               -  Abnormal PET scans will not constitute evaluable disease, unless verified by CT_x000D_                  scan or other appropriate imaging_x000D__x000D_               -  Measurable disease in the liver is required if the liver is the only site of_x000D_                  lymphoma_x000D__x000D_          -  Patient must have no CNS involvement_x000D__x000D_        PATIENT CHARACTERISTICS:_x000D__x000D_          -  ECOG performance status 0-2_x000D__x000D_          -  ANC â‰¥ 1,500/mcL (1.5 x 10^9/L)*_x000D__x000D_          -  Platelets â‰¥ 100,000/mcL (100 x 10^9/L)* NOTE: *Unless due to marrow involvement._x000D__x000D_          -  AST/ALT â‰¤ 2 times upper limit of normal (ULN)_x000D__x000D_          -  Bilirubin â‰¤ 2 times ULN_x000D__x000D_          -  Calculated creatinine clearance by Cockroft-Gault formula â‰¥ 30 mL/min_x000D__x000D_          -  Women (sexually mature female) must not be pregnant or breast-feeding_x000D__x000D_          -  Negative pregnancy test_x000D__x000D_          -  Women of childbearing potential and sexually active males use an accepted and_x000D_             effective method of contraception_x000D__x000D_               -  Men must agree to use a latex condom during sexual contact with a female of_x000D_                  child-bearing potential, even if they have had a successful vasectomy_x000D__x000D_               -  All patients must be counseled at a minimum of every 28 days about pregnancy_x000D_                  precautions and risks of fetal exposure_x000D__x000D_          -  No evidence of prior malignancy except adequately treated non-melanoma skin cancer,_x000D_             in situ cervical carcinoma, or any surgically or radiation-cured malignancy_x000D_             continuously disease free for â‰¥ 5 years so as not to interfere with interpretation of_x000D_             radiographic response_x000D__x000D_          -  Patient agrees that if randomized to Arms C or D, and proceed onto Arms G or H, they_x000D_             must register into the mandatory RevAssistÂ® program, and be willing and able to_x000D_             comply with the requirements of RevAssistÂ®_x000D__x000D_               -  Patients must have no medical contra-indications to, and be willing to take,_x000D_                  deep vein thrombosis (DVT) prophylaxis as all patients registering to the_x000D_                  lenalidomide/rituximab Arms G and H will be required to have DVT prophylaxis_x000D__x000D_                    -  Patients randomized to Arms G or H who have a history of a thrombotic_x000D_                       vascular event will be required to have therapeutic doses of low-molecular_x000D_                       weight heparin or warfarin to maintain an INR between 2.0 - 3.0_x000D__x000D_                    -  Patients on Arms G and H without a history of a thromboembolic event are_x000D_                       required to take a daily aspirin (81 mg or 325 mg) for DVT prophylaxis_x000D__x000D_                         -  Patients who are unable to tolerate aspirin should receive low_x000D_                            molecular weight heparin therapy or warfarin treatment_x000D__x000D_               -  Women must agree to abstain from donating blood during study participation and_x000D_                  for at least 28 days after discontinuation from protocol treatment_x000D__x000D_               -  Males must agree to abstain from donating blood, semen, or sperm during study_x000D_                  participation and for at least 28 days after discontinuation from protocol_x000D_                  treatment_x000D__x000D_          -  HIV-positive patients are not excluded but, to enroll, must meet all of the below_x000D_             criteria:_x000D__x000D_               -  HIV is sensitive to antiretroviral therapy_x000D__x000D_               -  Must be willing to take effective antiretroviral therapy, if indicated_x000D__x000D_               -  No history of CD4 prior to or at the time of lymphoma diagnosis &lt; 300 cells/mmÂ³_x000D__x000D_               -  No history of AIDS-defining conditions_x000D__x000D_               -  If on antiretroviral therapy, must not be taking zidovudine or stavudine_x000D__x000D_               -  Must be willing to take prophylaxis for Pneumocystis jiroveci pneumonia (PCP)_x000D_                  during therapy and until at least 2 months following the completion of therapy_x000D_                  or until the CD4 cells recover to over 250 cells/mmÂ³, whichever occurs later_x000D__x000D_          -  Patients must not have grade 2 or greater peripheral neuropathy_x000D__x000D_          -  Patients must not have NYHA Class III or IV heart failure, uncontrolled angina,_x000D_             severe uncontrolled ventricular arrhythmias, or electrocardiographic evidence of_x000D_             acute ischemia_x000D__x000D_          -  Patients must not have hypersensitivity to bortezomib, boron, or mannitol_x000D__x000D_          -  Patients must not have a serious medical or psychiatric illness likely to interfere_x000D_             with study participation_x000D__x000D_        PRIOR CONCURRENT THERAPY:_x000D__x000D_          -  No prior therapy for MCL, except &lt; 1 week of steroid therapy for symptom control_x000D__x000D_          -  HIV-positive patients are not excluded, but to enroll, must meet all of the below_x000D_             criteria:_x000D__x000D_               -  Must be willing to take effective antiretroviral therapy if indicated_x000D__x000D_               -  If on antiretroviral therapy, must not be taking zidovudine or stavudine_x000D__x000D_          -  Patients must not be participating in any other clinical trial or taking any other_x000D_             experimental medications within 14 days prior to registration_x000D_      
---------------------------------------</v>
      </c>
      <c r="S191">
        <f>IF(OR(Database!K194="include",Database!L194="include"), 1, 0)</f>
        <v>0</v>
      </c>
      <c r="T191">
        <f>IF(OR(Database!M194="include",Database!N194="include",Database!O194="include",Database!P194="include"), 1, 0)</f>
        <v>0</v>
      </c>
      <c r="U191">
        <f>IF(OR(Database!M194="include",Database!N194="include",Database!O194="include"), 1, 0)</f>
        <v>0</v>
      </c>
      <c r="V191">
        <f>IF(Database!P194="include", 1, 0)</f>
        <v>0</v>
      </c>
      <c r="W191">
        <f>IF(OR(Database!Q194="include",Database!R194="include",Database!S194="include",Database!T194="include"), 1, 0)</f>
        <v>0</v>
      </c>
      <c r="X191">
        <f>IF(Database!Q194="include", 1, 0)</f>
        <v>0</v>
      </c>
      <c r="Y191">
        <f>IF(Database!T194="include", 1, 0)</f>
        <v>0</v>
      </c>
      <c r="Z191">
        <f>IF(OR(Database!AC194="include",Database!AE194="include",Database!AH194="include",Database!AI194="include",Database!AJ194="include",Database!AK194="include",Database!AM194="include",Database!AN194="include",Database!AO194="include",Database!AP194="include"), 1, 0)</f>
        <v>1</v>
      </c>
      <c r="AA191">
        <f>IF(OR(Database!AQ194&lt;&gt;"",Database!AR194&lt;&gt;"",Database!AS194&lt;&gt;"",Database!AT194&lt;&gt;""), 1, 0)</f>
        <v>0</v>
      </c>
      <c r="AB191">
        <f>IF(Database!AW194&lt;&gt;"", 1, 0)</f>
        <v>0</v>
      </c>
      <c r="AC191">
        <f>IF(OR(Database!AY194&lt;&gt;"",Database!AX194&lt;&gt;""), 1, 0)</f>
        <v>0</v>
      </c>
    </row>
    <row r="192" spans="1:29">
      <c r="A192" t="str">
        <f>Database!$B$6&amp;": "&amp;Database!B195&amp;CHAR(10)&amp;Database!$C$6&amp;": "&amp;Database!C195&amp;CHAR(10)&amp;Database!$E$6&amp;": "&amp;Database!E195&amp;CHAR(10)&amp;Database!$F$6&amp;": "&amp;Database!F195&amp;CHAR(10)&amp;Database!$G$6&amp;": "&amp;Database!G195&amp;CHAR(10)&amp;Database!$H$6&amp;": "&amp;Database!H195&amp;CHAR(10)&amp;Database!$I$6&amp;": "&amp;Database!I195&amp;CHAR(10)&amp;Database!$J$6&amp;": "&amp;Database!J195&amp;CHAR(10)</f>
        <v xml:space="preserve">nct_id: NCT02285062
phase: Phase 3
sponsor_name: Celgene Corporation
sponsor_type: Industry
study_title: Phase 3 Randomized, Double-Blind, Placebo Controlled, Multicenter Study to Compare the Efficacy and Safety of Lenalidomide (CC-5013) Plus R-CHOP Chemotherapy (R2-CHOP) Versus Placebo Plus R-CHOP Chemotherapy in Subjects With Previously Untreated Activated B-cell Type Diffuse Large B-cell Lymphoma
cohort: 1
age_min: 18
age_max: 80
</v>
      </c>
      <c r="B192" t="str">
        <f>IF(S192=1, Database!$K$6&amp;": "&amp;Database!K195&amp;CHAR(10)&amp;Database!$L$6&amp;": "&amp;Database!L195, "")</f>
        <v/>
      </c>
      <c r="C192" t="str">
        <f>IF(T192=1, Database!$M$6&amp;": "&amp;Database!M195&amp;CHAR(10)&amp;Database!$N$6&amp;": "&amp;Database!N195&amp;CHAR(10)&amp;Database!$O$6&amp;": "&amp;Database!O195&amp;CHAR(10)&amp;Database!$P$6&amp;": "&amp;Database!P195&amp;CHAR(10), "")</f>
        <v/>
      </c>
      <c r="D192" t="str">
        <f>IF(W192=1, Database!$Q$6&amp;": "&amp;Database!Q195&amp;CHAR(10)&amp;Database!$R$6&amp;": "&amp;Database!R195&amp;CHAR(10)&amp;Database!$S$6&amp;": "&amp;Database!S195&amp;CHAR(10)&amp;Database!$T$6&amp;": "&amp;Database!T195&amp;CHAR(10)&amp;Database!$U$6&amp;": "&amp;Database!U195&amp;CHAR(10)&amp;Database!$V$6&amp;": "&amp;Database!V195&amp;CHAR(10)&amp;Database!$W$6&amp;": "&amp;Database!W195&amp;CHAR(10)&amp;Database!$X$6&amp;": "&amp;Database!X195&amp;CHAR(10)&amp;Database!$Y$6&amp;": "&amp;Database!Y195&amp;CHAR(10)&amp;Database!$Z$6&amp;": "&amp;Database!Z195&amp;CHAR(10)&amp;Database!$AA$6&amp;": "&amp;Database!AA195&amp;CHAR(10)&amp;Database!$AB$6&amp;": "&amp;Database!AB195&amp;CHAR(10), "")</f>
        <v/>
      </c>
      <c r="E192" t="str">
        <f>IF(Z192=1, Database!$AC$6&amp;": "&amp;Database!AC195&amp;CHAR(10)&amp;Database!$AD$6&amp;": "&amp;Database!AD195&amp;CHAR(10)&amp;Database!$AE$6&amp;": "&amp;Database!AE195&amp;CHAR(10)&amp;Database!$AF$6&amp;": "&amp;Database!AF195&amp;CHAR(10)&amp;Database!$AG$6&amp;": "&amp;Database!AG195&amp;CHAR(10)&amp;Database!$AH$6&amp;": "&amp;Database!AH195&amp;CHAR(10)&amp;Database!$AI$6&amp;": "&amp;Database!AI195&amp;CHAR(10)&amp;Database!$AJ$6&amp;": "&amp;Database!AJ195&amp;CHAR(10)&amp;Database!$AK$6&amp;": "&amp;Database!AK195&amp;CHAR(10)&amp;Database!$AL$6&amp;": "&amp;Database!AL195&amp;CHAR(10)&amp;Database!$AM$6&amp;": "&amp;Database!AM195&amp;CHAR(10)&amp;Database!$AN$6&amp;": "&amp;Database!AN195&amp;CHAR(10)&amp;Database!$AO$6&amp;": "&amp;Database!AO195&amp;CHAR(10)&amp;Database!$AP$6&amp;": "&amp;Database!AP195&amp;CHAR(10), "")</f>
        <v xml:space="preserve">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v>
      </c>
      <c r="F192" t="str">
        <f>IF(AA192=1, Database!$AQ$6&amp;": "&amp;Database!AQ195&amp;CHAR(10)&amp;Database!$AR$6&amp;": "&amp;Database!AR195&amp;CHAR(10)&amp;Database!$AS$6&amp;": "&amp;Database!AS195&amp;CHAR(10)&amp;Database!$AT$6&amp;": "&amp;Database!AT195&amp;CHAR(10), "")</f>
        <v/>
      </c>
      <c r="G192" t="str">
        <f>IF(V192=1, Database!$AU$6&amp;": "&amp;Database!AU195&amp;CHAR(10)&amp;Database!$AV$6&amp;": "&amp;Database!AV195&amp;CHAR(10), "")</f>
        <v/>
      </c>
      <c r="H192" t="str">
        <f>IF(AB192=1, Database!$AW$6&amp;": "&amp;Database!AW195&amp;CHAR(10), "")</f>
        <v/>
      </c>
      <c r="I192" t="str">
        <f>IF(AC192=1, Database!$AX$6&amp;": "&amp;Database!AX195&amp;CHAR(10)&amp;Database!$AY$6&amp;": "&amp;Database!AY195&amp;CHAR(10), "")</f>
        <v/>
      </c>
      <c r="J192" t="str">
        <f>IF(Z192=1, Database!$AQ$6&amp;": "&amp;Database!AQ195&amp;CHAR(10)&amp;Database!$AR$6&amp;": "&amp;Database!AR195&amp;CHAR(10)&amp;Database!$AS$6&amp;": "&amp;Database!AS195&amp;CHAR(10)&amp;Database!$AT$6&amp;": "&amp;Database!AT195&amp;CHAR(10), "")</f>
        <v xml:space="preserve">stage_i: 
stage_ii: 
stage_iii: 
stage_iv: 
</v>
      </c>
      <c r="K192" t="str">
        <f>Database!$AZ$6&amp;": "&amp;Database!AZ195&amp;CHAR(10)&amp;Database!$BA$6&amp;": "&amp;Database!BA195&amp;CHAR(10)&amp;Database!$BB$6&amp;": "&amp;Database!BB195&amp;CHAR(10)</f>
        <v xml:space="preserve">status_newly_diagnosed: require
status_relapse: 
status_refractory: 
</v>
      </c>
      <c r="L192" t="str">
        <f>Database!$BC$6&amp;": "&amp;Database!BC195&amp;CHAR(10)&amp;Database!$BD$6&amp;": "&amp;Database!BD195&amp;CHAR(10)&amp;Database!$BE$6&amp;": "&amp;Database!BE195&amp;CHAR(10)&amp;Database!$BF$6&amp;": "&amp;Database!BF195&amp;CHAR(10)&amp;Database!$BG$6&amp;": "&amp;Database!BG195&amp;CHAR(10)&amp;Database!$BH$6&amp;": "&amp;Database!BH195&amp;CHAR(10)</f>
        <v xml:space="preserve">marker_alk_oncogene: 
marker_egfr_mutation: 
marker_kras_mutation: 
marker_philadelphia_bcrabl_positive: 
marker_flt3_positive: 
marker_cd20pos: 
</v>
      </c>
      <c r="M192" t="str">
        <f>Database!$BI$6&amp;": "&amp;Database!BI195&amp;CHAR(10)&amp;Database!$BJ$6&amp;": "&amp;Database!BJ195&amp;CHAR(10)&amp;Database!$BK$6&amp;": "&amp;Database!BK195&amp;CHAR(10)&amp;Database!$BL$6&amp;": "&amp;Database!BL195&amp;CHAR(10)&amp;Database!$BM$6&amp;": "&amp;Database!BM195&amp;CHAR(10)&amp;Database!$BN$6&amp;": "&amp;Database!BN195&amp;CHAR(10)&amp;Database!$BO$6&amp;": "&amp;Database!BO195&amp;CHAR(10)&amp;Database!$BP$6&amp;": "&amp;Database!BP195&amp;CHAR(10)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92" t="str">
        <f>IF(OR(W192=1, Z192=1), Database!$BQ$6&amp;": "&amp;Database!BQ195&amp;CHAR(10)&amp;Database!$BR$6&amp;": "&amp;Database!BR195&amp;CHAR(10)&amp;Database!$BS$6&amp;": "&amp;Database!BS195&amp;CHAR(10)&amp;Database!$BT$6&amp;": "&amp;Database!BT195&amp;CHAR(10), "")</f>
        <v xml:space="preserve">treatment_stemcell_allogeneic: 
treatment_stemcell_allogeneic_exclusion_period_mo: 
treatment_stemcell_autologous: 
treatment_stemcell_autologous_exclusion_period_mo: 
</v>
      </c>
      <c r="O192" t="str">
        <f>"Criteria: "&amp;CHAR(10)&amp;CHAR(10)&amp;Database!BU195</f>
        <v xml:space="preserve">Criteria: 
_x000D_        Inclusion Criteria:_x000D__x000D_          1. Histologically proven Diffuse Large B-Cell Lymphoma of the Activated B-Cell type_x000D__x000D_          2. Newly diagnosed, previously untreated Diffuse Large B-Cell Lymphoma_x000D__x000D_          3. Measurable Diffuse Large B-Cell Lymphoma disease by Computed Tomography (CT) /_x000D_             Magnetic Resonance Imagining (MRI) scans_x000D__x000D_          4. Eastern Cooperative Oncology Group (ECOG) performance status 0 - 2_x000D__x000D_          5. Age 18 - 80 years; age &gt; 80 allowed at investigator discretion if performance status_x000D_             â‰¤ 1; and each organ system score â‰¤ 2 using cumulative illness rating scale (CIRS)_x000D__x000D_        Exclusion Criteria:_x000D__x000D_          1. Diagnosis of lymphoma histologies other than Diffuse Large B-Cell Lymphoma_x000D__x000D_          2. History of malignancies, other than Diffuse Large B-Cell Lymphoma, unless the patient_x000D_             has been disease free for 5 years or more_x000D__x000D_          3. Known seropositive for, or history of, active Human Immunodeficiency Virus (HIV)_x000D_             Hepatitis B Virus (HBV), Hepatitis C Virus (HCV)_x000D__x000D_          4. Contraindication to any drug in the chemotherapy regimen, and specifically: LVEF_x000D_             (Left Ventricular Ejection Fraction) &lt; 45% or peripheral neuropathy grade 2_x000D_      </v>
      </c>
      <c r="P192" t="str">
        <f t="shared" si="4"/>
        <v xml:space="preserve">
---------------------------------------</v>
      </c>
      <c r="Q192" t="str">
        <f t="shared" si="5"/>
        <v>nct_id: NCT02285062
phase: Phase 3
sponsor_name: Celgene Corporation
sponsor_type: Industry
study_title: Phase 3 Randomized, Double-Blind, Placebo Controlled, Multicenter Study to Compare the Efficacy and Safety of Lenalidomide (CC-5013) Plus R-CHOP Chemotherapy (R2-CHOP) Versus Placebo Plus R-CHOP Chemotherapy in Subjects With Previously Untreated Activated B-cell Type Diffuse Large B-cell Lymphoma
cohort: 1
age_min: 18
age_max: 80
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require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Histologically proven Diffuse Large B-Cell Lymphoma of the Activated B-Cell type_x000D__x000D_          2. Newly diagnosed, previously untreated Diffuse Large B-Cell Lymphoma_x000D__x000D_          3. Measurable Diffuse Large B-Cell Lymphoma disease by Computed Tomography (CT) /_x000D_             Magnetic Resonance Imagining (MRI) scans_x000D__x000D_          4. Eastern Cooperative Oncology Group (ECOG) performance status 0 - 2_x000D__x000D_          5. Age 18 - 80 years; age &gt; 80 allowed at investigator discretion if performance status_x000D_             â‰¤ 1; and each organ system score â‰¤ 2 using cumulative illness rating scale (CIRS)_x000D__x000D_        Exclusion Criteria:_x000D__x000D_          1. Diagnosis of lymphoma histologies other than Diffuse Large B-Cell Lymphoma_x000D__x000D_          2. History of malignancies, other than Diffuse Large B-Cell Lymphoma, unless the patient_x000D_             has been disease free for 5 years or more_x000D__x000D_          3. Known seropositive for, or history of, active Human Immunodeficiency Virus (HIV)_x000D_             Hepatitis B Virus (HBV), Hepatitis C Virus (HCV)_x000D__x000D_          4. Contraindication to any drug in the chemotherapy regimen, and specifically: LVEF_x000D_             (Left Ventricular Ejection Fraction) &lt; 45% or peripheral neuropathy grade 2_x000D_      
---------------------------------------</v>
      </c>
      <c r="S192">
        <f>IF(OR(Database!K195="include",Database!L195="include"), 1, 0)</f>
        <v>0</v>
      </c>
      <c r="T192">
        <f>IF(OR(Database!M195="include",Database!N195="include",Database!O195="include",Database!P195="include"), 1, 0)</f>
        <v>0</v>
      </c>
      <c r="U192">
        <f>IF(OR(Database!M195="include",Database!N195="include",Database!O195="include"), 1, 0)</f>
        <v>0</v>
      </c>
      <c r="V192">
        <f>IF(Database!P195="include", 1, 0)</f>
        <v>0</v>
      </c>
      <c r="W192">
        <f>IF(OR(Database!Q195="include",Database!R195="include",Database!S195="include",Database!T195="include"), 1, 0)</f>
        <v>0</v>
      </c>
      <c r="X192">
        <f>IF(Database!Q195="include", 1, 0)</f>
        <v>0</v>
      </c>
      <c r="Y192">
        <f>IF(Database!T195="include", 1, 0)</f>
        <v>0</v>
      </c>
      <c r="Z192">
        <f>IF(OR(Database!AC195="include",Database!AE195="include",Database!AH195="include",Database!AI195="include",Database!AJ195="include",Database!AK195="include",Database!AM195="include",Database!AN195="include",Database!AO195="include",Database!AP195="include"), 1, 0)</f>
        <v>1</v>
      </c>
      <c r="AA192">
        <f>IF(OR(Database!AQ195&lt;&gt;"",Database!AR195&lt;&gt;"",Database!AS195&lt;&gt;"",Database!AT195&lt;&gt;""), 1, 0)</f>
        <v>0</v>
      </c>
      <c r="AB192">
        <f>IF(Database!AW195&lt;&gt;"", 1, 0)</f>
        <v>0</v>
      </c>
      <c r="AC192">
        <f>IF(OR(Database!AY195&lt;&gt;"",Database!AX195&lt;&gt;""), 1, 0)</f>
        <v>0</v>
      </c>
    </row>
    <row r="193" spans="1:29">
      <c r="A193" t="str">
        <f>Database!$B$6&amp;": "&amp;Database!B196&amp;CHAR(10)&amp;Database!$C$6&amp;": "&amp;Database!C196&amp;CHAR(10)&amp;Database!$E$6&amp;": "&amp;Database!E196&amp;CHAR(10)&amp;Database!$F$6&amp;": "&amp;Database!F196&amp;CHAR(10)&amp;Database!$G$6&amp;": "&amp;Database!G196&amp;CHAR(10)&amp;Database!$H$6&amp;": "&amp;Database!H196&amp;CHAR(10)&amp;Database!$I$6&amp;": "&amp;Database!I196&amp;CHAR(10)&amp;Database!$J$6&amp;": "&amp;Database!J196&amp;CHAR(10)</f>
        <v xml:space="preserve">nct_id: NCT01359592
phase: Phase 2
sponsor_name: Southwest Oncology Group
sponsor_type: Other
study_title: A Phase II Trial of PET-Directed Therapy for Limited Stage Diffuse Large B-Cell Lymphoma (DLBCL)
cohort: 1
age_min: 18
age_max: 150
</v>
      </c>
      <c r="B193" t="str">
        <f>IF(S193=1, Database!$K$6&amp;": "&amp;Database!K196&amp;CHAR(10)&amp;Database!$L$6&amp;": "&amp;Database!L196, "")</f>
        <v/>
      </c>
      <c r="C193" t="str">
        <f>IF(T193=1, Database!$M$6&amp;": "&amp;Database!M196&amp;CHAR(10)&amp;Database!$N$6&amp;": "&amp;Database!N196&amp;CHAR(10)&amp;Database!$O$6&amp;": "&amp;Database!O196&amp;CHAR(10)&amp;Database!$P$6&amp;": "&amp;Database!P196&amp;CHAR(10), "")</f>
        <v/>
      </c>
      <c r="D193" t="str">
        <f>IF(W193=1, Database!$Q$6&amp;": "&amp;Database!Q196&amp;CHAR(10)&amp;Database!$R$6&amp;": "&amp;Database!R196&amp;CHAR(10)&amp;Database!$S$6&amp;": "&amp;Database!S196&amp;CHAR(10)&amp;Database!$T$6&amp;": "&amp;Database!T196&amp;CHAR(10)&amp;Database!$U$6&amp;": "&amp;Database!U196&amp;CHAR(10)&amp;Database!$V$6&amp;": "&amp;Database!V196&amp;CHAR(10)&amp;Database!$W$6&amp;": "&amp;Database!W196&amp;CHAR(10)&amp;Database!$X$6&amp;": "&amp;Database!X196&amp;CHAR(10)&amp;Database!$Y$6&amp;": "&amp;Database!Y196&amp;CHAR(10)&amp;Database!$Z$6&amp;": "&amp;Database!Z196&amp;CHAR(10)&amp;Database!$AA$6&amp;": "&amp;Database!AA196&amp;CHAR(10)&amp;Database!$AB$6&amp;": "&amp;Database!AB196&amp;CHAR(10), "")</f>
        <v/>
      </c>
      <c r="E193" t="str">
        <f>IF(Z193=1, Database!$AC$6&amp;": "&amp;Database!AC196&amp;CHAR(10)&amp;Database!$AD$6&amp;": "&amp;Database!AD196&amp;CHAR(10)&amp;Database!$AE$6&amp;": "&amp;Database!AE196&amp;CHAR(10)&amp;Database!$AF$6&amp;": "&amp;Database!AF196&amp;CHAR(10)&amp;Database!$AG$6&amp;": "&amp;Database!AG196&amp;CHAR(10)&amp;Database!$AH$6&amp;": "&amp;Database!AH196&amp;CHAR(10)&amp;Database!$AI$6&amp;": "&amp;Database!AI196&amp;CHAR(10)&amp;Database!$AJ$6&amp;": "&amp;Database!AJ196&amp;CHAR(10)&amp;Database!$AK$6&amp;": "&amp;Database!AK196&amp;CHAR(10)&amp;Database!$AL$6&amp;": "&amp;Database!AL196&amp;CHAR(10)&amp;Database!$AM$6&amp;": "&amp;Database!AM196&amp;CHAR(10)&amp;Database!$AN$6&amp;": "&amp;Database!AN196&amp;CHAR(10)&amp;Database!$AO$6&amp;": "&amp;Database!AO196&amp;CHAR(10)&amp;Database!$AP$6&amp;": "&amp;Database!AP196&amp;CHAR(10), "")</f>
        <v xml:space="preserve">type_lymphoma_hl: 
type_lymphoma_hl_nlpredominant: 
type_lymphoma_nhl_dlbcl: include
type_lymphoma_nhl_dlbcl_pmbcl: exclude
type_lymphoma_nhl_dlbcl_denovo: 
type_lymphoma_nhl_mcl: 
type_lymphoma_nhl_pcsnl: 
type_lymphoma_nhl_ptcl: 
type_lymphoma_nhl_fl: 
type_lymphoma_nhl_fl_grade3b: 
type_lymphoma_nhl_sll: 
type_lymphoma_nhl_mzl: 
type_lymphoma_nhl_lpl: 
type_lymphoma_nhl_alcl: 
</v>
      </c>
      <c r="F193" t="str">
        <f>IF(AA193=1, Database!$AQ$6&amp;": "&amp;Database!AQ196&amp;CHAR(10)&amp;Database!$AR$6&amp;": "&amp;Database!AR196&amp;CHAR(10)&amp;Database!$AS$6&amp;": "&amp;Database!AS196&amp;CHAR(10)&amp;Database!$AT$6&amp;": "&amp;Database!AT196&amp;CHAR(10), "")</f>
        <v xml:space="preserve">stage_i: 
stage_ii: 
stage_iii: exclude
stage_iv: exclude
</v>
      </c>
      <c r="G193" t="str">
        <f>IF(V193=1, Database!$AU$6&amp;": "&amp;Database!AU196&amp;CHAR(10)&amp;Database!$AV$6&amp;": "&amp;Database!AV196&amp;CHAR(10), "")</f>
        <v/>
      </c>
      <c r="H193" t="str">
        <f>IF(AB193=1, Database!$AW$6&amp;": "&amp;Database!AW196&amp;CHAR(10), "")</f>
        <v/>
      </c>
      <c r="I193" t="str">
        <f>IF(AC193=1, Database!$AX$6&amp;": "&amp;Database!AX196&amp;CHAR(10)&amp;Database!$AY$6&amp;": "&amp;Database!AY196&amp;CHAR(10), "")</f>
        <v/>
      </c>
      <c r="J193" t="str">
        <f>IF(Z193=1, Database!$AQ$6&amp;": "&amp;Database!AQ196&amp;CHAR(10)&amp;Database!$AR$6&amp;": "&amp;Database!AR196&amp;CHAR(10)&amp;Database!$AS$6&amp;": "&amp;Database!AS196&amp;CHAR(10)&amp;Database!$AT$6&amp;": "&amp;Database!AT196&amp;CHAR(10), "")</f>
        <v xml:space="preserve">stage_i: 
stage_ii: 
stage_iii: exclude
stage_iv: exclude
</v>
      </c>
      <c r="K193" t="str">
        <f>Database!$AZ$6&amp;": "&amp;Database!AZ196&amp;CHAR(10)&amp;Database!$BA$6&amp;": "&amp;Database!BA196&amp;CHAR(10)&amp;Database!$BB$6&amp;": "&amp;Database!BB196&amp;CHAR(10)</f>
        <v xml:space="preserve">status_newly_diagnosed: 
status_relapse: 
status_refractory: 
</v>
      </c>
      <c r="L193" t="str">
        <f>Database!$BC$6&amp;": "&amp;Database!BC196&amp;CHAR(10)&amp;Database!$BD$6&amp;": "&amp;Database!BD196&amp;CHAR(10)&amp;Database!$BE$6&amp;": "&amp;Database!BE196&amp;CHAR(10)&amp;Database!$BF$6&amp;": "&amp;Database!BF196&amp;CHAR(10)&amp;Database!$BG$6&amp;": "&amp;Database!BG196&amp;CHAR(10)&amp;Database!$BH$6&amp;": "&amp;Database!BH196&amp;CHAR(10)</f>
        <v xml:space="preserve">marker_alk_oncogene: 
marker_egfr_mutation: 
marker_kras_mutation: 
marker_philadelphia_bcrabl_positive: 
marker_flt3_positive: 
marker_cd20pos: require
</v>
      </c>
      <c r="M193" t="str">
        <f>Database!$BI$6&amp;": "&amp;Database!BI196&amp;CHAR(10)&amp;Database!$BJ$6&amp;": "&amp;Database!BJ196&amp;CHAR(10)&amp;Database!$BK$6&amp;": "&amp;Database!BK196&amp;CHAR(10)&amp;Database!$BL$6&amp;": "&amp;Database!BL196&amp;CHAR(10)&amp;Database!$BM$6&amp;": "&amp;Database!BM196&amp;CHAR(10)&amp;Database!$BN$6&amp;": "&amp;Database!BN196&amp;CHAR(10)&amp;Database!$BO$6&amp;": "&amp;Database!BO196&amp;CHAR(10)&amp;Database!$BP$6&amp;": "&amp;Database!BP196&amp;CHAR(10)</f>
        <v xml:space="preserve">treatment_radiation: exclude
treatment_radiation_exclusion_period_mo: 1800
treatment_chemo_systemic: exclude
treatment_chemo_systemic_exclusion_period_mo: 1800
treatment_chemo_adjuvant: 
treatment_chemo_adjuvant_exclusion_period_mo: 
treatment_tki: 
treatment_tki_exclusion_period_mo: 
</v>
      </c>
      <c r="N193" t="str">
        <f>IF(OR(W193=1, Z193=1), Database!$BQ$6&amp;": "&amp;Database!BQ196&amp;CHAR(10)&amp;Database!$BR$6&amp;": "&amp;Database!BR196&amp;CHAR(10)&amp;Database!$BS$6&amp;": "&amp;Database!BS196&amp;CHAR(10)&amp;Database!$BT$6&amp;": "&amp;Database!BT196&amp;CHAR(10), "")</f>
        <v xml:space="preserve">treatment_stemcell_allogeneic: 
treatment_stemcell_allogeneic_exclusion_period_mo: 
treatment_stemcell_autologous: 
treatment_stemcell_autologous_exclusion_period_mo: 
</v>
      </c>
      <c r="O193" t="str">
        <f>"Criteria: "&amp;CHAR(10)&amp;CHAR(10)&amp;Database!BU196</f>
        <v xml:space="preserve">Criteria: 
_x000D_        DISEASE CHARACTERISTICS:_x000D__x000D_          -  Patients must have biopsy-proven diffuse large B-cell lymphoma (DLBCL)_x000D__x000D_               -  Adequate sections or a paraffin block from the original diagnostic specimen must_x000D_                  be submitted for review by the lymphoma pathology group_x000D__x000D_               -  Lymphoma must express CD20 antigen by either flow cytometry using anti-CD20_x000D_                  antibodies or by immunoperoxidase staining of paraffin sections_x000D__x000D_               -  Patients with primary mediastinal lymphoma or testicular lymphoma are not_x000D_                  eligible_x000D__x000D_          -  Patients must have non-bulky stage I or II disease by Ann Arbor classification_x000D__x000D_               -  This staging excludes FDG-PET evaluation_x000D__x000D_               -  Patients who have stage I or II non-bulky disease on diagnostic CT scan, but are_x000D_                  upstaged to stage III or IV based on FDG-PET evaluation, are also eligible_x000D__x000D_          -  Patients must have a diagnostic quality contrast-enhanced CT scan of the chest,_x000D_             abdomen, and pelvis AND baseline FDG-PET scan performed within 28 days prior to_x000D_             registration_x000D__x000D_               -  Low-resolution "localization" CT scans performed as part of a combined PET/CT_x000D_                  scan are not adequate for enrollment or response determination on this protocol_x000D__x000D_               -  If a patient has an allergy to CT contrast, then a non-enhanced CT will be_x000D_                  acceptable_x000D__x000D_          -  Patients must not have clinical evidence of central nervous system (CNS) involvement_x000D_             by lymphoma_x000D__x000D_               -  Any laboratory or radiographic tests performed to assess CNS involvement must be_x000D_                  negative and must be performed within 42 days prior to registration_x000D__x000D_          -  Patients may have either measurable or evaluable limited-stage DLBCL_x000D__x000D_               -  Patients rendered free of measurable or evaluable disease by virtue of biopsy_x000D_                  (resection) are also eligible_x000D__x000D_               -  If patient has measurable disease it must be documented on the Lymphoma Baseline_x000D_                  Tumor Assessment Form (Form #15187)_x000D__x000D_               -  All measurable disease must be assessed within 28 days prior to registration_x000D__x000D_               -  Patients with non-measurable disease in addition to measurable disease must have_x000D_                  all non-measurable disease assessed within 42 days prior to registration_x000D__x000D_          -  Patients must have a unilateral or bilateral bone marrow biopsy performed within 42_x000D_             days prior to registration_x000D__x000D_        PATIENT CHARACTERISTICS:_x000D__x000D_          -  Zubrod performance status 0-2_x000D__x000D_          -  Absolute neutrophil count (ANC) â‰¥ 1,000/mmÂ³_x000D__x000D_          -  Platelet count â‰¥ 100,000/mmÂ³_x000D__x000D_          -  Total bilirubin â‰¤ 2 times upper limit of normal (ULN) (unless due to Gilbert_x000D_             syndrome)_x000D__x000D_          -  Patients must not be pregnant or nursing_x000D__x000D_          -  Women/men of reproductive potential must have agreed to use an effective_x000D_             contraceptive method during the study period_x000D__x000D_          -  Patients must not be known to be HIV-positive_x000D__x000D_          -  No other prior malignancy is allowed except for the following:_x000D__x000D_               -  Adequately treated basal cell or squamous cell skin cancer_x000D__x000D_               -  In situ cervical cancer_x000D__x000D_               -  Adequately treated stage I or II cancer from which the patient is currently in_x000D_                  complete remission_x000D__x000D_               -  Any other cancer from which the patient has been disease-free for 5 years_x000D__x000D_        PRIOR CONCURRENT THERAPY:_x000D__x000D_          -  Patients must not have received prior chemotherapy, radiotherapy, or antibody therapy_x000D_             for lymphoma_x000D_      </v>
      </c>
      <c r="P193" t="str">
        <f t="shared" si="4"/>
        <v xml:space="preserve">
---------------------------------------</v>
      </c>
      <c r="Q193" t="str">
        <f t="shared" si="5"/>
        <v>nct_id: NCT01359592
phase: Phase 2
sponsor_name: Southwest Oncology Group
sponsor_type: Other
study_title: A Phase II Trial of PET-Directed Therapy for Limited Stage Diffuse Large B-Cell Lymphoma (DLBCL)
cohort: 1
age_min: 18
age_max: 150
type_lymphoma_hl: 
type_lymphoma_hl_nlpredominant: 
type_lymphoma_nhl_dlbcl: include
type_lymphoma_nhl_dlbcl_pmbcl: exclude
type_lymphoma_nhl_dlbcl_denovo: 
type_lymphoma_nhl_mcl: 
type_lymphoma_nhl_pcsnl: 
type_lymphoma_nhl_ptcl: 
type_lymphoma_nhl_fl: 
type_lymphoma_nhl_fl_grade3b: 
type_lymphoma_nhl_sll: 
type_lymphoma_nhl_mzl: 
type_lymphoma_nhl_lpl: 
type_lymphoma_nhl_alcl: 
stage_i: 
stage_ii: 
stage_iii: exclude
stage_iv: exclude
stage_i: 
stage_ii: 
stage_iii: exclude
stage_iv: exclude
status_newly_diagnosed: 
status_relapse: 
status_refractory: 
marker_alk_oncogene: 
marker_egfr_mutation: 
marker_kras_mutation: 
marker_philadelphia_bcrabl_positive: 
marker_flt3_positive: 
marker_cd20pos: require
treatment_radiation: exclude
treatment_radiation_exclusion_period_mo: 1800
treatment_chemo_systemic: exclude
treatment_chemo_systemic_exclusion_period_mo: 1800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DISEASE CHARACTERISTICS:_x000D__x000D_          -  Patients must have biopsy-proven diffuse large B-cell lymphoma (DLBCL)_x000D__x000D_               -  Adequate sections or a paraffin block from the original diagnostic specimen must_x000D_                  be submitted for review by the lymphoma pathology group_x000D__x000D_               -  Lymphoma must express CD20 antigen by either flow cytometry using anti-CD20_x000D_                  antibodies or by immunoperoxidase staining of paraffin sections_x000D__x000D_               -  Patients with primary mediastinal lymphoma or testicular lymphoma are not_x000D_                  eligible_x000D__x000D_          -  Patients must have non-bulky stage I or II disease by Ann Arbor classification_x000D__x000D_               -  This staging excludes FDG-PET evaluation_x000D__x000D_               -  Patients who have stage I or II non-bulky disease on diagnostic CT scan, but are_x000D_                  upstaged to stage III or IV based on FDG-PET evaluation, are also eligible_x000D__x000D_          -  Patients must have a diagnostic quality contrast-enhanced CT scan of the chest,_x000D_             abdomen, and pelvis AND baseline FDG-PET scan performed within 28 days prior to_x000D_             registration_x000D__x000D_               -  Low-resolution "localization" CT scans performed as part of a combined PET/CT_x000D_                  scan are not adequate for enrollment or response determination on this protocol_x000D__x000D_               -  If a patient has an allergy to CT contrast, then a non-enhanced CT will be_x000D_                  acceptable_x000D__x000D_          -  Patients must not have clinical evidence of central nervous system (CNS) involvement_x000D_             by lymphoma_x000D__x000D_               -  Any laboratory or radiographic tests performed to assess CNS involvement must be_x000D_                  negative and must be performed within 42 days prior to registration_x000D__x000D_          -  Patients may have either measurable or evaluable limited-stage DLBCL_x000D__x000D_               -  Patients rendered free of measurable or evaluable disease by virtue of biopsy_x000D_                  (resection) are also eligible_x000D__x000D_               -  If patient has measurable disease it must be documented on the Lymphoma Baseline_x000D_                  Tumor Assessment Form (Form #15187)_x000D__x000D_               -  All measurable disease must be assessed within 28 days prior to registration_x000D__x000D_               -  Patients with non-measurable disease in addition to measurable disease must have_x000D_                  all non-measurable disease assessed within 42 days prior to registration_x000D__x000D_          -  Patients must have a unilateral or bilateral bone marrow biopsy performed within 42_x000D_             days prior to registration_x000D__x000D_        PATIENT CHARACTERISTICS:_x000D__x000D_          -  Zubrod performance status 0-2_x000D__x000D_          -  Absolute neutrophil count (ANC) â‰¥ 1,000/mmÂ³_x000D__x000D_          -  Platelet count â‰¥ 100,000/mmÂ³_x000D__x000D_          -  Total bilirubin â‰¤ 2 times upper limit of normal (ULN) (unless due to Gilbert_x000D_             syndrome)_x000D__x000D_          -  Patients must not be pregnant or nursing_x000D__x000D_          -  Women/men of reproductive potential must have agreed to use an effective_x000D_             contraceptive method during the study period_x000D__x000D_          -  Patients must not be known to be HIV-positive_x000D__x000D_          -  No other prior malignancy is allowed except for the following:_x000D__x000D_               -  Adequately treated basal cell or squamous cell skin cancer_x000D__x000D_               -  In situ cervical cancer_x000D__x000D_               -  Adequately treated stage I or II cancer from which the patient is currently in_x000D_                  complete remission_x000D__x000D_               -  Any other cancer from which the patient has been disease-free for 5 years_x000D__x000D_        PRIOR CONCURRENT THERAPY:_x000D__x000D_          -  Patients must not have received prior chemotherapy, radiotherapy, or antibody therapy_x000D_             for lymphoma_x000D_      
---------------------------------------</v>
      </c>
      <c r="S193">
        <f>IF(OR(Database!K196="include",Database!L196="include"), 1, 0)</f>
        <v>0</v>
      </c>
      <c r="T193">
        <f>IF(OR(Database!M196="include",Database!N196="include",Database!O196="include",Database!P196="include"), 1, 0)</f>
        <v>0</v>
      </c>
      <c r="U193">
        <f>IF(OR(Database!M196="include",Database!N196="include",Database!O196="include"), 1, 0)</f>
        <v>0</v>
      </c>
      <c r="V193">
        <f>IF(Database!P196="include", 1, 0)</f>
        <v>0</v>
      </c>
      <c r="W193">
        <f>IF(OR(Database!Q196="include",Database!R196="include",Database!S196="include",Database!T196="include"), 1, 0)</f>
        <v>0</v>
      </c>
      <c r="X193">
        <f>IF(Database!Q196="include", 1, 0)</f>
        <v>0</v>
      </c>
      <c r="Y193">
        <f>IF(Database!T196="include", 1, 0)</f>
        <v>0</v>
      </c>
      <c r="Z193">
        <f>IF(OR(Database!AC196="include",Database!AE196="include",Database!AH196="include",Database!AI196="include",Database!AJ196="include",Database!AK196="include",Database!AM196="include",Database!AN196="include",Database!AO196="include",Database!AP196="include"), 1, 0)</f>
        <v>1</v>
      </c>
      <c r="AA193">
        <f>IF(OR(Database!AQ196&lt;&gt;"",Database!AR196&lt;&gt;"",Database!AS196&lt;&gt;"",Database!AT196&lt;&gt;""), 1, 0)</f>
        <v>1</v>
      </c>
      <c r="AB193">
        <f>IF(Database!AW196&lt;&gt;"", 1, 0)</f>
        <v>0</v>
      </c>
      <c r="AC193">
        <f>IF(OR(Database!AY196&lt;&gt;"",Database!AX196&lt;&gt;""), 1, 0)</f>
        <v>0</v>
      </c>
    </row>
    <row r="194" spans="1:29">
      <c r="A194" t="str">
        <f>Database!$B$6&amp;": "&amp;Database!B197&amp;CHAR(10)&amp;Database!$C$6&amp;": "&amp;Database!C197&amp;CHAR(10)&amp;Database!$E$6&amp;": "&amp;Database!E197&amp;CHAR(10)&amp;Database!$F$6&amp;": "&amp;Database!F197&amp;CHAR(10)&amp;Database!$G$6&amp;": "&amp;Database!G197&amp;CHAR(10)&amp;Database!$H$6&amp;": "&amp;Database!H197&amp;CHAR(10)&amp;Database!$I$6&amp;": "&amp;Database!I197&amp;CHAR(10)&amp;Database!$J$6&amp;": "&amp;Database!J197&amp;CHAR(10)</f>
        <v xml:space="preserve">nct_id: NCT02166463
phase: Phase 3
sponsor_name: National Cancer Institute (NCI)
sponsor_type: NIH
study_title: A Randomized Phase III Study of Brentuximab Vedotin (SGN-35) for Newly Diagnosed High-Risk Classical Hodgkin Lymphoma (cHL) in Children and Adolescents
cohort: 1
age_min: 2
age_max: 18
</v>
      </c>
      <c r="B194" t="str">
        <f>IF(S194=1, Database!$K$6&amp;": "&amp;Database!K197&amp;CHAR(10)&amp;Database!$L$6&amp;": "&amp;Database!L197, "")</f>
        <v/>
      </c>
      <c r="C194" t="str">
        <f>IF(T194=1, Database!$M$6&amp;": "&amp;Database!M197&amp;CHAR(10)&amp;Database!$N$6&amp;": "&amp;Database!N197&amp;CHAR(10)&amp;Database!$O$6&amp;": "&amp;Database!O197&amp;CHAR(10)&amp;Database!$P$6&amp;": "&amp;Database!P197&amp;CHAR(10), "")</f>
        <v/>
      </c>
      <c r="D194" t="str">
        <f>IF(W194=1, Database!$Q$6&amp;": "&amp;Database!Q197&amp;CHAR(10)&amp;Database!$R$6&amp;": "&amp;Database!R197&amp;CHAR(10)&amp;Database!$S$6&amp;": "&amp;Database!S197&amp;CHAR(10)&amp;Database!$T$6&amp;": "&amp;Database!T197&amp;CHAR(10)&amp;Database!$U$6&amp;": "&amp;Database!U197&amp;CHAR(10)&amp;Database!$V$6&amp;": "&amp;Database!V197&amp;CHAR(10)&amp;Database!$W$6&amp;": "&amp;Database!W197&amp;CHAR(10)&amp;Database!$X$6&amp;": "&amp;Database!X197&amp;CHAR(10)&amp;Database!$Y$6&amp;": "&amp;Database!Y197&amp;CHAR(10)&amp;Database!$Z$6&amp;": "&amp;Database!Z197&amp;CHAR(10)&amp;Database!$AA$6&amp;": "&amp;Database!AA197&amp;CHAR(10)&amp;Database!$AB$6&amp;": "&amp;Database!AB197&amp;CHAR(10), "")</f>
        <v/>
      </c>
      <c r="E194" t="str">
        <f>IF(Z194=1, Database!$AC$6&amp;": "&amp;Database!AC197&amp;CHAR(10)&amp;Database!$AD$6&amp;": "&amp;Database!AD197&amp;CHAR(10)&amp;Database!$AE$6&amp;": "&amp;Database!AE197&amp;CHAR(10)&amp;Database!$AF$6&amp;": "&amp;Database!AF197&amp;CHAR(10)&amp;Database!$AG$6&amp;": "&amp;Database!AG197&amp;CHAR(10)&amp;Database!$AH$6&amp;": "&amp;Database!AH197&amp;CHAR(10)&amp;Database!$AI$6&amp;": "&amp;Database!AI197&amp;CHAR(10)&amp;Database!$AJ$6&amp;": "&amp;Database!AJ197&amp;CHAR(10)&amp;Database!$AK$6&amp;": "&amp;Database!AK197&amp;CHAR(10)&amp;Database!$AL$6&amp;": "&amp;Database!AL197&amp;CHAR(10)&amp;Database!$AM$6&amp;": "&amp;Database!AM197&amp;CHAR(10)&amp;Database!$AN$6&amp;": "&amp;Database!AN197&amp;CHAR(10)&amp;Database!$AO$6&amp;": "&amp;Database!AO197&amp;CHAR(10)&amp;Database!$AP$6&amp;": "&amp;Database!AP197&amp;CHAR(10), "")</f>
        <v xml:space="preserve">type_lymphoma_hl: include
type_lymphoma_hl_nlpredominant: exclude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v>
      </c>
      <c r="F194" t="str">
        <f>IF(AA194=1, Database!$AQ$6&amp;": "&amp;Database!AQ197&amp;CHAR(10)&amp;Database!$AR$6&amp;": "&amp;Database!AR197&amp;CHAR(10)&amp;Database!$AS$6&amp;": "&amp;Database!AS197&amp;CHAR(10)&amp;Database!$AT$6&amp;": "&amp;Database!AT197&amp;CHAR(10), "")</f>
        <v xml:space="preserve">stage_i: exclude
stage_ii: 
stage_iii: 
stage_iv: 
</v>
      </c>
      <c r="G194" t="str">
        <f>IF(V194=1, Database!$AU$6&amp;": "&amp;Database!AU197&amp;CHAR(10)&amp;Database!$AV$6&amp;": "&amp;Database!AV197&amp;CHAR(10), "")</f>
        <v/>
      </c>
      <c r="H194" t="str">
        <f>IF(AB194=1, Database!$AW$6&amp;": "&amp;Database!AW197&amp;CHAR(10), "")</f>
        <v/>
      </c>
      <c r="I194" t="str">
        <f>IF(AC194=1, Database!$AX$6&amp;": "&amp;Database!AX197&amp;CHAR(10)&amp;Database!$AY$6&amp;": "&amp;Database!AY197&amp;CHAR(10), "")</f>
        <v/>
      </c>
      <c r="J194" t="str">
        <f>IF(Z194=1, Database!$AQ$6&amp;": "&amp;Database!AQ197&amp;CHAR(10)&amp;Database!$AR$6&amp;": "&amp;Database!AR197&amp;CHAR(10)&amp;Database!$AS$6&amp;": "&amp;Database!AS197&amp;CHAR(10)&amp;Database!$AT$6&amp;": "&amp;Database!AT197&amp;CHAR(10), "")</f>
        <v xml:space="preserve">stage_i: exclude
stage_ii: 
stage_iii: 
stage_iv: 
</v>
      </c>
      <c r="K194" t="str">
        <f>Database!$AZ$6&amp;": "&amp;Database!AZ197&amp;CHAR(10)&amp;Database!$BA$6&amp;": "&amp;Database!BA197&amp;CHAR(10)&amp;Database!$BB$6&amp;": "&amp;Database!BB197&amp;CHAR(10)</f>
        <v xml:space="preserve">status_newly_diagnosed: 
status_relapse: 
status_refractory: 
</v>
      </c>
      <c r="L194" t="str">
        <f>Database!$BC$6&amp;": "&amp;Database!BC197&amp;CHAR(10)&amp;Database!$BD$6&amp;": "&amp;Database!BD197&amp;CHAR(10)&amp;Database!$BE$6&amp;": "&amp;Database!BE197&amp;CHAR(10)&amp;Database!$BF$6&amp;": "&amp;Database!BF197&amp;CHAR(10)&amp;Database!$BG$6&amp;": "&amp;Database!BG197&amp;CHAR(10)&amp;Database!$BH$6&amp;": "&amp;Database!BH197&amp;CHAR(10)</f>
        <v xml:space="preserve">marker_alk_oncogene: 
marker_egfr_mutation: 
marker_kras_mutation: 
marker_philadelphia_bcrabl_positive: 
marker_flt3_positive: 
marker_cd20pos: 
</v>
      </c>
      <c r="M194" t="str">
        <f>Database!$BI$6&amp;": "&amp;Database!BI197&amp;CHAR(10)&amp;Database!$BJ$6&amp;": "&amp;Database!BJ197&amp;CHAR(10)&amp;Database!$BK$6&amp;": "&amp;Database!BK197&amp;CHAR(10)&amp;Database!$BL$6&amp;": "&amp;Database!BL197&amp;CHAR(10)&amp;Database!$BM$6&amp;": "&amp;Database!BM197&amp;CHAR(10)&amp;Database!$BN$6&amp;": "&amp;Database!BN197&amp;CHAR(10)&amp;Database!$BO$6&amp;": "&amp;Database!BO197&amp;CHAR(10)&amp;Database!$BP$6&amp;": "&amp;Database!BP197&amp;CHAR(10)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94" t="str">
        <f>IF(OR(W194=1, Z194=1), Database!$BQ$6&amp;": "&amp;Database!BQ197&amp;CHAR(10)&amp;Database!$BR$6&amp;": "&amp;Database!BR197&amp;CHAR(10)&amp;Database!$BS$6&amp;": "&amp;Database!BS197&amp;CHAR(10)&amp;Database!$BT$6&amp;": "&amp;Database!BT197&amp;CHAR(10), "")</f>
        <v xml:space="preserve">treatment_stemcell_allogeneic: 
treatment_stemcell_allogeneic_exclusion_period_mo: 
treatment_stemcell_autologous: 
treatment_stemcell_autologous_exclusion_period_mo: 
</v>
      </c>
      <c r="O194" t="str">
        <f>"Criteria: "&amp;CHAR(10)&amp;CHAR(10)&amp;Database!BU197</f>
        <v xml:space="preserve">Criteria: 
_x000D_        Inclusion Criteria:_x000D__x000D_          -  Patients with newly diagnosed, pathologically confirmed cHL meeting one of the_x000D_             following Ann Arbor stages are eligible:_x000D__x000D_               -  Stage IIB with bulk_x000D__x000D_               -  Stage IIIB_x000D__x000D_               -  Stage IVA_x000D__x000D_               -  Stage IVB_x000D__x000D_                    -  If study eligibility by staging is uncertain, consultation with Imaging and_x000D_                       Radiation Oncology Core (IROC) Rhode Island (RI) may be obtained prior to_x000D_                       study enrollment_x000D__x000D_          -  Creatinine clearance or radioisotope glomerular filtration rate (GFR) &gt;= 70_x000D_             mL/min/1.73 m^2 or a serum creatinine based on age/gender as follows:_x000D__x000D_               -  2 to &lt; 6 years: male 0.8 mg/dL, female 0.8 mg/dL_x000D__x000D_               -  6 to &lt; 10 years: male 1 mg/dL, female 1 mg/dL_x000D__x000D_               -  10 to &lt; 13 years: male 1.2 mg/dL, female 1.2 mg/dL_x000D__x000D_               -  13 to &lt; 16 years: male 1.5 mg/dL, female 1.4 mg/dL_x000D__x000D_               -  &gt;= 16 years: male 1.7 mg/dL, female 1.4 mg/dL_x000D__x000D_          -  Total bilirubin =&lt; 1.5 x upper limit of normal (ULN) for age_x000D__x000D_          -  Serum glutamic oxaloacetic transaminase (SGOT) (aspartate transaminase [AST]) or_x000D_             serum glutamate pyruvate transaminase (SGPT) (alanine transaminase [ALT]) &lt; 2.5 x_x000D_             upper limit of normal (ULN) for age_x000D__x000D_          -  Shortening fraction of &gt;= 27% by echocardiogram, or ejection fraction of &gt;= 50% by_x000D_             radionuclide angiogram_x000D__x000D_          -  Forced expiratory volume in 1 second (FEV1)/forced vital capacity (FVC) &gt; 60% by_x000D_             pulmonary function test (PFT), unless due to large mediastinal mass from Hodgkin_x000D_             lymphoma (HL)_x000D__x000D_          -  For children who are unable to cooperate for PFTs, the criteria are: no evidence of_x000D_             dyspnea at rest, no exercise intolerance, and a pulse oximetry reading of &gt; 92% on_x000D_             room air_x000D__x000D_          -  All patients and/or their parents or legal guardians must sign a written informed_x000D_             consent_x000D__x000D_          -  All institutional, Food and Drug Administration (FDA), and National Cancer Institute_x000D_             (NCI) requirements for human studies must be met_x000D__x000D_        Exclusion Criteria:_x000D__x000D_          -  Patients with nodular lymphocyte-predominant HL_x000D__x000D_          -  Patients with an immunodeficiency that existed prior to diagnosis, such as primary_x000D_             immunodeficiency syndromes, organ transplant recipients and children on current_x000D_             systemic immunosuppressive agents are not eligible_x000D__x000D_          -  Patients who are pregnant; (a negative pregnancy test is required for female patients_x000D_             of childbearing potential)_x000D__x000D_          -  Lactating females who plan to breastfeed_x000D__x000D_          -  Sexually active patients of reproductive potential who have not agreed to use an_x000D_             effective contraceptive method for the duration of their study participation and for_x000D_             30 days after the last dose of chemotherapy_x000D__x000D_          -  Patients known to be positive for human immunodeficiency virus (HIV) are not eligible_x000D__x000D_          -  Patients who have received any previous chemotherapy or radiation therapy are not_x000D_             eligible_x000D__x000D_          -  Patients who received systemic corticosteroids within 28 days of enrollment on this_x000D_             protocol, except as specified, are not eligible_x000D_      </v>
      </c>
      <c r="P194" t="str">
        <f t="shared" si="4"/>
        <v xml:space="preserve">
---------------------------------------</v>
      </c>
      <c r="Q194" t="str">
        <f t="shared" si="5"/>
        <v>nct_id: NCT02166463
phase: Phase 3
sponsor_name: National Cancer Institute (NCI)
sponsor_type: NIH
study_title: A Randomized Phase III Study of Brentuximab Vedotin (SGN-35) for Newly Diagnosed High-Risk Classical Hodgkin Lymphoma (cHL) in Children and Adolescents
cohort: 1
age_min: 2
age_max: 18
type_lymphoma_hl: include
type_lymphoma_hl_nlpredominant: exclude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stage_i: exclude
stage_ii: 
stage_iii: 
stage_iv: 
stage_i: exclude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Patients with newly diagnosed, pathologically confirmed cHL meeting one of the_x000D_             following Ann Arbor stages are eligible:_x000D__x000D_               -  Stage IIB with bulk_x000D__x000D_               -  Stage IIIB_x000D__x000D_               -  Stage IVA_x000D__x000D_               -  Stage IVB_x000D__x000D_                    -  If study eligibility by staging is uncertain, consultation with Imaging and_x000D_                       Radiation Oncology Core (IROC) Rhode Island (RI) may be obtained prior to_x000D_                       study enrollment_x000D__x000D_          -  Creatinine clearance or radioisotope glomerular filtration rate (GFR) &gt;= 70_x000D_             mL/min/1.73 m^2 or a serum creatinine based on age/gender as follows:_x000D__x000D_               -  2 to &lt; 6 years: male 0.8 mg/dL, female 0.8 mg/dL_x000D__x000D_               -  6 to &lt; 10 years: male 1 mg/dL, female 1 mg/dL_x000D__x000D_               -  10 to &lt; 13 years: male 1.2 mg/dL, female 1.2 mg/dL_x000D__x000D_               -  13 to &lt; 16 years: male 1.5 mg/dL, female 1.4 mg/dL_x000D__x000D_               -  &gt;= 16 years: male 1.7 mg/dL, female 1.4 mg/dL_x000D__x000D_          -  Total bilirubin =&lt; 1.5 x upper limit of normal (ULN) for age_x000D__x000D_          -  Serum glutamic oxaloacetic transaminase (SGOT) (aspartate transaminase [AST]) or_x000D_             serum glutamate pyruvate transaminase (SGPT) (alanine transaminase [ALT]) &lt; 2.5 x_x000D_             upper limit of normal (ULN) for age_x000D__x000D_          -  Shortening fraction of &gt;= 27% by echocardiogram, or ejection fraction of &gt;= 50% by_x000D_             radionuclide angiogram_x000D__x000D_          -  Forced expiratory volume in 1 second (FEV1)/forced vital capacity (FVC) &gt; 60% by_x000D_             pulmonary function test (PFT), unless due to large mediastinal mass from Hodgkin_x000D_             lymphoma (HL)_x000D__x000D_          -  For children who are unable to cooperate for PFTs, the criteria are: no evidence of_x000D_             dyspnea at rest, no exercise intolerance, and a pulse oximetry reading of &gt; 92% on_x000D_             room air_x000D__x000D_          -  All patients and/or their parents or legal guardians must sign a written informed_x000D_             consent_x000D__x000D_          -  All institutional, Food and Drug Administration (FDA), and National Cancer Institute_x000D_             (NCI) requirements for human studies must be met_x000D__x000D_        Exclusion Criteria:_x000D__x000D_          -  Patients with nodular lymphocyte-predominant HL_x000D__x000D_          -  Patients with an immunodeficiency that existed prior to diagnosis, such as primary_x000D_             immunodeficiency syndromes, organ transplant recipients and children on current_x000D_             systemic immunosuppressive agents are not eligible_x000D__x000D_          -  Patients who are pregnant; (a negative pregnancy test is required for female patients_x000D_             of childbearing potential)_x000D__x000D_          -  Lactating females who plan to breastfeed_x000D__x000D_          -  Sexually active patients of reproductive potential who have not agreed to use an_x000D_             effective contraceptive method for the duration of their study participation and for_x000D_             30 days after the last dose of chemotherapy_x000D__x000D_          -  Patients known to be positive for human immunodeficiency virus (HIV) are not eligible_x000D__x000D_          -  Patients who have received any previous chemotherapy or radiation therapy are not_x000D_             eligible_x000D__x000D_          -  Patients who received systemic corticosteroids within 28 days of enrollment on this_x000D_             protocol, except as specified, are not eligible_x000D_      
---------------------------------------</v>
      </c>
      <c r="S194">
        <f>IF(OR(Database!K197="include",Database!L197="include"), 1, 0)</f>
        <v>0</v>
      </c>
      <c r="T194">
        <f>IF(OR(Database!M197="include",Database!N197="include",Database!O197="include",Database!P197="include"), 1, 0)</f>
        <v>0</v>
      </c>
      <c r="U194">
        <f>IF(OR(Database!M197="include",Database!N197="include",Database!O197="include"), 1, 0)</f>
        <v>0</v>
      </c>
      <c r="V194">
        <f>IF(Database!P197="include", 1, 0)</f>
        <v>0</v>
      </c>
      <c r="W194">
        <f>IF(OR(Database!Q197="include",Database!R197="include",Database!S197="include",Database!T197="include"), 1, 0)</f>
        <v>0</v>
      </c>
      <c r="X194">
        <f>IF(Database!Q197="include", 1, 0)</f>
        <v>0</v>
      </c>
      <c r="Y194">
        <f>IF(Database!T197="include", 1, 0)</f>
        <v>0</v>
      </c>
      <c r="Z194">
        <f>IF(OR(Database!AC197="include",Database!AE197="include",Database!AH197="include",Database!AI197="include",Database!AJ197="include",Database!AK197="include",Database!AM197="include",Database!AN197="include",Database!AO197="include",Database!AP197="include"), 1, 0)</f>
        <v>1</v>
      </c>
      <c r="AA194">
        <f>IF(OR(Database!AQ197&lt;&gt;"",Database!AR197&lt;&gt;"",Database!AS197&lt;&gt;"",Database!AT197&lt;&gt;""), 1, 0)</f>
        <v>1</v>
      </c>
      <c r="AB194">
        <f>IF(Database!AW197&lt;&gt;"", 1, 0)</f>
        <v>0</v>
      </c>
      <c r="AC194">
        <f>IF(OR(Database!AY197&lt;&gt;"",Database!AX197&lt;&gt;""), 1, 0)</f>
        <v>0</v>
      </c>
    </row>
    <row r="195" spans="1:29">
      <c r="A195" t="str">
        <f>Database!$B$6&amp;": "&amp;Database!B198&amp;CHAR(10)&amp;Database!$C$6&amp;": "&amp;Database!C198&amp;CHAR(10)&amp;Database!$E$6&amp;": "&amp;Database!E198&amp;CHAR(10)&amp;Database!$F$6&amp;": "&amp;Database!F198&amp;CHAR(10)&amp;Database!$G$6&amp;": "&amp;Database!G198&amp;CHAR(10)&amp;Database!$H$6&amp;": "&amp;Database!H198&amp;CHAR(10)&amp;Database!$I$6&amp;": "&amp;Database!I198&amp;CHAR(10)&amp;Database!$J$6&amp;": "&amp;Database!J198&amp;CHAR(10)</f>
        <v xml:space="preserve">nct_id: NCT01979536
phase: Phase 2
sponsor_name: National Cancer Institute (NCI)
sponsor_type: NIH
study_title: A Randomized Phase II Trial of Brentuximab Vedotin (SGN35, NSC# 749710), or Crizotinib (NSC#749005, Commercially Labeled) in Combination With Chemotherapy for Newly Diagnosed Patients With Anaplastic Large Cell Lymphoma (ALCL) IND # 117117
cohort: 1
age_min: 0
age_max: 21
</v>
      </c>
      <c r="B195" t="str">
        <f>IF(S195=1, Database!$K$6&amp;": "&amp;Database!K198&amp;CHAR(10)&amp;Database!$L$6&amp;": "&amp;Database!L198, "")</f>
        <v/>
      </c>
      <c r="C195" t="str">
        <f>IF(T195=1, Database!$M$6&amp;": "&amp;Database!M198&amp;CHAR(10)&amp;Database!$N$6&amp;": "&amp;Database!N198&amp;CHAR(10)&amp;Database!$O$6&amp;": "&amp;Database!O198&amp;CHAR(10)&amp;Database!$P$6&amp;": "&amp;Database!P198&amp;CHAR(10), "")</f>
        <v/>
      </c>
      <c r="D195" t="str">
        <f>IF(W195=1, Database!$Q$6&amp;": "&amp;Database!Q198&amp;CHAR(10)&amp;Database!$R$6&amp;": "&amp;Database!R198&amp;CHAR(10)&amp;Database!$S$6&amp;": "&amp;Database!S198&amp;CHAR(10)&amp;Database!$T$6&amp;": "&amp;Database!T198&amp;CHAR(10)&amp;Database!$U$6&amp;": "&amp;Database!U198&amp;CHAR(10)&amp;Database!$V$6&amp;": "&amp;Database!V198&amp;CHAR(10)&amp;Database!$W$6&amp;": "&amp;Database!W198&amp;CHAR(10)&amp;Database!$X$6&amp;": "&amp;Database!X198&amp;CHAR(10)&amp;Database!$Y$6&amp;": "&amp;Database!Y198&amp;CHAR(10)&amp;Database!$Z$6&amp;": "&amp;Database!Z198&amp;CHAR(10)&amp;Database!$AA$6&amp;": "&amp;Database!AA198&amp;CHAR(10)&amp;Database!$AB$6&amp;": "&amp;Database!AB198&amp;CHAR(10), "")</f>
        <v/>
      </c>
      <c r="E195" t="str">
        <f>IF(Z195=1, Database!$AC$6&amp;": "&amp;Database!AC198&amp;CHAR(10)&amp;Database!$AD$6&amp;": "&amp;Database!AD198&amp;CHAR(10)&amp;Database!$AE$6&amp;": "&amp;Database!AE198&amp;CHAR(10)&amp;Database!$AF$6&amp;": "&amp;Database!AF198&amp;CHAR(10)&amp;Database!$AG$6&amp;": "&amp;Database!AG198&amp;CHAR(10)&amp;Database!$AH$6&amp;": "&amp;Database!AH198&amp;CHAR(10)&amp;Database!$AI$6&amp;": "&amp;Database!AI198&amp;CHAR(10)&amp;Database!$AJ$6&amp;": "&amp;Database!AJ198&amp;CHAR(10)&amp;Database!$AK$6&amp;": "&amp;Database!AK198&amp;CHAR(10)&amp;Database!$AL$6&amp;": "&amp;Database!AL198&amp;CHAR(10)&amp;Database!$AM$6&amp;": "&amp;Database!AM198&amp;CHAR(10)&amp;Database!$AN$6&amp;": "&amp;Database!AN198&amp;CHAR(10)&amp;Database!$AO$6&amp;": "&amp;Database!AO198&amp;CHAR(10)&amp;Database!$AP$6&amp;": "&amp;Database!AP198&amp;CHAR(10), "")</f>
        <v xml:space="preserve">type_lymphoma_hl: 
type_lymphoma_hl_nlpredominant: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include
</v>
      </c>
      <c r="F195" t="str">
        <f>IF(AA195=1, Database!$AQ$6&amp;": "&amp;Database!AQ198&amp;CHAR(10)&amp;Database!$AR$6&amp;": "&amp;Database!AR198&amp;CHAR(10)&amp;Database!$AS$6&amp;": "&amp;Database!AS198&amp;CHAR(10)&amp;Database!$AT$6&amp;": "&amp;Database!AT198&amp;CHAR(10), "")</f>
        <v xml:space="preserve">stage_i: exclude
stage_ii: 
stage_iii: 
stage_iv: 
</v>
      </c>
      <c r="G195" t="str">
        <f>IF(V195=1, Database!$AU$6&amp;": "&amp;Database!AU198&amp;CHAR(10)&amp;Database!$AV$6&amp;": "&amp;Database!AV198&amp;CHAR(10), "")</f>
        <v/>
      </c>
      <c r="H195" t="str">
        <f>IF(AB195=1, Database!$AW$6&amp;": "&amp;Database!AW198&amp;CHAR(10), "")</f>
        <v/>
      </c>
      <c r="I195" t="str">
        <f>IF(AC195=1, Database!$AX$6&amp;": "&amp;Database!AX198&amp;CHAR(10)&amp;Database!$AY$6&amp;": "&amp;Database!AY198&amp;CHAR(10), "")</f>
        <v/>
      </c>
      <c r="J195" t="str">
        <f>IF(Z195=1, Database!$AQ$6&amp;": "&amp;Database!AQ198&amp;CHAR(10)&amp;Database!$AR$6&amp;": "&amp;Database!AR198&amp;CHAR(10)&amp;Database!$AS$6&amp;": "&amp;Database!AS198&amp;CHAR(10)&amp;Database!$AT$6&amp;": "&amp;Database!AT198&amp;CHAR(10), "")</f>
        <v xml:space="preserve">stage_i: exclude
stage_ii: 
stage_iii: 
stage_iv: 
</v>
      </c>
      <c r="K195" t="str">
        <f>Database!$AZ$6&amp;": "&amp;Database!AZ198&amp;CHAR(10)&amp;Database!$BA$6&amp;": "&amp;Database!BA198&amp;CHAR(10)&amp;Database!$BB$6&amp;": "&amp;Database!BB198&amp;CHAR(10)</f>
        <v xml:space="preserve">status_newly_diagnosed: 
status_relapse: 
status_refractory: 
</v>
      </c>
      <c r="L195" t="str">
        <f>Database!$BC$6&amp;": "&amp;Database!BC198&amp;CHAR(10)&amp;Database!$BD$6&amp;": "&amp;Database!BD198&amp;CHAR(10)&amp;Database!$BE$6&amp;": "&amp;Database!BE198&amp;CHAR(10)&amp;Database!$BF$6&amp;": "&amp;Database!BF198&amp;CHAR(10)&amp;Database!$BG$6&amp;": "&amp;Database!BG198&amp;CHAR(10)&amp;Database!$BH$6&amp;": "&amp;Database!BH198&amp;CHAR(10)</f>
        <v xml:space="preserve">marker_alk_oncogene: require
marker_egfr_mutation: 
marker_kras_mutation: 
marker_philadelphia_bcrabl_positive: 
marker_flt3_positive: 
marker_cd20pos: 
</v>
      </c>
      <c r="M195" t="str">
        <f>Database!$BI$6&amp;": "&amp;Database!BI198&amp;CHAR(10)&amp;Database!$BJ$6&amp;": "&amp;Database!BJ198&amp;CHAR(10)&amp;Database!$BK$6&amp;": "&amp;Database!BK198&amp;CHAR(10)&amp;Database!$BL$6&amp;": "&amp;Database!BL198&amp;CHAR(10)&amp;Database!$BM$6&amp;": "&amp;Database!BM198&amp;CHAR(10)&amp;Database!$BN$6&amp;": "&amp;Database!BN198&amp;CHAR(10)&amp;Database!$BO$6&amp;": "&amp;Database!BO198&amp;CHAR(10)&amp;Database!$BP$6&amp;": "&amp;Database!BP198&amp;CHAR(10)</f>
        <v xml:space="preserve">treatment_radiation: 
treatment_radiation_exclusion_period_mo: 
treatment_chemo_systemic: exclude
treatment_chemo_systemic_exclusion_period_mo: 1800
treatment_chemo_adjuvant: 
treatment_chemo_adjuvant_exclusion_period_mo: 
treatment_tki: 
treatment_tki_exclusion_period_mo: 
</v>
      </c>
      <c r="N195" t="str">
        <f>IF(OR(W195=1, Z195=1), Database!$BQ$6&amp;": "&amp;Database!BQ198&amp;CHAR(10)&amp;Database!$BR$6&amp;": "&amp;Database!BR198&amp;CHAR(10)&amp;Database!$BS$6&amp;": "&amp;Database!BS198&amp;CHAR(10)&amp;Database!$BT$6&amp;": "&amp;Database!BT198&amp;CHAR(10), "")</f>
        <v xml:space="preserve">treatment_stemcell_allogeneic: 
treatment_stemcell_allogeneic_exclusion_period_mo: 
treatment_stemcell_autologous: 
treatment_stemcell_autologous_exclusion_period_mo: 
</v>
      </c>
      <c r="O195" t="str">
        <f>"Criteria: "&amp;CHAR(10)&amp;CHAR(10)&amp;Database!BU198</f>
        <v xml:space="preserve">Criteria: 
_x000D_        Inclusion Criteria:_x000D__x000D_          -  Newly diagnosed patients with histologically proven ALCL (International_x000D_             Classification of Diseases for Oncology [ICD-0] code: 9714/3)_x000D__x000D_          -  Disease must be cluster of differentiation (CD)30 positive_x000D__x000D_          -  Disease must be anaplastic lymphoma kinase (ALK) positive (defined by local_x000D_             institutional standards)_x000D__x000D_          -  Patients must have stage II, III, or IV disease_x000D__x000D_          -  Patients must have a life expectancy of &gt;= 8 weeks_x000D__x000D_          -  Total bilirubin =&lt; 1.5 x upper limit of normal (ULN) for age_x000D__x000D_          -  Alanine aminotransferase (ALT) (serum glutamate pyruvate transaminase [SGPT]) &lt; 2.5 x_x000D_             upper limit of normal (ULN) for age; for the purpose of this study, the ULN for ALT_x000D_             is 45 U/L_x000D__x000D_          -  If the lab abnormality is thought to be due to the lymphoma the patient is eligible_x000D_             and dose adjustments should be made_x000D__x000D_          -  Shortening fraction of &gt;= 27% by echocardiogram, or_x000D__x000D_          -  Ejection fraction of &gt;= 50% by radionuclide angiogram_x000D__x000D_          -  Patients with a history of pulmonary dysfunction must have no evidence of dyspnea at_x000D_             rest, no exercise intolerance due to pulmonary insufficiency, and a pulse oximetry &gt;_x000D_             92% while breathing room air unless current dysfunction is due to the lymphoma in_x000D_             which case the patient is eligible_x000D__x000D_        Exclusion Criteria:_x000D__x000D_          -  Patients with central nervous system (CNS) disease are not eligible_x000D__x000D_          -  Patients with disease limited to the skin are not eligible, regardless of how_x000D_             wide-spread_x000D__x000D_          -  Patients with stage I disease are not eligible_x000D__x000D_          -  Patients who have received any prior cytotoxic chemotherapy for the current diagnosis_x000D_             of ALCL or any cancer diagnosed previously are not eligible_x000D__x000D_          -  Previous steroid treatment and/or radiation treatment is not allowed unless it is for_x000D_             the emergent management of a mediastinal mass; emergent steroid treatment and/or_x000D_             radiation treatment should stop once protocol therapy is initiated_x000D__x000D_          -  Intrathecal chemotherapy prior to enrollment is allowed for the current diagnosis of_x000D_             ALCL as long as adequate cerebrospinal fluid (CSF) is obtained prior to_x000D_             administration of the intrathecal chemotherapy and subsequently demonstrated to be_x000D_             negative for ALCL_x000D__x000D_          -  Female patients who are pregnant are not eligible; pregnancy tests must be obtained_x000D_             in girls who are post menarchal_x000D__x000D_          -  Lactating females are not eligible unless they have agreed not to breastfeed their_x000D_             infants_x000D__x000D_          -  Sexually active patients of reproductive potential are not eligible unless they agree_x000D_             to use an effective contraceptive method for the duration of treatment and for 3_x000D_             months after stopping treatment_x000D__x000D_          -  Patients with Down syndrome are not eligible_x000D__x000D_          -  Patients with an immunodeficiency that existed prior to diagnosis such as primary_x000D_             immunodeficiency syndromes or organ transplant recipients are not eligible_x000D__x000D_          -  Cytochrome P450, family 3, subfamily A, polypeptide 4 (CYP3A4) substrates with narrow_x000D_             therapeutic indices: Patients chronically receiving medications known to be_x000D_             metabolized by CYP3A4 and with narrow therapeutic indices including pimozide,_x000D_             aripiprazole, triazolam, ergotamine and halofantrine are not eligible; the topical_x000D_             use of these medications (if applicable) is allowed_x000D__x000D_          -  CYP3A4 inhibitors: patients chronically receiving drugs that are known potent CYP3A4_x000D_             inhibitors within 7 days prior to study enrollment, including but not limited to_x000D_             ketoconazole, itraconazole, clarithromycin, erythromycin, ritonavir, indinavir,_x000D_             nelfinavir, saquinavir, delavirdine, nefazodone, diltiazem, verapamil, and grapefruit_x000D_             juice are not eligible; the topical use of these medications (if applicable), e.g. 2%_x000D_             ketoconazole cream, is allowed_x000D__x000D_          -  CYP3A4 inducers: patients chronically receiving drugs that are known potent CYP3A4_x000D_             inducers within 12 days prior to study enrollment, including but not limited to_x000D_             carbamazepine, phenobarbital, phenytoin, rifabutin, rifampin, ritonavir, and St._x000D_             John's wort are not eligible; the topical use of these medications (if applicable) is_x000D_             allowed_x000D__x000D_          -  Patients that are known to be positive for human immunodeficiency virus (HIV) are not_x000D_             eligible; note: inclusion of HIV positive patients will be considered at a later date_x000D__x000D_          -  Patients who weigh &lt; 10 kg are not eligible_x000D_      </v>
      </c>
      <c r="P195" t="str">
        <f t="shared" si="4"/>
        <v xml:space="preserve">
---------------------------------------</v>
      </c>
      <c r="Q195" t="str">
        <f t="shared" si="5"/>
        <v>nct_id: NCT01979536
phase: Phase 2
sponsor_name: National Cancer Institute (NCI)
sponsor_type: NIH
study_title: A Randomized Phase II Trial of Brentuximab Vedotin (SGN35, NSC# 749710), or Crizotinib (NSC#749005, Commercially Labeled) in Combination With Chemotherapy for Newly Diagnosed Patients With Anaplastic Large Cell Lymphoma (ALCL) IND # 117117
cohort: 1
age_min: 0
age_max: 21
type_lymphoma_hl: 
type_lymphoma_hl_nlpredominant: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include
stage_i: exclude
stage_ii: 
stage_iii: 
stage_iv: 
stage_i: exclude
stage_ii: 
stage_iii: 
stage_iv: 
status_newly_diagnosed: 
status_relapse: 
status_refractory: 
marker_alk_oncogene: require
marker_egfr_mutation: 
marker_kras_mutation: 
marker_philadelphia_bcrabl_positive: 
marker_flt3_positive: 
marker_cd20pos: 
treatment_radiation: 
treatment_radiation_exclusion_period_mo: 
treatment_chemo_systemic: exclude
treatment_chemo_systemic_exclusion_period_mo: 1800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Newly diagnosed patients with histologically proven ALCL (International_x000D_             Classification of Diseases for Oncology [ICD-0] code: 9714/3)_x000D__x000D_          -  Disease must be cluster of differentiation (CD)30 positive_x000D__x000D_          -  Disease must be anaplastic lymphoma kinase (ALK) positive (defined by local_x000D_             institutional standards)_x000D__x000D_          -  Patients must have stage II, III, or IV disease_x000D__x000D_          -  Patients must have a life expectancy of &gt;= 8 weeks_x000D__x000D_          -  Total bilirubin =&lt; 1.5 x upper limit of normal (ULN) for age_x000D__x000D_          -  Alanine aminotransferase (ALT) (serum glutamate pyruvate transaminase [SGPT]) &lt; 2.5 x_x000D_             upper limit of normal (ULN) for age; for the purpose of this study, the ULN for ALT_x000D_             is 45 U/L_x000D__x000D_          -  If the lab abnormality is thought to be due to the lymphoma the patient is eligible_x000D_             and dose adjustments should be made_x000D__x000D_          -  Shortening fraction of &gt;= 27% by echocardiogram, or_x000D__x000D_          -  Ejection fraction of &gt;= 50% by radionuclide angiogram_x000D__x000D_          -  Patients with a history of pulmonary dysfunction must have no evidence of dyspnea at_x000D_             rest, no exercise intolerance due to pulmonary insufficiency, and a pulse oximetry &gt;_x000D_             92% while breathing room air unless current dysfunction is due to the lymphoma in_x000D_             which case the patient is eligible_x000D__x000D_        Exclusion Criteria:_x000D__x000D_          -  Patients with central nervous system (CNS) disease are not eligible_x000D__x000D_          -  Patients with disease limited to the skin are not eligible, regardless of how_x000D_             wide-spread_x000D__x000D_          -  Patients with stage I disease are not eligible_x000D__x000D_          -  Patients who have received any prior cytotoxic chemotherapy for the current diagnosis_x000D_             of ALCL or any cancer diagnosed previously are not eligible_x000D__x000D_          -  Previous steroid treatment and/or radiation treatment is not allowed unless it is for_x000D_             the emergent management of a mediastinal mass; emergent steroid treatment and/or_x000D_             radiation treatment should stop once protocol therapy is initiated_x000D__x000D_          -  Intrathecal chemotherapy prior to enrollment is allowed for the current diagnosis of_x000D_             ALCL as long as adequate cerebrospinal fluid (CSF) is obtained prior to_x000D_             administration of the intrathecal chemotherapy and subsequently demonstrated to be_x000D_             negative for ALCL_x000D__x000D_          -  Female patients who are pregnant are not eligible; pregnancy tests must be obtained_x000D_             in girls who are post menarchal_x000D__x000D_          -  Lactating females are not eligible unless they have agreed not to breastfeed their_x000D_             infants_x000D__x000D_          -  Sexually active patients of reproductive potential are not eligible unless they agree_x000D_             to use an effective contraceptive method for the duration of treatment and for 3_x000D_             months after stopping treatment_x000D__x000D_          -  Patients with Down syndrome are not eligible_x000D__x000D_          -  Patients with an immunodeficiency that existed prior to diagnosis such as primary_x000D_             immunodeficiency syndromes or organ transplant recipients are not eligible_x000D__x000D_          -  Cytochrome P450, family 3, subfamily A, polypeptide 4 (CYP3A4) substrates with narrow_x000D_             therapeutic indices: Patients chronically receiving medications known to be_x000D_             metabolized by CYP3A4 and with narrow therapeutic indices including pimozide,_x000D_             aripiprazole, triazolam, ergotamine and halofantrine are not eligible; the topical_x000D_             use of these medications (if applicable) is allowed_x000D__x000D_          -  CYP3A4 inhibitors: patients chronically receiving drugs that are known potent CYP3A4_x000D_             inhibitors within 7 days prior to study enrollment, including but not limited to_x000D_             ketoconazole, itraconazole, clarithromycin, erythromycin, ritonavir, indinavir,_x000D_             nelfinavir, saquinavir, delavirdine, nefazodone, diltiazem, verapamil, and grapefruit_x000D_             juice are not eligible; the topical use of these medications (if applicable), e.g. 2%_x000D_             ketoconazole cream, is allowed_x000D__x000D_          -  CYP3A4 inducers: patients chronically receiving drugs that are known potent CYP3A4_x000D_             inducers within 12 days prior to study enrollment, including but not limited to_x000D_             carbamazepine, phenobarbital, phenytoin, rifabutin, rifampin, ritonavir, and St._x000D_             John's wort are not eligible; the topical use of these medications (if applicable) is_x000D_             allowed_x000D__x000D_          -  Patients that are known to be positive for human immunodeficiency virus (HIV) are not_x000D_             eligible; note: inclusion of HIV positive patients will be considered at a later date_x000D__x000D_          -  Patients who weigh &lt; 10 kg are not eligible_x000D_      
---------------------------------------</v>
      </c>
      <c r="S195">
        <f>IF(OR(Database!K198="include",Database!L198="include"), 1, 0)</f>
        <v>0</v>
      </c>
      <c r="T195">
        <f>IF(OR(Database!M198="include",Database!N198="include",Database!O198="include",Database!P198="include"), 1, 0)</f>
        <v>0</v>
      </c>
      <c r="U195">
        <f>IF(OR(Database!M198="include",Database!N198="include",Database!O198="include"), 1, 0)</f>
        <v>0</v>
      </c>
      <c r="V195">
        <f>IF(Database!P198="include", 1, 0)</f>
        <v>0</v>
      </c>
      <c r="W195">
        <f>IF(OR(Database!Q198="include",Database!R198="include",Database!S198="include",Database!T198="include"), 1, 0)</f>
        <v>0</v>
      </c>
      <c r="X195">
        <f>IF(Database!Q198="include", 1, 0)</f>
        <v>0</v>
      </c>
      <c r="Y195">
        <f>IF(Database!T198="include", 1, 0)</f>
        <v>0</v>
      </c>
      <c r="Z195">
        <f>IF(OR(Database!AC198="include",Database!AE198="include",Database!AH198="include",Database!AI198="include",Database!AJ198="include",Database!AK198="include",Database!AM198="include",Database!AN198="include",Database!AO198="include",Database!AP198="include"), 1, 0)</f>
        <v>1</v>
      </c>
      <c r="AA195">
        <f>IF(OR(Database!AQ198&lt;&gt;"",Database!AR198&lt;&gt;"",Database!AS198&lt;&gt;"",Database!AT198&lt;&gt;""), 1, 0)</f>
        <v>1</v>
      </c>
      <c r="AB195">
        <f>IF(Database!AW198&lt;&gt;"", 1, 0)</f>
        <v>0</v>
      </c>
      <c r="AC195">
        <f>IF(OR(Database!AY198&lt;&gt;"",Database!AX198&lt;&gt;""), 1, 0)</f>
        <v>0</v>
      </c>
    </row>
    <row r="196" spans="1:29">
      <c r="A196" t="str">
        <f>Database!$B$6&amp;": "&amp;Database!B199&amp;CHAR(10)&amp;Database!$C$6&amp;": "&amp;Database!C199&amp;CHAR(10)&amp;Database!$E$6&amp;": "&amp;Database!E199&amp;CHAR(10)&amp;Database!$F$6&amp;": "&amp;Database!F199&amp;CHAR(10)&amp;Database!$G$6&amp;": "&amp;Database!G199&amp;CHAR(10)&amp;Database!$H$6&amp;": "&amp;Database!H199&amp;CHAR(10)&amp;Database!$I$6&amp;": "&amp;Database!I199&amp;CHAR(10)&amp;Database!$J$6&amp;": "&amp;Database!J199&amp;CHAR(10)</f>
        <v xml:space="preserve">nct_id: NCT01321541
phase: Phase 3
sponsor_name: CTI BioPharma
sponsor_type: Industry
study_title: A Randomized Multicenter Study Comparing Pixantrone + Rituximab With Gemcitabine + Rituximab in Patients With Aggressive B-cell Non-Hodgkin Lymphoma Who Have Relapsed After Therapy With CHOP-R or an Equivalent Regimen and Are Ineligible for Stem Cell Transplant
cohort: 1
age_min: 18
age_max: 150
</v>
      </c>
      <c r="B196" t="str">
        <f>IF(S196=1, Database!$K$6&amp;": "&amp;Database!K199&amp;CHAR(10)&amp;Database!$L$6&amp;": "&amp;Database!L199, "")</f>
        <v/>
      </c>
      <c r="C196" t="str">
        <f>IF(T196=1, Database!$M$6&amp;": "&amp;Database!M199&amp;CHAR(10)&amp;Database!$N$6&amp;": "&amp;Database!N199&amp;CHAR(10)&amp;Database!$O$6&amp;": "&amp;Database!O199&amp;CHAR(10)&amp;Database!$P$6&amp;": "&amp;Database!P199&amp;CHAR(10), "")</f>
        <v/>
      </c>
      <c r="D196" t="str">
        <f>IF(W196=1, Database!$Q$6&amp;": "&amp;Database!Q199&amp;CHAR(10)&amp;Database!$R$6&amp;": "&amp;Database!R199&amp;CHAR(10)&amp;Database!$S$6&amp;": "&amp;Database!S199&amp;CHAR(10)&amp;Database!$T$6&amp;": "&amp;Database!T199&amp;CHAR(10)&amp;Database!$U$6&amp;": "&amp;Database!U199&amp;CHAR(10)&amp;Database!$V$6&amp;": "&amp;Database!V199&amp;CHAR(10)&amp;Database!$W$6&amp;": "&amp;Database!W199&amp;CHAR(10)&amp;Database!$X$6&amp;": "&amp;Database!X199&amp;CHAR(10)&amp;Database!$Y$6&amp;": "&amp;Database!Y199&amp;CHAR(10)&amp;Database!$Z$6&amp;": "&amp;Database!Z199&amp;CHAR(10)&amp;Database!$AA$6&amp;": "&amp;Database!AA199&amp;CHAR(10)&amp;Database!$AB$6&amp;": "&amp;Database!AB199&amp;CHAR(10), "")</f>
        <v/>
      </c>
      <c r="E196" t="str">
        <f>IF(Z196=1, Database!$AC$6&amp;": "&amp;Database!AC199&amp;CHAR(10)&amp;Database!$AD$6&amp;": "&amp;Database!AD199&amp;CHAR(10)&amp;Database!$AE$6&amp;": "&amp;Database!AE199&amp;CHAR(10)&amp;Database!$AF$6&amp;": "&amp;Database!AF199&amp;CHAR(10)&amp;Database!$AG$6&amp;": "&amp;Database!AG199&amp;CHAR(10)&amp;Database!$AH$6&amp;": "&amp;Database!AH199&amp;CHAR(10)&amp;Database!$AI$6&amp;": "&amp;Database!AI199&amp;CHAR(10)&amp;Database!$AJ$6&amp;": "&amp;Database!AJ199&amp;CHAR(10)&amp;Database!$AK$6&amp;": "&amp;Database!AK199&amp;CHAR(10)&amp;Database!$AL$6&amp;": "&amp;Database!AL199&amp;CHAR(10)&amp;Database!$AM$6&amp;": "&amp;Database!AM199&amp;CHAR(10)&amp;Database!$AN$6&amp;": "&amp;Database!AN199&amp;CHAR(10)&amp;Database!$AO$6&amp;": "&amp;Database!AO199&amp;CHAR(10)&amp;Database!$AP$6&amp;": "&amp;Database!AP199&amp;CHAR(10), "")</f>
        <v xml:space="preserve">type_lymphoma_hl: 
type_lymphoma_hl_nlpredominant: 
type_lymphoma_nhl_dlbcl: include
type_lymphoma_nhl_dlbcl_pmbcl: 
type_lymphoma_nhl_dlbcl_denovo: 
type_lymphoma_nhl_mcl: 
type_lymphoma_nhl_pcsnl: 
type_lymphoma_nhl_ptcl: 
type_lymphoma_nhl_fl: include
type_lymphoma_nhl_fl_grade3b: require
type_lymphoma_nhl_sll: 
type_lymphoma_nhl_mzl: 
type_lymphoma_nhl_lpl: 
type_lymphoma_nhl_alcl: 
</v>
      </c>
      <c r="F196" t="str">
        <f>IF(AA196=1, Database!$AQ$6&amp;": "&amp;Database!AQ199&amp;CHAR(10)&amp;Database!$AR$6&amp;": "&amp;Database!AR199&amp;CHAR(10)&amp;Database!$AS$6&amp;": "&amp;Database!AS199&amp;CHAR(10)&amp;Database!$AT$6&amp;": "&amp;Database!AT199&amp;CHAR(10), "")</f>
        <v/>
      </c>
      <c r="G196" t="str">
        <f>IF(V196=1, Database!$AU$6&amp;": "&amp;Database!AU199&amp;CHAR(10)&amp;Database!$AV$6&amp;": "&amp;Database!AV199&amp;CHAR(10), "")</f>
        <v/>
      </c>
      <c r="H196" t="str">
        <f>IF(AB196=1, Database!$AW$6&amp;": "&amp;Database!AW199&amp;CHAR(10), "")</f>
        <v/>
      </c>
      <c r="I196" t="str">
        <f>IF(AC196=1, Database!$AX$6&amp;": "&amp;Database!AX199&amp;CHAR(10)&amp;Database!$AY$6&amp;": "&amp;Database!AY199&amp;CHAR(10), "")</f>
        <v/>
      </c>
      <c r="J196" t="str">
        <f>IF(Z196=1, Database!$AQ$6&amp;": "&amp;Database!AQ199&amp;CHAR(10)&amp;Database!$AR$6&amp;": "&amp;Database!AR199&amp;CHAR(10)&amp;Database!$AS$6&amp;": "&amp;Database!AS199&amp;CHAR(10)&amp;Database!$AT$6&amp;": "&amp;Database!AT199&amp;CHAR(10), "")</f>
        <v xml:space="preserve">stage_i: 
stage_ii: 
stage_iii: 
stage_iv: 
</v>
      </c>
      <c r="K196" t="str">
        <f>Database!$AZ$6&amp;": "&amp;Database!AZ199&amp;CHAR(10)&amp;Database!$BA$6&amp;": "&amp;Database!BA199&amp;CHAR(10)&amp;Database!$BB$6&amp;": "&amp;Database!BB199&amp;CHAR(10)</f>
        <v xml:space="preserve">status_newly_diagnosed: exclude
status_relapse: 
status_refractory: exclude
</v>
      </c>
      <c r="L196" t="str">
        <f>Database!$BC$6&amp;": "&amp;Database!BC199&amp;CHAR(10)&amp;Database!$BD$6&amp;": "&amp;Database!BD199&amp;CHAR(10)&amp;Database!$BE$6&amp;": "&amp;Database!BE199&amp;CHAR(10)&amp;Database!$BF$6&amp;": "&amp;Database!BF199&amp;CHAR(10)&amp;Database!$BG$6&amp;": "&amp;Database!BG199&amp;CHAR(10)&amp;Database!$BH$6&amp;": "&amp;Database!BH199&amp;CHAR(10)</f>
        <v xml:space="preserve">marker_alk_oncogene: 
marker_egfr_mutation: 
marker_kras_mutation: 
marker_philadelphia_bcrabl_positive: 
marker_flt3_positive: 
marker_cd20pos: 
</v>
      </c>
      <c r="M196" t="str">
        <f>Database!$BI$6&amp;": "&amp;Database!BI199&amp;CHAR(10)&amp;Database!$BJ$6&amp;": "&amp;Database!BJ199&amp;CHAR(10)&amp;Database!$BK$6&amp;": "&amp;Database!BK199&amp;CHAR(10)&amp;Database!$BL$6&amp;": "&amp;Database!BL199&amp;CHAR(10)&amp;Database!$BM$6&amp;": "&amp;Database!BM199&amp;CHAR(10)&amp;Database!$BN$6&amp;": "&amp;Database!BN199&amp;CHAR(10)&amp;Database!$BO$6&amp;": "&amp;Database!BO199&amp;CHAR(10)&amp;Database!$BP$6&amp;": "&amp;Database!BP199&amp;CHAR(10)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196" t="str">
        <f>IF(OR(W196=1, Z196=1), Database!$BQ$6&amp;": "&amp;Database!BQ199&amp;CHAR(10)&amp;Database!$BR$6&amp;": "&amp;Database!BR199&amp;CHAR(10)&amp;Database!$BS$6&amp;": "&amp;Database!BS199&amp;CHAR(10)&amp;Database!$BT$6&amp;": "&amp;Database!BT199&amp;CHAR(10), "")</f>
        <v xml:space="preserve">treatment_stemcell_allogeneic: 
treatment_stemcell_allogeneic_exclusion_period_mo: 
treatment_stemcell_autologous: 
treatment_stemcell_autologous_exclusion_period_mo: 
</v>
      </c>
      <c r="O196" t="str">
        <f>"Criteria: "&amp;CHAR(10)&amp;CHAR(10)&amp;Database!BU199</f>
        <v xml:space="preserve">Criteria: 
_x000D_        Inclusion Criteria:_x000D__x000D_          1. Diagnosis of DLBCL (de novo DLBCL, or transformed from indolent lymphoma) or_x000D_             follicular grade 3 lymphoma on the basis of tissue biopsy._x000D__x000D_          2. Patients with de novo DLBCL must have received 1-3 treatment regimens for DLBCL._x000D_             Patients with follicular grade 3 lymphoma must have received 1-3 treatment regimens_x000D_             for follicular lymphoma (any grade). Patients with DLBCL transformed from indolent_x000D_             lymphoma must have received at least 1-4 treatment regimens for NHL._x000D__x000D_          3. Received rituximab containing a multi-agent therapy for the treatment of NHL._x000D__x000D_          4. Not eligible for high-dose chemotherapy and stem cell transplant._x000D__x000D_          5. Patients with DLBCL transformed from indolent lymphoma must have had a complete or_x000D_             partial response to a therapy for NHL lasting at least 12 weeks._x000D__x000D_        Exclusion Criteria:_x000D__x000D_          1. Primary refractory de novo DLBCL or primary refractory follicular grade 3 lymphoma,_x000D_             defined as documented progression within 12 weeks of the last cycle of the first-line_x000D_             multi-agent regimen._x000D__x000D_          2. Prior treatment with cumulative dose of doxorubicin or equivalent exceeding 450 mg/m2_x000D__x000D_          3. Any experimental therapy â‰¤ 28 days prior to randomization_x000D__x000D_          4. Other malignancy within last 5 years except for the following: curatively treated_x000D_             basal cell/squamous cell skin cancer, carcinoma in situ of the cervix, superficial_x000D_             transitional cell bladder carcinoma, or in situ ductal carcinoma of the breast after_x000D_             complete resection_x000D__x000D_          5. Any contraindication or known allergy or hypersensitivity to any study drugs_x000D__x000D_          6. Concomitant therapy with any anticancer agents, immunosuppressive agents, other_x000D_             investigational anticancer therapies. Low-dose corticosteroids for the treatment of_x000D_             non cancer-related illnesses are permitted._x000D_      </v>
      </c>
      <c r="P196" t="str">
        <f t="shared" si="4"/>
        <v xml:space="preserve">
---------------------------------------</v>
      </c>
      <c r="Q196" t="str">
        <f t="shared" si="5"/>
        <v>nct_id: NCT01321541
phase: Phase 3
sponsor_name: CTI BioPharma
sponsor_type: Industry
study_title: A Randomized Multicenter Study Comparing Pixantrone + Rituximab With Gemcitabine + Rituximab in Patients With Aggressive B-cell Non-Hodgkin Lymphoma Who Have Relapsed After Therapy With CHOP-R or an Equivalent Regimen and Are Ineligible for Stem Cell Transplant
cohort: 1
age_min: 18
age_max: 150
type_lymphoma_hl: 
type_lymphoma_hl_nlpredominant: 
type_lymphoma_nhl_dlbcl: include
type_lymphoma_nhl_dlbcl_pmbcl: 
type_lymphoma_nhl_dlbcl_denovo: 
type_lymphoma_nhl_mcl: 
type_lymphoma_nhl_pcsnl: 
type_lymphoma_nhl_ptcl: 
type_lymphoma_nhl_fl: include
type_lymphoma_nhl_fl_grade3b: require
type_lymphoma_nhl_sll: 
type_lymphoma_nhl_mzl: 
type_lymphoma_nhl_lpl: 
type_lymphoma_nhl_alcl: 
stage_i: 
stage_ii: 
stage_iii: 
stage_iv: 
status_newly_diagnosed: exclude
status_relapse: 
status_refractory: exclude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Diagnosis of DLBCL (de novo DLBCL, or transformed from indolent lymphoma) or_x000D_             follicular grade 3 lymphoma on the basis of tissue biopsy._x000D__x000D_          2. Patients with de novo DLBCL must have received 1-3 treatment regimens for DLBCL._x000D_             Patients with follicular grade 3 lymphoma must have received 1-3 treatment regimens_x000D_             for follicular lymphoma (any grade). Patients with DLBCL transformed from indolent_x000D_             lymphoma must have received at least 1-4 treatment regimens for NHL._x000D__x000D_          3. Received rituximab containing a multi-agent therapy for the treatment of NHL._x000D__x000D_          4. Not eligible for high-dose chemotherapy and stem cell transplant._x000D__x000D_          5. Patients with DLBCL transformed from indolent lymphoma must have had a complete or_x000D_             partial response to a therapy for NHL lasting at least 12 weeks._x000D__x000D_        Exclusion Criteria:_x000D__x000D_          1. Primary refractory de novo DLBCL or primary refractory follicular grade 3 lymphoma,_x000D_             defined as documented progression within 12 weeks of the last cycle of the first-line_x000D_             multi-agent regimen._x000D__x000D_          2. Prior treatment with cumulative dose of doxorubicin or equivalent exceeding 450 mg/m2_x000D__x000D_          3. Any experimental therapy â‰¤ 28 days prior to randomization_x000D__x000D_          4. Other malignancy within last 5 years except for the following: curatively treated_x000D_             basal cell/squamous cell skin cancer, carcinoma in situ of the cervix, superficial_x000D_             transitional cell bladder carcinoma, or in situ ductal carcinoma of the breast after_x000D_             complete resection_x000D__x000D_          5. Any contraindication or known allergy or hypersensitivity to any study drugs_x000D__x000D_          6. Concomitant therapy with any anticancer agents, immunosuppressive agents, other_x000D_             investigational anticancer therapies. Low-dose corticosteroids for the treatment of_x000D_             non cancer-related illnesses are permitted._x000D_      
---------------------------------------</v>
      </c>
      <c r="S196">
        <f>IF(OR(Database!K199="include",Database!L199="include"), 1, 0)</f>
        <v>0</v>
      </c>
      <c r="T196">
        <f>IF(OR(Database!M199="include",Database!N199="include",Database!O199="include",Database!P199="include"), 1, 0)</f>
        <v>0</v>
      </c>
      <c r="U196">
        <f>IF(OR(Database!M199="include",Database!N199="include",Database!O199="include"), 1, 0)</f>
        <v>0</v>
      </c>
      <c r="V196">
        <f>IF(Database!P199="include", 1, 0)</f>
        <v>0</v>
      </c>
      <c r="W196">
        <f>IF(OR(Database!Q199="include",Database!R199="include",Database!S199="include",Database!T199="include"), 1, 0)</f>
        <v>0</v>
      </c>
      <c r="X196">
        <f>IF(Database!Q199="include", 1, 0)</f>
        <v>0</v>
      </c>
      <c r="Y196">
        <f>IF(Database!T199="include", 1, 0)</f>
        <v>0</v>
      </c>
      <c r="Z196">
        <f>IF(OR(Database!AC199="include",Database!AE199="include",Database!AH199="include",Database!AI199="include",Database!AJ199="include",Database!AK199="include",Database!AM199="include",Database!AN199="include",Database!AO199="include",Database!AP199="include"), 1, 0)</f>
        <v>1</v>
      </c>
      <c r="AA196">
        <f>IF(OR(Database!AQ199&lt;&gt;"",Database!AR199&lt;&gt;"",Database!AS199&lt;&gt;"",Database!AT199&lt;&gt;""), 1, 0)</f>
        <v>0</v>
      </c>
      <c r="AB196">
        <f>IF(Database!AW199&lt;&gt;"", 1, 0)</f>
        <v>0</v>
      </c>
      <c r="AC196">
        <f>IF(OR(Database!AY199&lt;&gt;"",Database!AX199&lt;&gt;""), 1, 0)</f>
        <v>0</v>
      </c>
    </row>
    <row r="197" spans="1:29">
      <c r="A197" t="str">
        <f>Database!$B$6&amp;": "&amp;Database!B200&amp;CHAR(10)&amp;Database!$C$6&amp;": "&amp;Database!C200&amp;CHAR(10)&amp;Database!$E$6&amp;": "&amp;Database!E200&amp;CHAR(10)&amp;Database!$F$6&amp;": "&amp;Database!F200&amp;CHAR(10)&amp;Database!$G$6&amp;": "&amp;Database!G200&amp;CHAR(10)&amp;Database!$H$6&amp;": "&amp;Database!H200&amp;CHAR(10)&amp;Database!$I$6&amp;": "&amp;Database!I200&amp;CHAR(10)&amp;Database!$J$6&amp;": "&amp;Database!J200&amp;CHAR(10)</f>
        <v xml:space="preserve">nct_id: NCT01511562
phase: Phase 2
sponsor_name: Alliance for Clinical Trials in Oncology
sponsor_type: Other
study_title: A Randomized Phase II Trial of Myeloablative Versus Non-Myeloablative Consolidation Chemotherapy for Newly Diagnosed Primary CNS B-cell Lymphoma
cohort: 1
age_min: 18
age_max: 75
</v>
      </c>
      <c r="B197" t="str">
        <f>IF(S197=1, Database!$K$6&amp;": "&amp;Database!K200&amp;CHAR(10)&amp;Database!$L$6&amp;": "&amp;Database!L200, "")</f>
        <v/>
      </c>
      <c r="C197" t="str">
        <f>IF(T197=1, Database!$M$6&amp;": "&amp;Database!M200&amp;CHAR(10)&amp;Database!$N$6&amp;": "&amp;Database!N200&amp;CHAR(10)&amp;Database!$O$6&amp;": "&amp;Database!O200&amp;CHAR(10)&amp;Database!$P$6&amp;": "&amp;Database!P200&amp;CHAR(10), "")</f>
        <v/>
      </c>
      <c r="D197" t="str">
        <f>IF(W197=1, Database!$Q$6&amp;": "&amp;Database!Q200&amp;CHAR(10)&amp;Database!$R$6&amp;": "&amp;Database!R200&amp;CHAR(10)&amp;Database!$S$6&amp;": "&amp;Database!S200&amp;CHAR(10)&amp;Database!$T$6&amp;": "&amp;Database!T200&amp;CHAR(10)&amp;Database!$U$6&amp;": "&amp;Database!U200&amp;CHAR(10)&amp;Database!$V$6&amp;": "&amp;Database!V200&amp;CHAR(10)&amp;Database!$W$6&amp;": "&amp;Database!W200&amp;CHAR(10)&amp;Database!$X$6&amp;": "&amp;Database!X200&amp;CHAR(10)&amp;Database!$Y$6&amp;": "&amp;Database!Y200&amp;CHAR(10)&amp;Database!$Z$6&amp;": "&amp;Database!Z200&amp;CHAR(10)&amp;Database!$AA$6&amp;": "&amp;Database!AA200&amp;CHAR(10)&amp;Database!$AB$6&amp;": "&amp;Database!AB200&amp;CHAR(10), "")</f>
        <v/>
      </c>
      <c r="E197" t="str">
        <f>IF(Z197=1, Database!$AC$6&amp;": "&amp;Database!AC200&amp;CHAR(10)&amp;Database!$AD$6&amp;": "&amp;Database!AD200&amp;CHAR(10)&amp;Database!$AE$6&amp;": "&amp;Database!AE200&amp;CHAR(10)&amp;Database!$AF$6&amp;": "&amp;Database!AF200&amp;CHAR(10)&amp;Database!$AG$6&amp;": "&amp;Database!AG200&amp;CHAR(10)&amp;Database!$AH$6&amp;": "&amp;Database!AH200&amp;CHAR(10)&amp;Database!$AI$6&amp;": "&amp;Database!AI200&amp;CHAR(10)&amp;Database!$AJ$6&amp;": "&amp;Database!AJ200&amp;CHAR(10)&amp;Database!$AK$6&amp;": "&amp;Database!AK200&amp;CHAR(10)&amp;Database!$AL$6&amp;": "&amp;Database!AL200&amp;CHAR(10)&amp;Database!$AM$6&amp;": "&amp;Database!AM200&amp;CHAR(10)&amp;Database!$AN$6&amp;": "&amp;Database!AN200&amp;CHAR(10)&amp;Database!$AO$6&amp;": "&amp;Database!AO200&amp;CHAR(10)&amp;Database!$AP$6&amp;": "&amp;Database!AP200&amp;CHAR(10), "")</f>
        <v xml:space="preserve">type_lymphoma_hl: 
type_lymphoma_hl_nlpredominant: 
type_lymphoma_nhl_dlbcl: 
type_lymphoma_nhl_dlbcl_pmbcl: 
type_lymphoma_nhl_dlbcl_denovo: 
type_lymphoma_nhl_mcl: 
type_lymphoma_nhl_pcsnl: include
type_lymphoma_nhl_ptcl: 
type_lymphoma_nhl_fl: 
type_lymphoma_nhl_fl_grade3b: 
type_lymphoma_nhl_sll: 
type_lymphoma_nhl_mzl: 
type_lymphoma_nhl_lpl: 
type_lymphoma_nhl_alcl: 
</v>
      </c>
      <c r="F197" t="str">
        <f>IF(AA197=1, Database!$AQ$6&amp;": "&amp;Database!AQ200&amp;CHAR(10)&amp;Database!$AR$6&amp;": "&amp;Database!AR200&amp;CHAR(10)&amp;Database!$AS$6&amp;": "&amp;Database!AS200&amp;CHAR(10)&amp;Database!$AT$6&amp;": "&amp;Database!AT200&amp;CHAR(10), "")</f>
        <v/>
      </c>
      <c r="G197" t="str">
        <f>IF(V197=1, Database!$AU$6&amp;": "&amp;Database!AU200&amp;CHAR(10)&amp;Database!$AV$6&amp;": "&amp;Database!AV200&amp;CHAR(10), "")</f>
        <v/>
      </c>
      <c r="H197" t="str">
        <f>IF(AB197=1, Database!$AW$6&amp;": "&amp;Database!AW200&amp;CHAR(10), "")</f>
        <v/>
      </c>
      <c r="I197" t="str">
        <f>IF(AC197=1, Database!$AX$6&amp;": "&amp;Database!AX200&amp;CHAR(10)&amp;Database!$AY$6&amp;": "&amp;Database!AY200&amp;CHAR(10), "")</f>
        <v/>
      </c>
      <c r="J197" t="str">
        <f>IF(Z197=1, Database!$AQ$6&amp;": "&amp;Database!AQ200&amp;CHAR(10)&amp;Database!$AR$6&amp;": "&amp;Database!AR200&amp;CHAR(10)&amp;Database!$AS$6&amp;": "&amp;Database!AS200&amp;CHAR(10)&amp;Database!$AT$6&amp;": "&amp;Database!AT200&amp;CHAR(10), "")</f>
        <v xml:space="preserve">stage_i: 
stage_ii: 
stage_iii: 
stage_iv: 
</v>
      </c>
      <c r="K197" t="str">
        <f>Database!$AZ$6&amp;": "&amp;Database!AZ200&amp;CHAR(10)&amp;Database!$BA$6&amp;": "&amp;Database!BA200&amp;CHAR(10)&amp;Database!$BB$6&amp;": "&amp;Database!BB200&amp;CHAR(10)</f>
        <v xml:space="preserve">status_newly_diagnosed: 
status_relapse: 
status_refractory: 
</v>
      </c>
      <c r="L197" t="str">
        <f>Database!$BC$6&amp;": "&amp;Database!BC200&amp;CHAR(10)&amp;Database!$BD$6&amp;": "&amp;Database!BD200&amp;CHAR(10)&amp;Database!$BE$6&amp;": "&amp;Database!BE200&amp;CHAR(10)&amp;Database!$BF$6&amp;": "&amp;Database!BF200&amp;CHAR(10)&amp;Database!$BG$6&amp;": "&amp;Database!BG200&amp;CHAR(10)&amp;Database!$BH$6&amp;": "&amp;Database!BH200&amp;CHAR(10)</f>
        <v xml:space="preserve">marker_alk_oncogene: 
marker_egfr_mutation: 
marker_kras_mutation: 
marker_philadelphia_bcrabl_positive: 
marker_flt3_positive: 
marker_cd20pos: 
</v>
      </c>
      <c r="M197" t="str">
        <f>Database!$BI$6&amp;": "&amp;Database!BI200&amp;CHAR(10)&amp;Database!$BJ$6&amp;": "&amp;Database!BJ200&amp;CHAR(10)&amp;Database!$BK$6&amp;": "&amp;Database!BK200&amp;CHAR(10)&amp;Database!$BL$6&amp;": "&amp;Database!BL200&amp;CHAR(10)&amp;Database!$BM$6&amp;": "&amp;Database!BM200&amp;CHAR(10)&amp;Database!$BN$6&amp;": "&amp;Database!BN200&amp;CHAR(10)&amp;Database!$BO$6&amp;": "&amp;Database!BO200&amp;CHAR(10)&amp;Database!$BP$6&amp;": "&amp;Database!BP200&amp;CHAR(10)</f>
        <v xml:space="preserve">treatment_radiation: exclude
treatment_radiation_exclusion_period_mo: 1800
treatment_chemo_systemic: exclude
treatment_chemo_systemic_exclusion_period_mo: 1800
treatment_chemo_adjuvant: 
treatment_chemo_adjuvant_exclusion_period_mo: 
treatment_tki: 
treatment_tki_exclusion_period_mo: 
</v>
      </c>
      <c r="N197" t="str">
        <f>IF(OR(W197=1, Z197=1), Database!$BQ$6&amp;": "&amp;Database!BQ200&amp;CHAR(10)&amp;Database!$BR$6&amp;": "&amp;Database!BR200&amp;CHAR(10)&amp;Database!$BS$6&amp;": "&amp;Database!BS200&amp;CHAR(10)&amp;Database!$BT$6&amp;": "&amp;Database!BT200&amp;CHAR(10), "")</f>
        <v xml:space="preserve">treatment_stemcell_allogeneic: 
treatment_stemcell_allogeneic_exclusion_period_mo: 
treatment_stemcell_autologous: 
treatment_stemcell_autologous_exclusion_period_mo: 
</v>
      </c>
      <c r="O197" t="str">
        <f>"Criteria: "&amp;CHAR(10)&amp;CHAR(10)&amp;Database!BU200</f>
        <v xml:space="preserve">Criteria: 
_x000D_        1. Documentation of Disease: Diagnosis of primary CNS diffuse large B-cell lymphoma_x000D_             confirmed by one of the following: brain biopsy or resection, cerebrospinal fluid and_x000D_             vitreous fluid._x000D__x000D_          2. Other Lymphomas: Patients must have no evidence or history of non-Hodgkin lymphoma_x000D_             (NHL) outside of CNS. Patients must have no isolated ocular lymphoma._x000D__x000D_          3. Previous Treatment: Patients must have no prior chemotherapy or radiation therapy for_x000D_             lymphoma._x000D__x000D_          4. Age- Patients must be between the ages of 18 and 75 years._x000D__x000D_          5. Karnofsky Performance Scale - Patients must measure Karnofsky Performance Scale â‰¥ 30_x000D_             (â‰¥ 50 for patients ages 60-70)._x000D__x000D_          6. Pregnancy and Nursing Status - Patients must be non-pregnant and non-nursing. Due to_x000D_             the unknown teratogenic potential of this regimen, pregnant or nursing patients may_x000D_             not be enrolled. Women of childbearing potential must have a negative serum or urine_x000D_             pregnancy test 10-14 days prior to registration. In addition, women and men of_x000D_             childbearing potential must commit to use an effective form of contraception_x000D_             throughout their participation in this study due to the teratogenic potential of the_x000D_             therapy utilized in this trial. Appropriate methods of birth control include_x000D_             abstinence, oral contraceptives, implantable hormonal contraceptives, or double_x000D_             barrier method (diaphragm plus condom)._x000D__x000D_          7. HIV - Patients must have negative HIV serology._x000D__x000D_          8. Hepatitis - Patients must have negative HCV serology (unless HBsAb positive patient_x000D_             has recently received HBV vaccine, in this case HBcAb should be negative). All_x000D_             patients must be screened for hepatitis B infection before starting treatment. Those_x000D_             patients who test positive for hepatitis B should be closely monitored for evidence_x000D_             of active HBV infection and hepatitis during and for several months after rituximab_x000D_             treatment. PCNSL patients with a history of hepatitis B infection should be treated_x000D_             with entecavir or lamivudine (physician discretion for choice of drug) as antiviral_x000D_             prophylaxis to prevent hepatitis B reactivation._x000D__x000D_          9. Organ Transplant or Immunosuppressant Therapy - Patient must have no history of organ_x000D_             transplantation or ongoing immunosuppressant therapy._x000D__x000D_         10. Required Initial Laboratory Values: ANC â‰¥ 1500/mcL, AST and ALT &lt; 2 x upper limit of_x000D_             normal (ULN), total bilirubin â‰¤ 3 mg/dL, creatinine clearance â‰¥ 50 mL/min, platelet_x000D_             count â‰¥ 100,000/mcL_x000D_      </v>
      </c>
      <c r="P197" t="str">
        <f t="shared" ref="P197:P206" si="6">CHAR(10)&amp;CHAR(10)&amp;CHAR(10)&amp;"---------------------------------------"</f>
        <v xml:space="preserve">
---------------------------------------</v>
      </c>
      <c r="Q197" t="str">
        <f t="shared" ref="Q197:Q242" si="7">A197&amp;B197&amp;C197&amp;D197&amp;E197&amp;F197&amp;G197&amp;H197&amp;I197&amp;J197&amp;K197&amp;L197&amp;M197&amp;N197&amp;O197&amp;P197</f>
        <v>nct_id: NCT01511562
phase: Phase 2
sponsor_name: Alliance for Clinical Trials in Oncology
sponsor_type: Other
study_title: A Randomized Phase II Trial of Myeloablative Versus Non-Myeloablative Consolidation Chemotherapy for Newly Diagnosed Primary CNS B-cell Lymphoma
cohort: 1
age_min: 18
age_max: 75
type_lymphoma_hl: 
type_lymphoma_hl_nlpredominant: 
type_lymphoma_nhl_dlbcl: 
type_lymphoma_nhl_dlbcl_pmbcl: 
type_lymphoma_nhl_dlbcl_denovo: 
type_lymphoma_nhl_mcl: 
type_lymphoma_nhl_pcsnl: include
type_lymphoma_nhl_ptcl: 
type_lymphoma_nhl_fl: 
type_lymphoma_nhl_fl_grade3b: 
type_lymphoma_nhl_sll: 
type_lymphoma_nhl_mzl: 
type_lymphoma_nhl_lpl: 
type_lymphoma_nhl_alcl: 
stage_i: 
stage_ii: 
stage_iii: 
stage_iv: 
status_newly_diagnosed: 
status_relapse: 
status_refractory: 
marker_alk_oncogene: 
marker_egfr_mutation: 
marker_kras_mutation: 
marker_philadelphia_bcrabl_positive: 
marker_flt3_positive: 
marker_cd20pos: 
treatment_radiation: exclude
treatment_radiation_exclusion_period_mo: 1800
treatment_chemo_systemic: exclude
treatment_chemo_systemic_exclusion_period_mo: 1800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1. Documentation of Disease: Diagnosis of primary CNS diffuse large B-cell lymphoma_x000D_             confirmed by one of the following: brain biopsy or resection, cerebrospinal fluid and_x000D_             vitreous fluid._x000D__x000D_          2. Other Lymphomas: Patients must have no evidence or history of non-Hodgkin lymphoma_x000D_             (NHL) outside of CNS. Patients must have no isolated ocular lymphoma._x000D__x000D_          3. Previous Treatment: Patients must have no prior chemotherapy or radiation therapy for_x000D_             lymphoma._x000D__x000D_          4. Age- Patients must be between the ages of 18 and 75 years._x000D__x000D_          5. Karnofsky Performance Scale - Patients must measure Karnofsky Performance Scale â‰¥ 30_x000D_             (â‰¥ 50 for patients ages 60-70)._x000D__x000D_          6. Pregnancy and Nursing Status - Patients must be non-pregnant and non-nursing. Due to_x000D_             the unknown teratogenic potential of this regimen, pregnant or nursing patients may_x000D_             not be enrolled. Women of childbearing potential must have a negative serum or urine_x000D_             pregnancy test 10-14 days prior to registration. In addition, women and men of_x000D_             childbearing potential must commit to use an effective form of contraception_x000D_             throughout their participation in this study due to the teratogenic potential of the_x000D_             therapy utilized in this trial. Appropriate methods of birth control include_x000D_             abstinence, oral contraceptives, implantable hormonal contraceptives, or double_x000D_             barrier method (diaphragm plus condom)._x000D__x000D_          7. HIV - Patients must have negative HIV serology._x000D__x000D_          8. Hepatitis - Patients must have negative HCV serology (unless HBsAb positive patient_x000D_             has recently received HBV vaccine, in this case HBcAb should be negative). All_x000D_             patients must be screened for hepatitis B infection before starting treatment. Those_x000D_             patients who test positive for hepatitis B should be closely monitored for evidence_x000D_             of active HBV infection and hepatitis during and for several months after rituximab_x000D_             treatment. PCNSL patients with a history of hepatitis B infection should be treated_x000D_             with entecavir or lamivudine (physician discretion for choice of drug) as antiviral_x000D_             prophylaxis to prevent hepatitis B reactivation._x000D__x000D_          9. Organ Transplant or Immunosuppressant Therapy - Patient must have no history of organ_x000D_             transplantation or ongoing immunosuppressant therapy._x000D__x000D_         10. Required Initial Laboratory Values: ANC â‰¥ 1500/mcL, AST and ALT &lt; 2 x upper limit of_x000D_             normal (ULN), total bilirubin â‰¤ 3 mg/dL, creatinine clearance â‰¥ 50 mL/min, platelet_x000D_             count â‰¥ 100,000/mcL_x000D_      
---------------------------------------</v>
      </c>
      <c r="S197">
        <f>IF(OR(Database!K200="include",Database!L200="include"), 1, 0)</f>
        <v>0</v>
      </c>
      <c r="T197">
        <f>IF(OR(Database!M200="include",Database!N200="include",Database!O200="include",Database!P200="include"), 1, 0)</f>
        <v>0</v>
      </c>
      <c r="U197">
        <f>IF(OR(Database!M200="include",Database!N200="include",Database!O200="include"), 1, 0)</f>
        <v>0</v>
      </c>
      <c r="V197">
        <f>IF(Database!P200="include", 1, 0)</f>
        <v>0</v>
      </c>
      <c r="W197">
        <f>IF(OR(Database!Q200="include",Database!R200="include",Database!S200="include",Database!T200="include"), 1, 0)</f>
        <v>0</v>
      </c>
      <c r="X197">
        <f>IF(Database!Q200="include", 1, 0)</f>
        <v>0</v>
      </c>
      <c r="Y197">
        <f>IF(Database!T200="include", 1, 0)</f>
        <v>0</v>
      </c>
      <c r="Z197">
        <f>IF(OR(Database!AC200="include",Database!AE200="include",Database!AH200="include",Database!AI200="include",Database!AJ200="include",Database!AK200="include",Database!AM200="include",Database!AN200="include",Database!AO200="include",Database!AP200="include"), 1, 0)</f>
        <v>1</v>
      </c>
      <c r="AA197">
        <f>IF(OR(Database!AQ200&lt;&gt;"",Database!AR200&lt;&gt;"",Database!AS200&lt;&gt;"",Database!AT200&lt;&gt;""), 1, 0)</f>
        <v>0</v>
      </c>
      <c r="AB197">
        <f>IF(Database!AW200&lt;&gt;"", 1, 0)</f>
        <v>0</v>
      </c>
      <c r="AC197">
        <f>IF(OR(Database!AY200&lt;&gt;"",Database!AX200&lt;&gt;""), 1, 0)</f>
        <v>0</v>
      </c>
    </row>
    <row r="198" spans="1:29">
      <c r="A198" t="str">
        <f>Database!$B$6&amp;": "&amp;Database!B201&amp;CHAR(10)&amp;Database!$C$6&amp;": "&amp;Database!C201&amp;CHAR(10)&amp;Database!$E$6&amp;": "&amp;Database!E201&amp;CHAR(10)&amp;Database!$F$6&amp;": "&amp;Database!F201&amp;CHAR(10)&amp;Database!$G$6&amp;": "&amp;Database!G201&amp;CHAR(10)&amp;Database!$H$6&amp;": "&amp;Database!H201&amp;CHAR(10)&amp;Database!$I$6&amp;": "&amp;Database!I201&amp;CHAR(10)&amp;Database!$J$6&amp;": "&amp;Database!J201&amp;CHAR(10)</f>
        <v xml:space="preserve">nct_id: NCT02443077
phase: Phase 3
sponsor_name: National Cancer Institute (NCI)
sponsor_type: NIH
study_title: A Randomized Double-Blind Phase III Study of Ibrutinib During and Following Autologous Stem Cell Transplantation Versus Placebo in Patients With Relapsed or Refractory Diffuse Large B-Cell Lymphoma of the Activated B-Cell Subtype
cohort: 1
age_min: 18
age_max: 150
</v>
      </c>
      <c r="B198" t="str">
        <f>IF(S198=1, Database!$K$6&amp;": "&amp;Database!K201&amp;CHAR(10)&amp;Database!$L$6&amp;": "&amp;Database!L201, "")</f>
        <v/>
      </c>
      <c r="C198" t="str">
        <f>IF(T198=1, Database!$M$6&amp;": "&amp;Database!M201&amp;CHAR(10)&amp;Database!$N$6&amp;": "&amp;Database!N201&amp;CHAR(10)&amp;Database!$O$6&amp;": "&amp;Database!O201&amp;CHAR(10)&amp;Database!$P$6&amp;": "&amp;Database!P201&amp;CHAR(10), "")</f>
        <v/>
      </c>
      <c r="D198" t="str">
        <f>IF(W198=1, Database!$Q$6&amp;": "&amp;Database!Q201&amp;CHAR(10)&amp;Database!$R$6&amp;": "&amp;Database!R201&amp;CHAR(10)&amp;Database!$S$6&amp;": "&amp;Database!S201&amp;CHAR(10)&amp;Database!$T$6&amp;": "&amp;Database!T201&amp;CHAR(10)&amp;Database!$U$6&amp;": "&amp;Database!U201&amp;CHAR(10)&amp;Database!$V$6&amp;": "&amp;Database!V201&amp;CHAR(10)&amp;Database!$W$6&amp;": "&amp;Database!W201&amp;CHAR(10)&amp;Database!$X$6&amp;": "&amp;Database!X201&amp;CHAR(10)&amp;Database!$Y$6&amp;": "&amp;Database!Y201&amp;CHAR(10)&amp;Database!$Z$6&amp;": "&amp;Database!Z201&amp;CHAR(10)&amp;Database!$AA$6&amp;": "&amp;Database!AA201&amp;CHAR(10)&amp;Database!$AB$6&amp;": "&amp;Database!AB201&amp;CHAR(10), "")</f>
        <v/>
      </c>
      <c r="E198" t="str">
        <f>IF(Z198=1, Database!$AC$6&amp;": "&amp;Database!AC201&amp;CHAR(10)&amp;Database!$AD$6&amp;": "&amp;Database!AD201&amp;CHAR(10)&amp;Database!$AE$6&amp;": "&amp;Database!AE201&amp;CHAR(10)&amp;Database!$AF$6&amp;": "&amp;Database!AF201&amp;CHAR(10)&amp;Database!$AG$6&amp;": "&amp;Database!AG201&amp;CHAR(10)&amp;Database!$AH$6&amp;": "&amp;Database!AH201&amp;CHAR(10)&amp;Database!$AI$6&amp;": "&amp;Database!AI201&amp;CHAR(10)&amp;Database!$AJ$6&amp;": "&amp;Database!AJ201&amp;CHAR(10)&amp;Database!$AK$6&amp;": "&amp;Database!AK201&amp;CHAR(10)&amp;Database!$AL$6&amp;": "&amp;Database!AL201&amp;CHAR(10)&amp;Database!$AM$6&amp;": "&amp;Database!AM201&amp;CHAR(10)&amp;Database!$AN$6&amp;": "&amp;Database!AN201&amp;CHAR(10)&amp;Database!$AO$6&amp;": "&amp;Database!AO201&amp;CHAR(10)&amp;Database!$AP$6&amp;": "&amp;Database!AP201&amp;CHAR(10), "")</f>
        <v xml:space="preserve">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v>
      </c>
      <c r="F198" t="str">
        <f>IF(AA198=1, Database!$AQ$6&amp;": "&amp;Database!AQ201&amp;CHAR(10)&amp;Database!$AR$6&amp;": "&amp;Database!AR201&amp;CHAR(10)&amp;Database!$AS$6&amp;": "&amp;Database!AS201&amp;CHAR(10)&amp;Database!$AT$6&amp;": "&amp;Database!AT201&amp;CHAR(10), "")</f>
        <v/>
      </c>
      <c r="G198" t="str">
        <f>IF(V198=1, Database!$AU$6&amp;": "&amp;Database!AU201&amp;CHAR(10)&amp;Database!$AV$6&amp;": "&amp;Database!AV201&amp;CHAR(10), "")</f>
        <v/>
      </c>
      <c r="H198" t="str">
        <f>IF(AB198=1, Database!$AW$6&amp;": "&amp;Database!AW201&amp;CHAR(10), "")</f>
        <v/>
      </c>
      <c r="I198" t="str">
        <f>IF(AC198=1, Database!$AX$6&amp;": "&amp;Database!AX201&amp;CHAR(10)&amp;Database!$AY$6&amp;": "&amp;Database!AY201&amp;CHAR(10), "")</f>
        <v/>
      </c>
      <c r="J198" t="str">
        <f>IF(Z198=1, Database!$AQ$6&amp;": "&amp;Database!AQ201&amp;CHAR(10)&amp;Database!$AR$6&amp;": "&amp;Database!AR201&amp;CHAR(10)&amp;Database!$AS$6&amp;": "&amp;Database!AS201&amp;CHAR(10)&amp;Database!$AT$6&amp;": "&amp;Database!AT201&amp;CHAR(10), "")</f>
        <v xml:space="preserve">stage_i: 
stage_ii: 
stage_iii: 
stage_iv: 
</v>
      </c>
      <c r="K198" t="str">
        <f>Database!$AZ$6&amp;": "&amp;Database!AZ201&amp;CHAR(10)&amp;Database!$BA$6&amp;": "&amp;Database!BA201&amp;CHAR(10)&amp;Database!$BB$6&amp;": "&amp;Database!BB201&amp;CHAR(10)</f>
        <v xml:space="preserve">status_newly_diagnosed: exclude
status_relapse: 
status_refractory: 
</v>
      </c>
      <c r="L198" t="str">
        <f>Database!$BC$6&amp;": "&amp;Database!BC201&amp;CHAR(10)&amp;Database!$BD$6&amp;": "&amp;Database!BD201&amp;CHAR(10)&amp;Database!$BE$6&amp;": "&amp;Database!BE201&amp;CHAR(10)&amp;Database!$BF$6&amp;": "&amp;Database!BF201&amp;CHAR(10)&amp;Database!$BG$6&amp;": "&amp;Database!BG201&amp;CHAR(10)&amp;Database!$BH$6&amp;": "&amp;Database!BH201&amp;CHAR(10)</f>
        <v xml:space="preserve">marker_alk_oncogene: 
marker_egfr_mutation: 
marker_kras_mutation: 
marker_philadelphia_bcrabl_positive: 
marker_flt3_positive: 
marker_cd20pos: 
</v>
      </c>
      <c r="M198" t="str">
        <f>Database!$BI$6&amp;": "&amp;Database!BI201&amp;CHAR(10)&amp;Database!$BJ$6&amp;": "&amp;Database!BJ201&amp;CHAR(10)&amp;Database!$BK$6&amp;": "&amp;Database!BK201&amp;CHAR(10)&amp;Database!$BL$6&amp;": "&amp;Database!BL201&amp;CHAR(10)&amp;Database!$BM$6&amp;": "&amp;Database!BM201&amp;CHAR(10)&amp;Database!$BN$6&amp;": "&amp;Database!BN201&amp;CHAR(10)&amp;Database!$BO$6&amp;": "&amp;Database!BO201&amp;CHAR(10)&amp;Database!$BP$6&amp;": "&amp;Database!BP201&amp;CHAR(10)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98" t="str">
        <f>IF(OR(W198=1, Z198=1), Database!$BQ$6&amp;": "&amp;Database!BQ201&amp;CHAR(10)&amp;Database!$BR$6&amp;": "&amp;Database!BR201&amp;CHAR(10)&amp;Database!$BS$6&amp;": "&amp;Database!BS201&amp;CHAR(10)&amp;Database!$BT$6&amp;": "&amp;Database!BT201&amp;CHAR(10), "")</f>
        <v xml:space="preserve">treatment_stemcell_allogeneic: 
treatment_stemcell_allogeneic_exclusion_period_mo: 
treatment_stemcell_autologous: 
treatment_stemcell_autologous_exclusion_period_mo: 
</v>
      </c>
      <c r="O198" t="str">
        <f>"Criteria: "&amp;CHAR(10)&amp;CHAR(10)&amp;Database!BU201</f>
        <v xml:space="preserve">Criteria: 
_x000D_        Inclusion Criteria:_x000D__x000D_          -  PRE-REGISTRATION ELIGIBILITY CRITERIA (STEP 0)_x000D__x000D_          -  Patients must have paraffin tissue from the diagnostic or relapse biopsy available to_x000D_             be submitted for central pathology review and integral molecular subtyping; this_x000D_             review is mandatory prior to registration to confirm eligibility and should be_x000D_             initiated as soon as possible; determination of cell-of-origin subtype will be_x000D_             performed using the lymphoma subtyping test (LST) assay_x000D__x000D_          -  ELIGIBILITY CRITERIA (STEP 1)_x000D__x000D_          -  Diagnosis of World Health Organization (WHO) diffuse large B-cell lymphoma, high_x000D_             grade B-cell lymphoma not otherwise specified, or B-cell lymphoma, unclassifiable,_x000D_             with features intermediate between diffuse large B-cell lymphoma and Burkitt lymphoma_x000D__x000D_          -  Determination of activated B-cell-like (ABC) subtype by pre-registration central_x000D_             review_x000D__x000D_          -  Patient must be deemed eligible to proceed with high-dose chemotherapy and autologous_x000D_             stem cell transplantation by local transplant center_x000D__x000D_          -  New York Heart Association class I or less; ordinary physical activity does not cause_x000D_             undue fatigue, palpitations, dyspnea, or angina pain; patients 60 years or older must_x000D_             have a left ventricular ejection fraction (LVEF) at rest &gt;= 40% measured by_x000D_             echocardiogram or multi-gated acquisition (MUGA)_x000D__x000D_          -  Diffusion capacity of the lung for carbon monoxide (DLCO) &gt;= 40% of predicted_x000D_             (corrected for hemoglobin)_x000D__x000D_          -  Forced expiratory volume in 1 second (FEV1) &gt;= 40% of predicted (corrected for_x000D_             hemoglobin)_x000D__x000D_          -  Forced vital capacity (FVC) &gt;= 40% of predicted (corrected for hemoglobin)_x000D__x000D_          -  Total Bilirubin =&lt; 1.5 x upper limit of normal (ULN) unless isolated_x000D_             hyperbilirubinemia attributed to Gilbert's syndrome_x000D__x000D_          -  Aspartate aminotransferase (AST) and alanine aminotransferase (ALT) =&lt; 3 x upper_x000D_             limit of normal (ULN)_x000D__x000D_          -  Creatinine =&lt; 2.0 mg/dL OR creatinine clearance (calculated clearance permitted) &gt;=_x000D_             40 mL/min by Cockcroft-Gault formula_x000D__x000D_          -  Prothrombin time (PT)/ international normalized ration (INR) &lt; 1.5 x ULN and partial_x000D_             thromboplastin time (PTT) (activated [a]PTT) &lt; 1.5 x ULN_x000D__x000D_          -  Patient must have progressed or be refractory to prior anthracycline-containing_x000D_             chemotherapy (e.g. R-CHOP, DA-EPOCH-R, etc)_x000D__x000D_          -  No more than 3 prior regimens for large cell component (e.g. one induction and two_x000D_             salvage therapies); monoclonal antibody alone or involved field/involved site_x000D_             radiotherapy do not count as lines of therapy_x000D__x000D_          -  Prior use of ibrutinib is allowed unless patient has had disease progression while_x000D_             receiving ibrutinib_x000D__x000D_          -  Patient must have chemosensitive disease as defined by at least a partial response to_x000D_             salvage therapy at their latest assessment_x000D__x000D_          -  No major surgery =&lt; 7 days prior to registration and no minor surgery =&lt; 3 days prior_x000D_             to registration (with the exception of intravenous access placement, e.g. Hickman or_x000D_             peripherally inserted central catheter [PICC])_x000D__x000D_          -  Not pregnant and not nursing; for women of childbearing potential only, a negative_x000D_             serum pregnancy test must be obtained within 14 days prior to registration_x000D__x000D_               -  Women of childbearing potential must use adequate contraception from study start_x000D_                  to one month after the last dose of protocol therapy; adequate contraception is_x000D_                  defined as hormonal birth control, intrauterine device, double barrier method or_x000D_                  total abstinence; men must practice complete abstinence or agree to use an_x000D_                  adequate contraception method from study start to one month after the last dose_x000D_                  of protocol therapy_x000D__x000D_          -  Patients should not require chronic use of strong CYP3A inhibitors or strong CYP3A_x000D_             inducers_x000D__x000D_          -  Patients should not require concurrent therapeutic doses of steroids (&gt; 20 mg of_x000D_             prednisone/day or equivalent) unless they need them for the indications; steroids_x000D_             should be discontinued for 14 days before starting protocol treatment_x000D__x000D_          -  Human immunodeficiency virus (HIV) infected patients are eligible provided they meet_x000D_             all other eligibility criteria, and:_x000D__x000D_               -  There is no prior history of acquired immunodeficiency syndrome (AIDS) defining_x000D_                  conditions other than historically low CD4+ T-cell count or B-cell lymphoma_x000D__x000D_               -  In the opinion of an expert in HIV disease, prospects for long-term survival are_x000D_                  excellent were it not for the diagnosis of lymphoma_x000D__x000D_               -  Use of HIV protease inhibitors as part of the anti-HIV regimen OR as a_x000D_                  pharmacologic booster is not allowed_x000D__x000D_               -  Zidovudine is not allowed_x000D__x000D_               -  Once daily combination pills for HIV containing a pharmacologic booster such as_x000D_                  cobicistat are not allowed_x000D__x000D_               -  Patients with multi-drug resistant HIV are not eligible_x000D__x000D_          -  Patients cannot have:_x000D__x000D_               -  Active central nervous system or meningeal involvement by lymphoma; patients_x000D_                  with a history of central nervous system (CNS) or meningeal involvement must be_x000D_                  in a documented remission by cerebrospinal fluid (CSF) evaluation and_x000D_                  contrast-enhanced magnetic resonance imaging (MRI) imaging for at least 91 days_x000D_                  prior to registration_x000D__x000D_               -  Evidence of myelodysplasia or cytogenetic abnormality indicative of_x000D_                  myelodysplasia on any bone marrow biopsy prior to initiation of therapy_x000D__x000D_               -  A known bleeding diathesis_x000D__x000D_               -  Requirement for warfarin or similar vitamin K antagonists; these drugs are_x000D_                  prohibited 28 days prior to the first treatment and throughout the trial_x000D__x000D_               -  History of stroke or intracranial hemorrhage =&lt; 6 months before treatment_x000D__x000D_               -  Currently active, clinically significant hepatic impairment (Child-Pugh class B_x000D_                  or C according to the Child Pugh classification_x000D__x000D_               -  History of allergic reactions attributed to compounds of similar chemical or_x000D_                  biologic composition to ibrutinib or other agents used in study_x000D__x000D_               -  Serologic status reflecting active hepatitis B or C infection; patients that are_x000D_                  positive for hepatitis B core antibody, hepatitis B surface antigen (HBsAg), or_x000D_                  hepatitis C antibody must have a negative polymerase chain reaction (PCR) prior_x000D_                  to enrollment; (PCR positive patients will be excluded)_x000D__x000D_          -  Eastern Cooperative Oncology Group (ECOG) performance status must be =&lt; 2_x000D_      </v>
      </c>
      <c r="P198" t="str">
        <f t="shared" si="6"/>
        <v xml:space="preserve">
---------------------------------------</v>
      </c>
      <c r="Q198" t="str">
        <f t="shared" si="7"/>
        <v>nct_id: NCT02443077
phase: Phase 3
sponsor_name: National Cancer Institute (NCI)
sponsor_type: NIH
study_title: A Randomized Double-Blind Phase III Study of Ibrutinib During and Following Autologous Stem Cell Transplantation Versus Placebo in Patients With Relapsed or Refractory Diffuse Large B-Cell Lymphoma of the Activated B-Cell Subtype
cohort: 1
age_min: 18
age_max: 150
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exclude
status_relapse: 
status_refractory: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PRE-REGISTRATION ELIGIBILITY CRITERIA (STEP 0)_x000D__x000D_          -  Patients must have paraffin tissue from the diagnostic or relapse biopsy available to_x000D_             be submitted for central pathology review and integral molecular subtyping; this_x000D_             review is mandatory prior to registration to confirm eligibility and should be_x000D_             initiated as soon as possible; determination of cell-of-origin subtype will be_x000D_             performed using the lymphoma subtyping test (LST) assay_x000D__x000D_          -  ELIGIBILITY CRITERIA (STEP 1)_x000D__x000D_          -  Diagnosis of World Health Organization (WHO) diffuse large B-cell lymphoma, high_x000D_             grade B-cell lymphoma not otherwise specified, or B-cell lymphoma, unclassifiable,_x000D_             with features intermediate between diffuse large B-cell lymphoma and Burkitt lymphoma_x000D__x000D_          -  Determination of activated B-cell-like (ABC) subtype by pre-registration central_x000D_             review_x000D__x000D_          -  Patient must be deemed eligible to proceed with high-dose chemotherapy and autologous_x000D_             stem cell transplantation by local transplant center_x000D__x000D_          -  New York Heart Association class I or less; ordinary physical activity does not cause_x000D_             undue fatigue, palpitations, dyspnea, or angina pain; patients 60 years or older must_x000D_             have a left ventricular ejection fraction (LVEF) at rest &gt;= 40% measured by_x000D_             echocardiogram or multi-gated acquisition (MUGA)_x000D__x000D_          -  Diffusion capacity of the lung for carbon monoxide (DLCO) &gt;= 40% of predicted_x000D_             (corrected for hemoglobin)_x000D__x000D_          -  Forced expiratory volume in 1 second (FEV1) &gt;= 40% of predicted (corrected for_x000D_             hemoglobin)_x000D__x000D_          -  Forced vital capacity (FVC) &gt;= 40% of predicted (corrected for hemoglobin)_x000D__x000D_          -  Total Bilirubin =&lt; 1.5 x upper limit of normal (ULN) unless isolated_x000D_             hyperbilirubinemia attributed to Gilbert's syndrome_x000D__x000D_          -  Aspartate aminotransferase (AST) and alanine aminotransferase (ALT) =&lt; 3 x upper_x000D_             limit of normal (ULN)_x000D__x000D_          -  Creatinine =&lt; 2.0 mg/dL OR creatinine clearance (calculated clearance permitted) &gt;=_x000D_             40 mL/min by Cockcroft-Gault formula_x000D__x000D_          -  Prothrombin time (PT)/ international normalized ration (INR) &lt; 1.5 x ULN and partial_x000D_             thromboplastin time (PTT) (activated [a]PTT) &lt; 1.5 x ULN_x000D__x000D_          -  Patient must have progressed or be refractory to prior anthracycline-containing_x000D_             chemotherapy (e.g. R-CHOP, DA-EPOCH-R, etc)_x000D__x000D_          -  No more than 3 prior regimens for large cell component (e.g. one induction and two_x000D_             salvage therapies); monoclonal antibody alone or involved field/involved site_x000D_             radiotherapy do not count as lines of therapy_x000D__x000D_          -  Prior use of ibrutinib is allowed unless patient has had disease progression while_x000D_             receiving ibrutinib_x000D__x000D_          -  Patient must have chemosensitive disease as defined by at least a partial response to_x000D_             salvage therapy at their latest assessment_x000D__x000D_          -  No major surgery =&lt; 7 days prior to registration and no minor surgery =&lt; 3 days prior_x000D_             to registration (with the exception of intravenous access placement, e.g. Hickman or_x000D_             peripherally inserted central catheter [PICC])_x000D__x000D_          -  Not pregnant and not nursing; for women of childbearing potential only, a negative_x000D_             serum pregnancy test must be obtained within 14 days prior to registration_x000D__x000D_               -  Women of childbearing potential must use adequate contraception from study start_x000D_                  to one month after the last dose of protocol therapy; adequate contraception is_x000D_                  defined as hormonal birth control, intrauterine device, double barrier method or_x000D_                  total abstinence; men must practice complete abstinence or agree to use an_x000D_                  adequate contraception method from study start to one month after the last dose_x000D_                  of protocol therapy_x000D__x000D_          -  Patients should not require chronic use of strong CYP3A inhibitors or strong CYP3A_x000D_             inducers_x000D__x000D_          -  Patients should not require concurrent therapeutic doses of steroids (&gt; 20 mg of_x000D_             prednisone/day or equivalent) unless they need them for the indications; steroids_x000D_             should be discontinued for 14 days before starting protocol treatment_x000D__x000D_          -  Human immunodeficiency virus (HIV) infected patients are eligible provided they meet_x000D_             all other eligibility criteria, and:_x000D__x000D_               -  There is no prior history of acquired immunodeficiency syndrome (AIDS) defining_x000D_                  conditions other than historically low CD4+ T-cell count or B-cell lymphoma_x000D__x000D_               -  In the opinion of an expert in HIV disease, prospects for long-term survival are_x000D_                  excellent were it not for the diagnosis of lymphoma_x000D__x000D_               -  Use of HIV protease inhibitors as part of the anti-HIV regimen OR as a_x000D_                  pharmacologic booster is not allowed_x000D__x000D_               -  Zidovudine is not allowed_x000D__x000D_               -  Once daily combination pills for HIV containing a pharmacologic booster such as_x000D_                  cobicistat are not allowed_x000D__x000D_               -  Patients with multi-drug resistant HIV are not eligible_x000D__x000D_          -  Patients cannot have:_x000D__x000D_               -  Active central nervous system or meningeal involvement by lymphoma; patients_x000D_                  with a history of central nervous system (CNS) or meningeal involvement must be_x000D_                  in a documented remission by cerebrospinal fluid (CSF) evaluation and_x000D_                  contrast-enhanced magnetic resonance imaging (MRI) imaging for at least 91 days_x000D_                  prior to registration_x000D__x000D_               -  Evidence of myelodysplasia or cytogenetic abnormality indicative of_x000D_                  myelodysplasia on any bone marrow biopsy prior to initiation of therapy_x000D__x000D_               -  A known bleeding diathesis_x000D__x000D_               -  Requirement for warfarin or similar vitamin K antagonists; these drugs are_x000D_                  prohibited 28 days prior to the first treatment and throughout the trial_x000D__x000D_               -  History of stroke or intracranial hemorrhage =&lt; 6 months before treatment_x000D__x000D_               -  Currently active, clinically significant hepatic impairment (Child-Pugh class B_x000D_                  or C according to the Child Pugh classification_x000D__x000D_               -  History of allergic reactions attributed to compounds of similar chemical or_x000D_                  biologic composition to ibrutinib or other agents used in study_x000D__x000D_               -  Serologic status reflecting active hepatitis B or C infection; patients that are_x000D_                  positive for hepatitis B core antibody, hepatitis B surface antigen (HBsAg), or_x000D_                  hepatitis C antibody must have a negative polymerase chain reaction (PCR) prior_x000D_                  to enrollment; (PCR positive patients will be excluded)_x000D__x000D_          -  Eastern Cooperative Oncology Group (ECOG) performance status must be =&lt; 2_x000D_      
---------------------------------------</v>
      </c>
      <c r="S198">
        <f>IF(OR(Database!K201="include",Database!L201="include"), 1, 0)</f>
        <v>0</v>
      </c>
      <c r="T198">
        <f>IF(OR(Database!M201="include",Database!N201="include",Database!O201="include",Database!P201="include"), 1, 0)</f>
        <v>0</v>
      </c>
      <c r="U198">
        <f>IF(OR(Database!M201="include",Database!N201="include",Database!O201="include"), 1, 0)</f>
        <v>0</v>
      </c>
      <c r="V198">
        <f>IF(Database!P201="include", 1, 0)</f>
        <v>0</v>
      </c>
      <c r="W198">
        <f>IF(OR(Database!Q201="include",Database!R201="include",Database!S201="include",Database!T201="include"), 1, 0)</f>
        <v>0</v>
      </c>
      <c r="X198">
        <f>IF(Database!Q201="include", 1, 0)</f>
        <v>0</v>
      </c>
      <c r="Y198">
        <f>IF(Database!T201="include", 1, 0)</f>
        <v>0</v>
      </c>
      <c r="Z198">
        <f>IF(OR(Database!AC201="include",Database!AE201="include",Database!AH201="include",Database!AI201="include",Database!AJ201="include",Database!AK201="include",Database!AM201="include",Database!AN201="include",Database!AO201="include",Database!AP201="include"), 1, 0)</f>
        <v>1</v>
      </c>
      <c r="AA198">
        <f>IF(OR(Database!AQ201&lt;&gt;"",Database!AR201&lt;&gt;"",Database!AS201&lt;&gt;"",Database!AT201&lt;&gt;""), 1, 0)</f>
        <v>0</v>
      </c>
      <c r="AB198">
        <f>IF(Database!AW201&lt;&gt;"", 1, 0)</f>
        <v>0</v>
      </c>
      <c r="AC198">
        <f>IF(OR(Database!AY201&lt;&gt;"",Database!AX201&lt;&gt;""), 1, 0)</f>
        <v>0</v>
      </c>
    </row>
    <row r="199" spans="1:29">
      <c r="A199" t="str">
        <f>Database!$B$6&amp;": "&amp;Database!B202&amp;CHAR(10)&amp;Database!$C$6&amp;": "&amp;Database!C202&amp;CHAR(10)&amp;Database!$E$6&amp;": "&amp;Database!E202&amp;CHAR(10)&amp;Database!$F$6&amp;": "&amp;Database!F202&amp;CHAR(10)&amp;Database!$G$6&amp;": "&amp;Database!G202&amp;CHAR(10)&amp;Database!$H$6&amp;": "&amp;Database!H202&amp;CHAR(10)&amp;Database!$I$6&amp;": "&amp;Database!I202&amp;CHAR(10)&amp;Database!$J$6&amp;": "&amp;Database!J202&amp;CHAR(10)</f>
        <v xml:space="preserve">nct_id: NCT01938001
phase: Phase 3
sponsor_name: Celgene Corporation
sponsor_type: Industry
study_title: A Phase 3, Double-blind, Randomized Study to Compare the Efficacy and Safety of Rituximab Plus Lenalidomide (CC-5013) Versus Rituximab Plus Placebo in Subjects With Relapsed/Refractory Indolent Lymphoma
cohort: 1
age_min: 18
age_max: 150
</v>
      </c>
      <c r="B199" t="str">
        <f>IF(S199=1, Database!$K$6&amp;": "&amp;Database!K202&amp;CHAR(10)&amp;Database!$L$6&amp;": "&amp;Database!L202, "")</f>
        <v/>
      </c>
      <c r="C199" t="str">
        <f>IF(T199=1, Database!$M$6&amp;": "&amp;Database!M202&amp;CHAR(10)&amp;Database!$N$6&amp;": "&amp;Database!N202&amp;CHAR(10)&amp;Database!$O$6&amp;": "&amp;Database!O202&amp;CHAR(10)&amp;Database!$P$6&amp;": "&amp;Database!P202&amp;CHAR(10), "")</f>
        <v/>
      </c>
      <c r="D199" t="str">
        <f>IF(W199=1, Database!$Q$6&amp;": "&amp;Database!Q202&amp;CHAR(10)&amp;Database!$R$6&amp;": "&amp;Database!R202&amp;CHAR(10)&amp;Database!$S$6&amp;": "&amp;Database!S202&amp;CHAR(10)&amp;Database!$T$6&amp;": "&amp;Database!T202&amp;CHAR(10)&amp;Database!$U$6&amp;": "&amp;Database!U202&amp;CHAR(10)&amp;Database!$V$6&amp;": "&amp;Database!V202&amp;CHAR(10)&amp;Database!$W$6&amp;": "&amp;Database!W202&amp;CHAR(10)&amp;Database!$X$6&amp;": "&amp;Database!X202&amp;CHAR(10)&amp;Database!$Y$6&amp;": "&amp;Database!Y202&amp;CHAR(10)&amp;Database!$Z$6&amp;": "&amp;Database!Z202&amp;CHAR(10)&amp;Database!$AA$6&amp;": "&amp;Database!AA202&amp;CHAR(10)&amp;Database!$AB$6&amp;": "&amp;Database!AB202&amp;CHAR(10), "")</f>
        <v/>
      </c>
      <c r="E199" t="str">
        <f>IF(Z199=1, Database!$AC$6&amp;": "&amp;Database!AC202&amp;CHAR(10)&amp;Database!$AD$6&amp;": "&amp;Database!AD202&amp;CHAR(10)&amp;Database!$AE$6&amp;": "&amp;Database!AE202&amp;CHAR(10)&amp;Database!$AF$6&amp;": "&amp;Database!AF202&amp;CHAR(10)&amp;Database!$AG$6&amp;": "&amp;Database!AG202&amp;CHAR(10)&amp;Database!$AH$6&amp;": "&amp;Database!AH202&amp;CHAR(10)&amp;Database!$AI$6&amp;": "&amp;Database!AI202&amp;CHAR(10)&amp;Database!$AJ$6&amp;": "&amp;Database!AJ202&amp;CHAR(10)&amp;Database!$AK$6&amp;": "&amp;Database!AK202&amp;CHAR(10)&amp;Database!$AL$6&amp;": "&amp;Database!AL202&amp;CHAR(10)&amp;Database!$AM$6&amp;": "&amp;Database!AM202&amp;CHAR(10)&amp;Database!$AN$6&amp;": "&amp;Database!AN202&amp;CHAR(10)&amp;Database!$AO$6&amp;": "&amp;Database!AO202&amp;CHAR(10)&amp;Database!$AP$6&amp;": "&amp;Database!AP202&amp;CHAR(10),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include
type_lymphoma_nhl_lpl: 
type_lymphoma_nhl_alcl: 
</v>
      </c>
      <c r="F199" t="str">
        <f>IF(AA199=1, Database!$AQ$6&amp;": "&amp;Database!AQ202&amp;CHAR(10)&amp;Database!$AR$6&amp;": "&amp;Database!AR202&amp;CHAR(10)&amp;Database!$AS$6&amp;": "&amp;Database!AS202&amp;CHAR(10)&amp;Database!$AT$6&amp;": "&amp;Database!AT202&amp;CHAR(10), "")</f>
        <v/>
      </c>
      <c r="G199" t="str">
        <f>IF(V199=1, Database!$AU$6&amp;": "&amp;Database!AU202&amp;CHAR(10)&amp;Database!$AV$6&amp;": "&amp;Database!AV202&amp;CHAR(10), "")</f>
        <v/>
      </c>
      <c r="H199" t="str">
        <f>IF(AB199=1, Database!$AW$6&amp;": "&amp;Database!AW202&amp;CHAR(10), "")</f>
        <v/>
      </c>
      <c r="I199" t="str">
        <f>IF(AC199=1, Database!$AX$6&amp;": "&amp;Database!AX202&amp;CHAR(10)&amp;Database!$AY$6&amp;": "&amp;Database!AY202&amp;CHAR(10), "")</f>
        <v/>
      </c>
      <c r="J199" t="str">
        <f>IF(Z199=1, Database!$AQ$6&amp;": "&amp;Database!AQ202&amp;CHAR(10)&amp;Database!$AR$6&amp;": "&amp;Database!AR202&amp;CHAR(10)&amp;Database!$AS$6&amp;": "&amp;Database!AS202&amp;CHAR(10)&amp;Database!$AT$6&amp;": "&amp;Database!AT202&amp;CHAR(10), "")</f>
        <v xml:space="preserve">stage_i: 
stage_ii: 
stage_iii: 
stage_iv: 
</v>
      </c>
      <c r="K199" t="str">
        <f>Database!$AZ$6&amp;": "&amp;Database!AZ202&amp;CHAR(10)&amp;Database!$BA$6&amp;": "&amp;Database!BA202&amp;CHAR(10)&amp;Database!$BB$6&amp;": "&amp;Database!BB202&amp;CHAR(10)</f>
        <v xml:space="preserve">status_newly_diagnosed: 
status_relapse: require_relapse_or_refractory
status_refractory: require_relapse_or_refractory
</v>
      </c>
      <c r="L199" t="str">
        <f>Database!$BC$6&amp;": "&amp;Database!BC202&amp;CHAR(10)&amp;Database!$BD$6&amp;": "&amp;Database!BD202&amp;CHAR(10)&amp;Database!$BE$6&amp;": "&amp;Database!BE202&amp;CHAR(10)&amp;Database!$BF$6&amp;": "&amp;Database!BF202&amp;CHAR(10)&amp;Database!$BG$6&amp;": "&amp;Database!BG202&amp;CHAR(10)&amp;Database!$BH$6&amp;": "&amp;Database!BH202&amp;CHAR(10)</f>
        <v xml:space="preserve">marker_alk_oncogene: 
marker_egfr_mutation: 
marker_kras_mutation: 
marker_philadelphia_bcrabl_positive: 
marker_flt3_positive: 
marker_cd20pos: require
</v>
      </c>
      <c r="M199" t="str">
        <f>Database!$BI$6&amp;": "&amp;Database!BI202&amp;CHAR(10)&amp;Database!$BJ$6&amp;": "&amp;Database!BJ202&amp;CHAR(10)&amp;Database!$BK$6&amp;": "&amp;Database!BK202&amp;CHAR(10)&amp;Database!$BL$6&amp;": "&amp;Database!BL202&amp;CHAR(10)&amp;Database!$BM$6&amp;": "&amp;Database!BM202&amp;CHAR(10)&amp;Database!$BN$6&amp;": "&amp;Database!BN202&amp;CHAR(10)&amp;Database!$BO$6&amp;": "&amp;Database!BO202&amp;CHAR(10)&amp;Database!$BP$6&amp;": "&amp;Database!BP202&amp;CHAR(10)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199" t="str">
        <f>IF(OR(W199=1, Z199=1), Database!$BQ$6&amp;": "&amp;Database!BQ202&amp;CHAR(10)&amp;Database!$BR$6&amp;": "&amp;Database!BR202&amp;CHAR(10)&amp;Database!$BS$6&amp;": "&amp;Database!BS202&amp;CHAR(10)&amp;Database!$BT$6&amp;": "&amp;Database!BT202&amp;CHAR(10), "")</f>
        <v xml:space="preserve">treatment_stemcell_allogeneic: 
treatment_stemcell_allogeneic_exclusion_period_mo: 
treatment_stemcell_autologous: 
treatment_stemcell_autologous_exclusion_period_mo: 
</v>
      </c>
      <c r="O199" t="str">
        <f>"Criteria: "&amp;CHAR(10)&amp;CHAR(10)&amp;Database!BU202</f>
        <v xml:space="preserve">Criteria: 
_x000D_        Inclusion Criteria:_x000D__x000D_          -  Age â‰¥18 years at the time of signing the informed consent document._x000D__x000D_          -  Understand and voluntarily sign an informed consent document prior to any study_x000D_             related assessments/procedures are conducted._x000D__x000D_          -  Histologically confirmed marginal zone lymphoma or follicular lymphoma (grade 1, 2 or_x000D_             3a; CD20+ by flow cytometry or histochemistry)._x000D__x000D_          -  Previously treated with at least one prior systemic chemotherapy, immunotherapy or_x000D_             chemoimmunotherapy and have received at least 2 previous doses of rituximab._x000D__x000D_          -  Documented relapsed, refractory or progressive disease after treatment with systemic_x000D_             therapy and must not be Rituximab-refractory._x000D__x000D_          -  Investigator considers rituximab monotherapy appropriate._x000D__x000D_          -  Bi-dimensionally measurable disease on cross sectional imaging by X-ray Computed_x000D_             Tomography (CT) or Magnetic Resonance Imaging (MRI)._x000D__x000D_          -  Need of treatment for relapsed, progressed or refractory disease as assessed by the_x000D_             investigator._x000D__x000D_          -  Eastern Cooperative Oncology Group (ECOG) Performance status â‰¤ 2._x000D__x000D_          -  Adequate bone marrow function._x000D__x000D_          -  Willingness to follow study visit schedule, pregnancy precautions and other protocol_x000D_             requirements._x000D__x000D_        Exclusion Criteria:_x000D__x000D_          -  Histology other than follicular or marginal zone lymphoma or clinical evidence of_x000D_             transformation or Grade 3b follicular lymphoma._x000D__x000D_          -  Subjects taking corticosteroids during the last week prior to study treatment, unless_x000D_             administered at a dose equivalent to &lt; 20 mg/day prednisone or prednisolone._x000D__x000D_          -  Systemic anti-lymphoma therapy within 28 days or use of antibody agents within 8_x000D_             weeks use of radioimmunotherapy within 6 months._x000D__x000D_          -  Known seropositive for or active viral infection with hepatitis B virus (HBV) or/and_x000D_             human immunodeficiency virus (HIV)._x000D__x000D_          -  Known hepatitis C virus (HCV) positive with chronic HCV or active viral infection_x000D_             with HCV hepatitis requiring anti-viral medication (at time of randomization)._x000D__x000D_          -  Life expectancy &lt; 6 months._x000D__x000D_          -  Known sensitivity or allergy to murine products._x000D__x000D_          -  Prior history of malignancies, other than follicular or marginal zone lymphoma,_x000D_             unless the subject has been free of the disease for â‰¥ 5 years._x000D__x000D_          -  Prior use of lenalidomide._x000D__x000D_          -  Known allergy to thalidomide._x000D__x000D_          -  Neuropathy &gt; Grade 1._x000D__x000D_          -  Presence or history of central nervous system involvement by lymphoma._x000D__x000D_          -  Subjects who are at a risk for a thromboembolic event and are not willing to take_x000D_             prophylaxis for it._x000D__x000D_          -  Uncontrolled intercurrent illness._x000D__x000D_          -  Any significant medical condition, laboratory abnormality, or psychiatric illness_x000D_             that would prevent the subject from signing the informed consent document._x000D__x000D_          -  Pregnant or lactating females._x000D__x000D_          -  Any condition that places the subject at unacceptable risk if he/she were to_x000D_             participate in the study or that confounds the ability to interpret data from the_x000D_             study._x000D_      </v>
      </c>
      <c r="P199" t="str">
        <f t="shared" si="6"/>
        <v xml:space="preserve">
---------------------------------------</v>
      </c>
      <c r="Q199" t="str">
        <f t="shared" si="7"/>
        <v>nct_id: NCT01938001
phase: Phase 3
sponsor_name: Celgene Corporation
sponsor_type: Industry
study_title: A Phase 3, Double-blind, Randomized Study to Compare the Efficacy and Safety of Rituximab Plus Lenalidomide (CC-5013) Versus Rituximab Plus Placebo in Subjects With Relapsed/Refractory Indolent Lymphoma
cohort: 1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include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require
treatment_radiation: 
treatment_radiation_exclusion_period_mo: 
treatment_chemo_systemic: require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Age â‰¥18 years at the time of signing the informed consent document._x000D__x000D_          -  Understand and voluntarily sign an informed consent document prior to any study_x000D_             related assessments/procedures are conducted._x000D__x000D_          -  Histologically confirmed marginal zone lymphoma or follicular lymphoma (grade 1, 2 or_x000D_             3a; CD20+ by flow cytometry or histochemistry)._x000D__x000D_          -  Previously treated with at least one prior systemic chemotherapy, immunotherapy or_x000D_             chemoimmunotherapy and have received at least 2 previous doses of rituximab._x000D__x000D_          -  Documented relapsed, refractory or progressive disease after treatment with systemic_x000D_             therapy and must not be Rituximab-refractory._x000D__x000D_          -  Investigator considers rituximab monotherapy appropriate._x000D__x000D_          -  Bi-dimensionally measurable disease on cross sectional imaging by X-ray Computed_x000D_             Tomography (CT) or Magnetic Resonance Imaging (MRI)._x000D__x000D_          -  Need of treatment for relapsed, progressed or refractory disease as assessed by the_x000D_             investigator._x000D__x000D_          -  Eastern Cooperative Oncology Group (ECOG) Performance status â‰¤ 2._x000D__x000D_          -  Adequate bone marrow function._x000D__x000D_          -  Willingness to follow study visit schedule, pregnancy precautions and other protocol_x000D_             requirements._x000D__x000D_        Exclusion Criteria:_x000D__x000D_          -  Histology other than follicular or marginal zone lymphoma or clinical evidence of_x000D_             transformation or Grade 3b follicular lymphoma._x000D__x000D_          -  Subjects taking corticosteroids during the last week prior to study treatment, unless_x000D_             administered at a dose equivalent to &lt; 20 mg/day prednisone or prednisolone._x000D__x000D_          -  Systemic anti-lymphoma therapy within 28 days or use of antibody agents within 8_x000D_             weeks use of radioimmunotherapy within 6 months._x000D__x000D_          -  Known seropositive for or active viral infection with hepatitis B virus (HBV) or/and_x000D_             human immunodeficiency virus (HIV)._x000D__x000D_          -  Known hepatitis C virus (HCV) positive with chronic HCV or active viral infection_x000D_             with HCV hepatitis requiring anti-viral medication (at time of randomization)._x000D__x000D_          -  Life expectancy &lt; 6 months._x000D__x000D_          -  Known sensitivity or allergy to murine products._x000D__x000D_          -  Prior history of malignancies, other than follicular or marginal zone lymphoma,_x000D_             unless the subject has been free of the disease for â‰¥ 5 years._x000D__x000D_          -  Prior use of lenalidomide._x000D__x000D_          -  Known allergy to thalidomide._x000D__x000D_          -  Neuropathy &gt; Grade 1._x000D__x000D_          -  Presence or history of central nervous system involvement by lymphoma._x000D__x000D_          -  Subjects who are at a risk for a thromboembolic event and are not willing to take_x000D_             prophylaxis for it._x000D__x000D_          -  Uncontrolled intercurrent illness._x000D__x000D_          -  Any significant medical condition, laboratory abnormality, or psychiatric illness_x000D_             that would prevent the subject from signing the informed consent document._x000D__x000D_          -  Pregnant or lactating females._x000D__x000D_          -  Any condition that places the subject at unacceptable risk if he/she were to_x000D_             participate in the study or that confounds the ability to interpret data from the_x000D_             study._x000D_      
---------------------------------------</v>
      </c>
      <c r="S199">
        <f>IF(OR(Database!K202="include",Database!L202="include"), 1, 0)</f>
        <v>0</v>
      </c>
      <c r="T199">
        <f>IF(OR(Database!M202="include",Database!N202="include",Database!O202="include",Database!P202="include"), 1, 0)</f>
        <v>0</v>
      </c>
      <c r="U199">
        <f>IF(OR(Database!M202="include",Database!N202="include",Database!O202="include"), 1, 0)</f>
        <v>0</v>
      </c>
      <c r="V199">
        <f>IF(Database!P202="include", 1, 0)</f>
        <v>0</v>
      </c>
      <c r="W199">
        <f>IF(OR(Database!Q202="include",Database!R202="include",Database!S202="include",Database!T202="include"), 1, 0)</f>
        <v>0</v>
      </c>
      <c r="X199">
        <f>IF(Database!Q202="include", 1, 0)</f>
        <v>0</v>
      </c>
      <c r="Y199">
        <f>IF(Database!T202="include", 1, 0)</f>
        <v>0</v>
      </c>
      <c r="Z199">
        <f>IF(OR(Database!AC202="include",Database!AE202="include",Database!AH202="include",Database!AI202="include",Database!AJ202="include",Database!AK202="include",Database!AM202="include",Database!AN202="include",Database!AO202="include",Database!AP202="include"), 1, 0)</f>
        <v>1</v>
      </c>
      <c r="AA199">
        <f>IF(OR(Database!AQ202&lt;&gt;"",Database!AR202&lt;&gt;"",Database!AS202&lt;&gt;"",Database!AT202&lt;&gt;""), 1, 0)</f>
        <v>0</v>
      </c>
      <c r="AB199">
        <f>IF(Database!AW202&lt;&gt;"", 1, 0)</f>
        <v>0</v>
      </c>
      <c r="AC199">
        <f>IF(OR(Database!AY202&lt;&gt;"",Database!AX202&lt;&gt;""), 1, 0)</f>
        <v>0</v>
      </c>
    </row>
    <row r="200" spans="1:29">
      <c r="A200" t="str">
        <f>Database!$B$6&amp;": "&amp;Database!B203&amp;CHAR(10)&amp;Database!$C$6&amp;": "&amp;Database!C203&amp;CHAR(10)&amp;Database!$E$6&amp;": "&amp;Database!E203&amp;CHAR(10)&amp;Database!$F$6&amp;": "&amp;Database!F203&amp;CHAR(10)&amp;Database!$G$6&amp;": "&amp;Database!G203&amp;CHAR(10)&amp;Database!$H$6&amp;": "&amp;Database!H203&amp;CHAR(10)&amp;Database!$I$6&amp;": "&amp;Database!I203&amp;CHAR(10)&amp;Database!$J$6&amp;": "&amp;Database!J203&amp;CHAR(10)</f>
        <v xml:space="preserve">nct_id: NCT01938001
phase: Phase 3
sponsor_name: Celgene Corporation
sponsor_type: Industry
study_title: A Phase 3, Double-blind, Randomized Study to Compare the Efficacy and Safety of Rituximab Plus Lenalidomide (CC-5013) Versus Rituximab Plus Placebo in Subjects With Relapsed/Refractory Indolent Lymphoma
cohort: 2
age_min: 18
age_max: 150
</v>
      </c>
      <c r="B200" t="str">
        <f>IF(S200=1, Database!$K$6&amp;": "&amp;Database!K203&amp;CHAR(10)&amp;Database!$L$6&amp;": "&amp;Database!L203, "")</f>
        <v/>
      </c>
      <c r="C200" t="str">
        <f>IF(T200=1, Database!$M$6&amp;": "&amp;Database!M203&amp;CHAR(10)&amp;Database!$N$6&amp;": "&amp;Database!N203&amp;CHAR(10)&amp;Database!$O$6&amp;": "&amp;Database!O203&amp;CHAR(10)&amp;Database!$P$6&amp;": "&amp;Database!P203&amp;CHAR(10), "")</f>
        <v/>
      </c>
      <c r="D200" t="str">
        <f>IF(W200=1, Database!$Q$6&amp;": "&amp;Database!Q203&amp;CHAR(10)&amp;Database!$R$6&amp;": "&amp;Database!R203&amp;CHAR(10)&amp;Database!$S$6&amp;": "&amp;Database!S203&amp;CHAR(10)&amp;Database!$T$6&amp;": "&amp;Database!T203&amp;CHAR(10)&amp;Database!$U$6&amp;": "&amp;Database!U203&amp;CHAR(10)&amp;Database!$V$6&amp;": "&amp;Database!V203&amp;CHAR(10)&amp;Database!$W$6&amp;": "&amp;Database!W203&amp;CHAR(10)&amp;Database!$X$6&amp;": "&amp;Database!X203&amp;CHAR(10)&amp;Database!$Y$6&amp;": "&amp;Database!Y203&amp;CHAR(10)&amp;Database!$Z$6&amp;": "&amp;Database!Z203&amp;CHAR(10)&amp;Database!$AA$6&amp;": "&amp;Database!AA203&amp;CHAR(10)&amp;Database!$AB$6&amp;": "&amp;Database!AB203&amp;CHAR(10), "")</f>
        <v/>
      </c>
      <c r="E200" t="str">
        <f>IF(Z200=1, Database!$AC$6&amp;": "&amp;Database!AC203&amp;CHAR(10)&amp;Database!$AD$6&amp;": "&amp;Database!AD203&amp;CHAR(10)&amp;Database!$AE$6&amp;": "&amp;Database!AE203&amp;CHAR(10)&amp;Database!$AF$6&amp;": "&amp;Database!AF203&amp;CHAR(10)&amp;Database!$AG$6&amp;": "&amp;Database!AG203&amp;CHAR(10)&amp;Database!$AH$6&amp;": "&amp;Database!AH203&amp;CHAR(10)&amp;Database!$AI$6&amp;": "&amp;Database!AI203&amp;CHAR(10)&amp;Database!$AJ$6&amp;": "&amp;Database!AJ203&amp;CHAR(10)&amp;Database!$AK$6&amp;": "&amp;Database!AK203&amp;CHAR(10)&amp;Database!$AL$6&amp;": "&amp;Database!AL203&amp;CHAR(10)&amp;Database!$AM$6&amp;": "&amp;Database!AM203&amp;CHAR(10)&amp;Database!$AN$6&amp;": "&amp;Database!AN203&amp;CHAR(10)&amp;Database!$AO$6&amp;": "&amp;Database!AO203&amp;CHAR(10)&amp;Database!$AP$6&amp;": "&amp;Database!AP203&amp;CHAR(10),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include
type_lymphoma_nhl_lpl: 
type_lymphoma_nhl_alcl: 
</v>
      </c>
      <c r="F200" t="str">
        <f>IF(AA200=1, Database!$AQ$6&amp;": "&amp;Database!AQ203&amp;CHAR(10)&amp;Database!$AR$6&amp;": "&amp;Database!AR203&amp;CHAR(10)&amp;Database!$AS$6&amp;": "&amp;Database!AS203&amp;CHAR(10)&amp;Database!$AT$6&amp;": "&amp;Database!AT203&amp;CHAR(10), "")</f>
        <v/>
      </c>
      <c r="G200" t="str">
        <f>IF(V200=1, Database!$AU$6&amp;": "&amp;Database!AU203&amp;CHAR(10)&amp;Database!$AV$6&amp;": "&amp;Database!AV203&amp;CHAR(10), "")</f>
        <v/>
      </c>
      <c r="H200" t="str">
        <f>IF(AB200=1, Database!$AW$6&amp;": "&amp;Database!AW203&amp;CHAR(10), "")</f>
        <v/>
      </c>
      <c r="I200" t="str">
        <f>IF(AC200=1, Database!$AX$6&amp;": "&amp;Database!AX203&amp;CHAR(10)&amp;Database!$AY$6&amp;": "&amp;Database!AY203&amp;CHAR(10), "")</f>
        <v/>
      </c>
      <c r="J200" t="str">
        <f>IF(Z200=1, Database!$AQ$6&amp;": "&amp;Database!AQ203&amp;CHAR(10)&amp;Database!$AR$6&amp;": "&amp;Database!AR203&amp;CHAR(10)&amp;Database!$AS$6&amp;": "&amp;Database!AS203&amp;CHAR(10)&amp;Database!$AT$6&amp;": "&amp;Database!AT203&amp;CHAR(10), "")</f>
        <v xml:space="preserve">stage_i: 
stage_ii: 
stage_iii: 
stage_iv: 
</v>
      </c>
      <c r="K200" t="str">
        <f>Database!$AZ$6&amp;": "&amp;Database!AZ203&amp;CHAR(10)&amp;Database!$BA$6&amp;": "&amp;Database!BA203&amp;CHAR(10)&amp;Database!$BB$6&amp;": "&amp;Database!BB203&amp;CHAR(10)</f>
        <v xml:space="preserve">status_newly_diagnosed: 
status_relapse: require_relapse_or_refractory
status_refractory: require_relapse_or_refractory
</v>
      </c>
      <c r="L200" t="str">
        <f>Database!$BC$6&amp;": "&amp;Database!BC203&amp;CHAR(10)&amp;Database!$BD$6&amp;": "&amp;Database!BD203&amp;CHAR(10)&amp;Database!$BE$6&amp;": "&amp;Database!BE203&amp;CHAR(10)&amp;Database!$BF$6&amp;": "&amp;Database!BF203&amp;CHAR(10)&amp;Database!$BG$6&amp;": "&amp;Database!BG203&amp;CHAR(10)&amp;Database!$BH$6&amp;": "&amp;Database!BH203&amp;CHAR(10)</f>
        <v xml:space="preserve">marker_alk_oncogene: 
marker_egfr_mutation: 
marker_kras_mutation: 
marker_philadelphia_bcrabl_positive: 
marker_flt3_positive: 
marker_cd20pos: require
</v>
      </c>
      <c r="M200" t="str">
        <f>Database!$BI$6&amp;": "&amp;Database!BI203&amp;CHAR(10)&amp;Database!$BJ$6&amp;": "&amp;Database!BJ203&amp;CHAR(10)&amp;Database!$BK$6&amp;": "&amp;Database!BK203&amp;CHAR(10)&amp;Database!$BL$6&amp;": "&amp;Database!BL203&amp;CHAR(10)&amp;Database!$BM$6&amp;": "&amp;Database!BM203&amp;CHAR(10)&amp;Database!$BN$6&amp;": "&amp;Database!BN203&amp;CHAR(10)&amp;Database!$BO$6&amp;": "&amp;Database!BO203&amp;CHAR(10)&amp;Database!$BP$6&amp;": "&amp;Database!BP203&amp;CHAR(10)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00" t="str">
        <f>IF(OR(W200=1, Z200=1), Database!$BQ$6&amp;": "&amp;Database!BQ203&amp;CHAR(10)&amp;Database!$BR$6&amp;": "&amp;Database!BR203&amp;CHAR(10)&amp;Database!$BS$6&amp;": "&amp;Database!BS203&amp;CHAR(10)&amp;Database!$BT$6&amp;": "&amp;Database!BT203&amp;CHAR(10), "")</f>
        <v xml:space="preserve">treatment_stemcell_allogeneic: 
treatment_stemcell_allogeneic_exclusion_period_mo: 
treatment_stemcell_autologous: 
treatment_stemcell_autologous_exclusion_period_mo: 
</v>
      </c>
      <c r="O200" t="str">
        <f>"Criteria: "&amp;CHAR(10)&amp;CHAR(10)&amp;Database!BU203</f>
        <v xml:space="preserve">Criteria: 
_x000D_        Inclusion Criteria:_x000D__x000D_          -  Age â‰¥18 years at the time of signing the informed consent document._x000D__x000D_          -  Understand and voluntarily sign an informed consent document prior to any study_x000D_             related assessments/procedures are conducted._x000D__x000D_          -  Histologically confirmed marginal zone lymphoma or follicular lymphoma (grade 1, 2 or_x000D_             3a; CD20+ by flow cytometry or histochemistry)._x000D__x000D_          -  Previously treated with at least one prior systemic chemotherapy, immunotherapy or_x000D_             chemoimmunotherapy and have received at least 2 previous doses of rituximab._x000D__x000D_          -  Documented relapsed, refractory or progressive disease after treatment with systemic_x000D_             therapy and must not be Rituximab-refractory._x000D__x000D_          -  Investigator considers rituximab monotherapy appropriate._x000D__x000D_          -  Bi-dimensionally measurable disease on cross sectional imaging by X-ray Computed_x000D_             Tomography (CT) or Magnetic Resonance Imaging (MRI)._x000D__x000D_          -  Need of treatment for relapsed, progressed or refractory disease as assessed by the_x000D_             investigator._x000D__x000D_          -  Eastern Cooperative Oncology Group (ECOG) Performance status â‰¤ 2._x000D__x000D_          -  Adequate bone marrow function._x000D__x000D_          -  Willingness to follow study visit schedule, pregnancy precautions and other protocol_x000D_             requirements._x000D__x000D_        Exclusion Criteria:_x000D__x000D_          -  Histology other than follicular or marginal zone lymphoma or clinical evidence of_x000D_             transformation or Grade 3b follicular lymphoma._x000D__x000D_          -  Subjects taking corticosteroids during the last week prior to study treatment, unless_x000D_             administered at a dose equivalent to &lt; 20 mg/day prednisone or prednisolone._x000D__x000D_          -  Systemic anti-lymphoma therapy within 28 days or use of antibody agents within 8_x000D_             weeks use of radioimmunotherapy within 6 months._x000D__x000D_          -  Known seropositive for or active viral infection with hepatitis B virus (HBV) or/and_x000D_             human immunodeficiency virus (HIV)._x000D__x000D_          -  Known hepatitis C virus (HCV) positive with chronic HCV or active viral infection_x000D_             with HCV hepatitis requiring anti-viral medication (at time of randomization)._x000D__x000D_          -  Life expectancy &lt; 6 months._x000D__x000D_          -  Known sensitivity or allergy to murine products._x000D__x000D_          -  Prior history of malignancies, other than follicular or marginal zone lymphoma,_x000D_             unless the subject has been free of the disease for â‰¥ 5 years._x000D__x000D_          -  Prior use of lenalidomide._x000D__x000D_          -  Known allergy to thalidomide._x000D__x000D_          -  Neuropathy &gt; Grade 1._x000D__x000D_          -  Presence or history of central nervous system involvement by lymphoma._x000D__x000D_          -  Subjects who are at a risk for a thromboembolic event and are not willing to take_x000D_             prophylaxis for it._x000D__x000D_          -  Uncontrolled intercurrent illness._x000D__x000D_          -  Any significant medical condition, laboratory abnormality, or psychiatric illness_x000D_             that would prevent the subject from signing the informed consent document._x000D__x000D_          -  Pregnant or lactating females._x000D__x000D_          -  Any condition that places the subject at unacceptable risk if he/she were to_x000D_             participate in the study or that confounds the ability to interpret data from the_x000D_             study._x000D_      </v>
      </c>
      <c r="P200" t="str">
        <f t="shared" si="6"/>
        <v xml:space="preserve">
---------------------------------------</v>
      </c>
      <c r="Q200" t="str">
        <f t="shared" si="7"/>
        <v>nct_id: NCT01938001
phase: Phase 3
sponsor_name: Celgene Corporation
sponsor_type: Industry
study_title: A Phase 3, Double-blind, Randomized Study to Compare the Efficacy and Safety of Rituximab Plus Lenalidomide (CC-5013) Versus Rituximab Plus Placebo in Subjects With Relapsed/Refractory Indolent Lymphoma
cohort: 2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include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require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Age â‰¥18 years at the time of signing the informed consent document._x000D__x000D_          -  Understand and voluntarily sign an informed consent document prior to any study_x000D_             related assessments/procedures are conducted._x000D__x000D_          -  Histologically confirmed marginal zone lymphoma or follicular lymphoma (grade 1, 2 or_x000D_             3a; CD20+ by flow cytometry or histochemistry)._x000D__x000D_          -  Previously treated with at least one prior systemic chemotherapy, immunotherapy or_x000D_             chemoimmunotherapy and have received at least 2 previous doses of rituximab._x000D__x000D_          -  Documented relapsed, refractory or progressive disease after treatment with systemic_x000D_             therapy and must not be Rituximab-refractory._x000D__x000D_          -  Investigator considers rituximab monotherapy appropriate._x000D__x000D_          -  Bi-dimensionally measurable disease on cross sectional imaging by X-ray Computed_x000D_             Tomography (CT) or Magnetic Resonance Imaging (MRI)._x000D__x000D_          -  Need of treatment for relapsed, progressed or refractory disease as assessed by the_x000D_             investigator._x000D__x000D_          -  Eastern Cooperative Oncology Group (ECOG) Performance status â‰¤ 2._x000D__x000D_          -  Adequate bone marrow function._x000D__x000D_          -  Willingness to follow study visit schedule, pregnancy precautions and other protocol_x000D_             requirements._x000D__x000D_        Exclusion Criteria:_x000D__x000D_          -  Histology other than follicular or marginal zone lymphoma or clinical evidence of_x000D_             transformation or Grade 3b follicular lymphoma._x000D__x000D_          -  Subjects taking corticosteroids during the last week prior to study treatment, unless_x000D_             administered at a dose equivalent to &lt; 20 mg/day prednisone or prednisolone._x000D__x000D_          -  Systemic anti-lymphoma therapy within 28 days or use of antibody agents within 8_x000D_             weeks use of radioimmunotherapy within 6 months._x000D__x000D_          -  Known seropositive for or active viral infection with hepatitis B virus (HBV) or/and_x000D_             human immunodeficiency virus (HIV)._x000D__x000D_          -  Known hepatitis C virus (HCV) positive with chronic HCV or active viral infection_x000D_             with HCV hepatitis requiring anti-viral medication (at time of randomization)._x000D__x000D_          -  Life expectancy &lt; 6 months._x000D__x000D_          -  Known sensitivity or allergy to murine products._x000D__x000D_          -  Prior history of malignancies, other than follicular or marginal zone lymphoma,_x000D_             unless the subject has been free of the disease for â‰¥ 5 years._x000D__x000D_          -  Prior use of lenalidomide._x000D__x000D_          -  Known allergy to thalidomide._x000D__x000D_          -  Neuropathy &gt; Grade 1._x000D__x000D_          -  Presence or history of central nervous system involvement by lymphoma._x000D__x000D_          -  Subjects who are at a risk for a thromboembolic event and are not willing to take_x000D_             prophylaxis for it._x000D__x000D_          -  Uncontrolled intercurrent illness._x000D__x000D_          -  Any significant medical condition, laboratory abnormality, or psychiatric illness_x000D_             that would prevent the subject from signing the informed consent document._x000D__x000D_          -  Pregnant or lactating females._x000D__x000D_          -  Any condition that places the subject at unacceptable risk if he/she were to_x000D_             participate in the study or that confounds the ability to interpret data from the_x000D_             study._x000D_      
---------------------------------------</v>
      </c>
      <c r="S200">
        <f>IF(OR(Database!K203="include",Database!L203="include"), 1, 0)</f>
        <v>0</v>
      </c>
      <c r="T200">
        <f>IF(OR(Database!M203="include",Database!N203="include",Database!O203="include",Database!P203="include"), 1, 0)</f>
        <v>0</v>
      </c>
      <c r="U200">
        <f>IF(OR(Database!M203="include",Database!N203="include",Database!O203="include"), 1, 0)</f>
        <v>0</v>
      </c>
      <c r="V200">
        <f>IF(Database!P203="include", 1, 0)</f>
        <v>0</v>
      </c>
      <c r="W200">
        <f>IF(OR(Database!Q203="include",Database!R203="include",Database!S203="include",Database!T203="include"), 1, 0)</f>
        <v>0</v>
      </c>
      <c r="X200">
        <f>IF(Database!Q203="include", 1, 0)</f>
        <v>0</v>
      </c>
      <c r="Y200">
        <f>IF(Database!T203="include", 1, 0)</f>
        <v>0</v>
      </c>
      <c r="Z200">
        <f>IF(OR(Database!AC203="include",Database!AE203="include",Database!AH203="include",Database!AI203="include",Database!AJ203="include",Database!AK203="include",Database!AM203="include",Database!AN203="include",Database!AO203="include",Database!AP203="include"), 1, 0)</f>
        <v>1</v>
      </c>
      <c r="AA200">
        <f>IF(OR(Database!AQ203&lt;&gt;"",Database!AR203&lt;&gt;"",Database!AS203&lt;&gt;"",Database!AT203&lt;&gt;""), 1, 0)</f>
        <v>0</v>
      </c>
      <c r="AB200">
        <f>IF(Database!AW203&lt;&gt;"", 1, 0)</f>
        <v>0</v>
      </c>
      <c r="AC200">
        <f>IF(OR(Database!AY203&lt;&gt;"",Database!AX203&lt;&gt;""), 1, 0)</f>
        <v>0</v>
      </c>
    </row>
    <row r="201" spans="1:29">
      <c r="A201" t="str">
        <f>Database!$B$6&amp;": "&amp;Database!B204&amp;CHAR(10)&amp;Database!$C$6&amp;": "&amp;Database!C204&amp;CHAR(10)&amp;Database!$E$6&amp;": "&amp;Database!E204&amp;CHAR(10)&amp;Database!$F$6&amp;": "&amp;Database!F204&amp;CHAR(10)&amp;Database!$G$6&amp;": "&amp;Database!G204&amp;CHAR(10)&amp;Database!$H$6&amp;": "&amp;Database!H204&amp;CHAR(10)&amp;Database!$I$6&amp;": "&amp;Database!I204&amp;CHAR(10)&amp;Database!$J$6&amp;": "&amp;Database!J204&amp;CHAR(10)</f>
        <v xml:space="preserve">nct_id: NCT01077518
phase: Phase 3
sponsor_name: Novartis Pharmaceuticals
sponsor_type: Industry
study_title: A Randomized, Open Label Study of Ofatumumab and Bendamustine Combination Therapy Compared With Bendamustine Monotherapy in Indolent B-cell Non-Hodgkin's Lymphoma Unresponsive to Rituximab or a Rituximab-Containing Regimen During or Within Six Months of Treatment
cohort: 1
age_min: 18
age_max: 150
</v>
      </c>
      <c r="B201" t="str">
        <f>IF(S201=1, Database!$K$6&amp;": "&amp;Database!K204&amp;CHAR(10)&amp;Database!$L$6&amp;": "&amp;Database!L204, "")</f>
        <v/>
      </c>
      <c r="C201" t="str">
        <f>IF(T201=1, Database!$M$6&amp;": "&amp;Database!M204&amp;CHAR(10)&amp;Database!$N$6&amp;": "&amp;Database!N204&amp;CHAR(10)&amp;Database!$O$6&amp;": "&amp;Database!O204&amp;CHAR(10)&amp;Database!$P$6&amp;": "&amp;Database!P204&amp;CHAR(10), "")</f>
        <v/>
      </c>
      <c r="D201" t="str">
        <f>IF(W201=1, Database!$Q$6&amp;": "&amp;Database!Q204&amp;CHAR(10)&amp;Database!$R$6&amp;": "&amp;Database!R204&amp;CHAR(10)&amp;Database!$S$6&amp;": "&amp;Database!S204&amp;CHAR(10)&amp;Database!$T$6&amp;": "&amp;Database!T204&amp;CHAR(10)&amp;Database!$U$6&amp;": "&amp;Database!U204&amp;CHAR(10)&amp;Database!$V$6&amp;": "&amp;Database!V204&amp;CHAR(10)&amp;Database!$W$6&amp;": "&amp;Database!W204&amp;CHAR(10)&amp;Database!$X$6&amp;": "&amp;Database!X204&amp;CHAR(10)&amp;Database!$Y$6&amp;": "&amp;Database!Y204&amp;CHAR(10)&amp;Database!$Z$6&amp;": "&amp;Database!Z204&amp;CHAR(10)&amp;Database!$AA$6&amp;": "&amp;Database!AA204&amp;CHAR(10)&amp;Database!$AB$6&amp;": "&amp;Database!AB204&amp;CHAR(10), "")</f>
        <v/>
      </c>
      <c r="E201" t="str">
        <f>IF(Z201=1, Database!$AC$6&amp;": "&amp;Database!AC204&amp;CHAR(10)&amp;Database!$AD$6&amp;": "&amp;Database!AD204&amp;CHAR(10)&amp;Database!$AE$6&amp;": "&amp;Database!AE204&amp;CHAR(10)&amp;Database!$AF$6&amp;": "&amp;Database!AF204&amp;CHAR(10)&amp;Database!$AG$6&amp;": "&amp;Database!AG204&amp;CHAR(10)&amp;Database!$AH$6&amp;": "&amp;Database!AH204&amp;CHAR(10)&amp;Database!$AI$6&amp;": "&amp;Database!AI204&amp;CHAR(10)&amp;Database!$AJ$6&amp;": "&amp;Database!AJ204&amp;CHAR(10)&amp;Database!$AK$6&amp;": "&amp;Database!AK204&amp;CHAR(10)&amp;Database!$AL$6&amp;": "&amp;Database!AL204&amp;CHAR(10)&amp;Database!$AM$6&amp;": "&amp;Database!AM204&amp;CHAR(10)&amp;Database!$AN$6&amp;": "&amp;Database!AN204&amp;CHAR(10)&amp;Database!$AO$6&amp;": "&amp;Database!AO204&amp;CHAR(10)&amp;Database!$AP$6&amp;": "&amp;Database!AP204&amp;CHAR(10), "")</f>
        <v xml:space="preserve">type_lymphoma_hl: 
type_lymphoma_hl_nlpredominant: 
type_lymphoma_nhl_dlbcl: 
type_lymphoma_nhl_dlbcl_pmbcl: 
type_lymphoma_nhl_dlbcl_denovo: 
type_lymphoma_nhl_mcl: 
type_lymphoma_nhl_pcsnl: 
type_lymphoma_nhl_ptcl: include
type_lymphoma_nhl_fl: include
type_lymphoma_nhl_fl_grade3b: require
type_lymphoma_nhl_sll: include
type_lymphoma_nhl_mzl: include
type_lymphoma_nhl_lpl: include
type_lymphoma_nhl_alcl: include
</v>
      </c>
      <c r="F201" t="str">
        <f>IF(AA201=1, Database!$AQ$6&amp;": "&amp;Database!AQ204&amp;CHAR(10)&amp;Database!$AR$6&amp;": "&amp;Database!AR204&amp;CHAR(10)&amp;Database!$AS$6&amp;": "&amp;Database!AS204&amp;CHAR(10)&amp;Database!$AT$6&amp;": "&amp;Database!AT204&amp;CHAR(10), "")</f>
        <v xml:space="preserve">stage_i: exclude
stage_ii: 
stage_iii: 
stage_iv: 
</v>
      </c>
      <c r="G201" t="str">
        <f>IF(V201=1, Database!$AU$6&amp;": "&amp;Database!AU204&amp;CHAR(10)&amp;Database!$AV$6&amp;": "&amp;Database!AV204&amp;CHAR(10), "")</f>
        <v/>
      </c>
      <c r="H201" t="str">
        <f>IF(AB201=1, Database!$AW$6&amp;": "&amp;Database!AW204&amp;CHAR(10), "")</f>
        <v/>
      </c>
      <c r="I201" t="str">
        <f>IF(AC201=1, Database!$AX$6&amp;": "&amp;Database!AX204&amp;CHAR(10)&amp;Database!$AY$6&amp;": "&amp;Database!AY204&amp;CHAR(10), "")</f>
        <v/>
      </c>
      <c r="J201" t="str">
        <f>IF(Z201=1, Database!$AQ$6&amp;": "&amp;Database!AQ204&amp;CHAR(10)&amp;Database!$AR$6&amp;": "&amp;Database!AR204&amp;CHAR(10)&amp;Database!$AS$6&amp;": "&amp;Database!AS204&amp;CHAR(10)&amp;Database!$AT$6&amp;": "&amp;Database!AT204&amp;CHAR(10), "")</f>
        <v xml:space="preserve">stage_i: exclude
stage_ii: 
stage_iii: 
stage_iv: 
</v>
      </c>
      <c r="K201" t="str">
        <f>Database!$AZ$6&amp;": "&amp;Database!AZ204&amp;CHAR(10)&amp;Database!$BA$6&amp;": "&amp;Database!BA204&amp;CHAR(10)&amp;Database!$BB$6&amp;": "&amp;Database!BB204&amp;CHAR(10)</f>
        <v xml:space="preserve">status_newly_diagnosed: 
status_relapse: 
status_refractory: 
</v>
      </c>
      <c r="L201" t="str">
        <f>Database!$BC$6&amp;": "&amp;Database!BC204&amp;CHAR(10)&amp;Database!$BD$6&amp;": "&amp;Database!BD204&amp;CHAR(10)&amp;Database!$BE$6&amp;": "&amp;Database!BE204&amp;CHAR(10)&amp;Database!$BF$6&amp;": "&amp;Database!BF204&amp;CHAR(10)&amp;Database!$BG$6&amp;": "&amp;Database!BG204&amp;CHAR(10)&amp;Database!$BH$6&amp;": "&amp;Database!BH204&amp;CHAR(10)</f>
        <v xml:space="preserve">marker_alk_oncogene: 
marker_egfr_mutation: 
marker_kras_mutation: 
marker_philadelphia_bcrabl_positive: 
marker_flt3_positive: 
marker_cd20pos: require
</v>
      </c>
      <c r="M201" t="str">
        <f>Database!$BI$6&amp;": "&amp;Database!BI204&amp;CHAR(10)&amp;Database!$BJ$6&amp;": "&amp;Database!BJ204&amp;CHAR(10)&amp;Database!$BK$6&amp;": "&amp;Database!BK204&amp;CHAR(10)&amp;Database!$BL$6&amp;": "&amp;Database!BL204&amp;CHAR(10)&amp;Database!$BM$6&amp;": "&amp;Database!BM204&amp;CHAR(10)&amp;Database!$BN$6&amp;": "&amp;Database!BN204&amp;CHAR(10)&amp;Database!$BO$6&amp;": "&amp;Database!BO204&amp;CHAR(10)&amp;Database!$BP$6&amp;": "&amp;Database!BP204&amp;CHAR(10)</f>
        <v xml:space="preserve">treatment_radiation: exclude
treatment_radiation_exclusion_period_mo: 12
treatment_chemo_systemic: 
treatment_chemo_systemic_exclusion_period_mo: 
treatment_chemo_adjuvant: 
treatment_chemo_adjuvant_exclusion_period_mo: 
treatment_tki: 
treatment_tki_exclusion_period_mo: 
</v>
      </c>
      <c r="N201" t="str">
        <f>IF(OR(W201=1, Z201=1), Database!$BQ$6&amp;": "&amp;Database!BQ204&amp;CHAR(10)&amp;Database!$BR$6&amp;": "&amp;Database!BR204&amp;CHAR(10)&amp;Database!$BS$6&amp;": "&amp;Database!BS204&amp;CHAR(10)&amp;Database!$BT$6&amp;": "&amp;Database!BT204&amp;CHAR(10), "")</f>
        <v xml:space="preserve">treatment_stemcell_allogeneic: exclude
treatment_stemcell_allogeneic_exclusion_period_mo: 1800
treatment_stemcell_autologous: exclude
treatment_stemcell_autologous_exclusion_period_mo: 12
</v>
      </c>
      <c r="O201" t="str">
        <f>"Criteria: "&amp;CHAR(10)&amp;CHAR(10)&amp;Database!BU204</f>
        <v xml:space="preserve">Criteria: 
_x000D_        Inclusion Criteria:_x000D__x000D_          -  Indolent lymphoma including Grades 1-3a follicular, small lymphocytic,_x000D_             lymphoplasmacytic, and marginal zone lymphoma; Stages III-IV, or bulky disease, Stage_x000D_             II. Tumor verified CD20+ and CT imaging done at screening verifying disease_x000D__x000D_          -  Indolent B-cell NHL that remains stable or unresponsive during or within 6 months of_x000D_             treatment with rituximab or a rituximab-containing regimen_x000D__x000D_          -  Indolent lymphoma including grades 1-3a follicular, small lymphocytic,_x000D_             lymphoplasmacytic, and marginal zone lymphoma; stages III-IV, or bulky disease stage_x000D_             II (i.e. as any single mass &gt; 5 cm in any direction)_x000D__x000D_          -  ECOG Performance Status of 0, 1, or 2_x000D__x000D_          -  Life expectancy of at least 6 months_x000D__x000D_          -  18 years or older_x000D__x000D_          -  Signed, written informed consent_x000D__x000D_        Exclusion Criteria:_x000D__x000D_          -  Grade 3b follicular lymphoma or evidence that the indolent lymphoma has transformed_x000D_             to aggressive lymphoma_x000D__x000D_          -  Previous allogeneic stem cell transplant_x000D__x000D_          -  Previous autologous stem cell transplant, fludarabine therapy, or radioimmunotherapy_x000D_             in the past 12 months_x000D__x000D_          -  Previous external beam radiation therapy to the pelvis. Previous external beam_x000D_             radiation therapy for bony disease to the cranium, mediastinum, and axilla, or to two_x000D_             or to more than 3 vertebral bodies_x000D__x000D_          -  High dose steroids greater to or equal to 60 mg prednisone/day (or equivalent) within_x000D_             3 months of randomization. No more than 10 mg prednisone (or equivalent) daily at the_x000D_             time of randomization_x000D__x000D_          -  Prior bendamustine treatment within 1 year of randomization not resulting in a CR or_x000D_             PR for at least 6 months_x000D__x000D_          -  Treatment with anti-CD20 monoclonal antibody within 3 months of randomization_x000D__x000D_          -  Known CNS involvement of indolent lymphoma_x000D__x000D_          -  Other past or current malignancy. Subjects free of malignancy for at least 5 years or_x000D_             have history of definitively treated non-melanoma skin cancer, or successfully_x000D_             treated in situ carcinoma, are eligible_x000D__x000D_          -  Chronic or current active infectious disease requiring systemic antibiotics,_x000D_             antifungal, or antiviral treatment_x000D__x000D_          -  Clinically significant cardiac disease_x000D__x000D_          -  History of significant cerebrovascular disease or event with significant symptoms_x000D__x000D_          -  Positive serology for Hepatitis B_x000D__x000D_          -  Current active liver or biliary disease (except Gibler's syndrome or asymptomatic_x000D_             gallstones, liver metastases, or otherwise stable chronic liver disease)_x000D__x000D_          -  Known HIV positive_x000D__x000D_          -  Abnormal/inadequate blood values, liver and kidney function_x000D__x000D_          -  Current participation in other clinical study_x000D__x000D_          -  Inability to comply with the protocol activities_x000D__x000D_          -  Lactating or pregnant women or female patients of child-bearing potential (or male_x000D_             patients with such partners) not willing to use adequate contraception_x000D_      </v>
      </c>
      <c r="P201" t="str">
        <f t="shared" si="6"/>
        <v xml:space="preserve">
---------------------------------------</v>
      </c>
      <c r="Q201" t="str">
        <f t="shared" si="7"/>
        <v>nct_id: NCT01077518
phase: Phase 3
sponsor_name: Novartis Pharmaceuticals
sponsor_type: Industry
study_title: A Randomized, Open Label Study of Ofatumumab and Bendamustine Combination Therapy Compared With Bendamustine Monotherapy in Indolent B-cell Non-Hodgkin's Lymphoma Unresponsive to Rituximab or a Rituximab-Containing Regimen During or Within Six Months of Treatment
cohort: 1
age_min: 18
age_max: 150
type_lymphoma_hl: 
type_lymphoma_hl_nlpredominant: 
type_lymphoma_nhl_dlbcl: 
type_lymphoma_nhl_dlbcl_pmbcl: 
type_lymphoma_nhl_dlbcl_denovo: 
type_lymphoma_nhl_mcl: 
type_lymphoma_nhl_pcsnl: 
type_lymphoma_nhl_ptcl: include
type_lymphoma_nhl_fl: include
type_lymphoma_nhl_fl_grade3b: require
type_lymphoma_nhl_sll: include
type_lymphoma_nhl_mzl: include
type_lymphoma_nhl_lpl: include
type_lymphoma_nhl_alcl: include
stage_i: exclude
stage_ii: 
stage_iii: 
stage_iv: 
stage_i: exclude
stage_ii: 
stage_iii: 
stage_iv: 
status_newly_diagnosed: 
status_relapse: 
status_refractory: 
marker_alk_oncogene: 
marker_egfr_mutation: 
marker_kras_mutation: 
marker_philadelphia_bcrabl_positive: 
marker_flt3_positive: 
marker_cd20pos: require
treatment_radiation: exclude
treatment_radiation_exclusion_period_mo: 12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12
Criteria: 
_x000D_        Inclusion Criteria:_x000D__x000D_          -  Indolent lymphoma including Grades 1-3a follicular, small lymphocytic,_x000D_             lymphoplasmacytic, and marginal zone lymphoma; Stages III-IV, or bulky disease, Stage_x000D_             II. Tumor verified CD20+ and CT imaging done at screening verifying disease_x000D__x000D_          -  Indolent B-cell NHL that remains stable or unresponsive during or within 6 months of_x000D_             treatment with rituximab or a rituximab-containing regimen_x000D__x000D_          -  Indolent lymphoma including grades 1-3a follicular, small lymphocytic,_x000D_             lymphoplasmacytic, and marginal zone lymphoma; stages III-IV, or bulky disease stage_x000D_             II (i.e. as any single mass &gt; 5 cm in any direction)_x000D__x000D_          -  ECOG Performance Status of 0, 1, or 2_x000D__x000D_          -  Life expectancy of at least 6 months_x000D__x000D_          -  18 years or older_x000D__x000D_          -  Signed, written informed consent_x000D__x000D_        Exclusion Criteria:_x000D__x000D_          -  Grade 3b follicular lymphoma or evidence that the indolent lymphoma has transformed_x000D_             to aggressive lymphoma_x000D__x000D_          -  Previous allogeneic stem cell transplant_x000D__x000D_          -  Previous autologous stem cell transplant, fludarabine therapy, or radioimmunotherapy_x000D_             in the past 12 months_x000D__x000D_          -  Previous external beam radiation therapy to the pelvis. Previous external beam_x000D_             radiation therapy for bony disease to the cranium, mediastinum, and axilla, or to two_x000D_             or to more than 3 vertebral bodies_x000D__x000D_          -  High dose steroids greater to or equal to 60 mg prednisone/day (or equivalent) within_x000D_             3 months of randomization. No more than 10 mg prednisone (or equivalent) daily at the_x000D_             time of randomization_x000D__x000D_          -  Prior bendamustine treatment within 1 year of randomization not resulting in a CR or_x000D_             PR for at least 6 months_x000D__x000D_          -  Treatment with anti-CD20 monoclonal antibody within 3 months of randomization_x000D__x000D_          -  Known CNS involvement of indolent lymphoma_x000D__x000D_          -  Other past or current malignancy. Subjects free of malignancy for at least 5 years or_x000D_             have history of definitively treated non-melanoma skin cancer, or successfully_x000D_             treated in situ carcinoma, are eligible_x000D__x000D_          -  Chronic or current active infectious disease requiring systemic antibiotics,_x000D_             antifungal, or antiviral treatment_x000D__x000D_          -  Clinically significant cardiac disease_x000D__x000D_          -  History of significant cerebrovascular disease or event with significant symptoms_x000D__x000D_          -  Positive serology for Hepatitis B_x000D__x000D_          -  Current active liver or biliary disease (except Gibler's syndrome or asymptomatic_x000D_             gallstones, liver metastases, or otherwise stable chronic liver disease)_x000D__x000D_          -  Known HIV positive_x000D__x000D_          -  Abnormal/inadequate blood values, liver and kidney function_x000D__x000D_          -  Current participation in other clinical study_x000D__x000D_          -  Inability to comply with the protocol activities_x000D__x000D_          -  Lactating or pregnant women or female patients of child-bearing potential (or male_x000D_             patients with such partners) not willing to use adequate contraception_x000D_      
---------------------------------------</v>
      </c>
      <c r="S201">
        <f>IF(OR(Database!K204="include",Database!L204="include"), 1, 0)</f>
        <v>0</v>
      </c>
      <c r="T201">
        <f>IF(OR(Database!M204="include",Database!N204="include",Database!O204="include",Database!P204="include"), 1, 0)</f>
        <v>0</v>
      </c>
      <c r="U201">
        <f>IF(OR(Database!M204="include",Database!N204="include",Database!O204="include"), 1, 0)</f>
        <v>0</v>
      </c>
      <c r="V201">
        <f>IF(Database!P204="include", 1, 0)</f>
        <v>0</v>
      </c>
      <c r="W201">
        <f>IF(OR(Database!Q204="include",Database!R204="include",Database!S204="include",Database!T204="include"), 1, 0)</f>
        <v>0</v>
      </c>
      <c r="X201">
        <f>IF(Database!Q204="include", 1, 0)</f>
        <v>0</v>
      </c>
      <c r="Y201">
        <f>IF(Database!T204="include", 1, 0)</f>
        <v>0</v>
      </c>
      <c r="Z201">
        <f>IF(OR(Database!AC204="include",Database!AE204="include",Database!AH204="include",Database!AI204="include",Database!AJ204="include",Database!AK204="include",Database!AM204="include",Database!AN204="include",Database!AO204="include",Database!AP204="include"), 1, 0)</f>
        <v>1</v>
      </c>
      <c r="AA201">
        <f>IF(OR(Database!AQ204&lt;&gt;"",Database!AR204&lt;&gt;"",Database!AS204&lt;&gt;"",Database!AT204&lt;&gt;""), 1, 0)</f>
        <v>1</v>
      </c>
      <c r="AB201">
        <f>IF(Database!AW204&lt;&gt;"", 1, 0)</f>
        <v>0</v>
      </c>
      <c r="AC201">
        <f>IF(OR(Database!AY204&lt;&gt;"",Database!AX204&lt;&gt;""), 1, 0)</f>
        <v>0</v>
      </c>
    </row>
    <row r="202" spans="1:29">
      <c r="A202" t="str">
        <f>Database!$B$6&amp;": "&amp;Database!B205&amp;CHAR(10)&amp;Database!$C$6&amp;": "&amp;Database!C205&amp;CHAR(10)&amp;Database!$E$6&amp;": "&amp;Database!E205&amp;CHAR(10)&amp;Database!$F$6&amp;": "&amp;Database!F205&amp;CHAR(10)&amp;Database!$G$6&amp;": "&amp;Database!G205&amp;CHAR(10)&amp;Database!$H$6&amp;": "&amp;Database!H205&amp;CHAR(10)&amp;Database!$I$6&amp;": "&amp;Database!I205&amp;CHAR(10)&amp;Database!$J$6&amp;": "&amp;Database!J205&amp;CHAR(10)</f>
        <v xml:space="preserve">nct_id: NCT01996865
phase: Phase 3
sponsor_name: Celgene Corporation
sponsor_type: Industry
study_title: A Phase 3B Randomized Study of Lenalidomide (CC-5013) Plus Rituximab Maintenance Therapy Followed by Lenalidomide Single-Agent Maintenance Versus Rituximab in Subjects With Relapsed/Refractory Follicular, Marginal Zone, or Mantle Cell Lymphoma
cohort: 1
age_min: 18
age_max: 150
</v>
      </c>
      <c r="B202" t="str">
        <f>IF(S202=1, Database!$K$6&amp;": "&amp;Database!K205&amp;CHAR(10)&amp;Database!$L$6&amp;": "&amp;Database!L205, "")</f>
        <v/>
      </c>
      <c r="C202" t="str">
        <f>IF(T202=1, Database!$M$6&amp;": "&amp;Database!M205&amp;CHAR(10)&amp;Database!$N$6&amp;": "&amp;Database!N205&amp;CHAR(10)&amp;Database!$O$6&amp;": "&amp;Database!O205&amp;CHAR(10)&amp;Database!$P$6&amp;": "&amp;Database!P205&amp;CHAR(10), "")</f>
        <v/>
      </c>
      <c r="D202" t="str">
        <f>IF(W202=1, Database!$Q$6&amp;": "&amp;Database!Q205&amp;CHAR(10)&amp;Database!$R$6&amp;": "&amp;Database!R205&amp;CHAR(10)&amp;Database!$S$6&amp;": "&amp;Database!S205&amp;CHAR(10)&amp;Database!$T$6&amp;": "&amp;Database!T205&amp;CHAR(10)&amp;Database!$U$6&amp;": "&amp;Database!U205&amp;CHAR(10)&amp;Database!$V$6&amp;": "&amp;Database!V205&amp;CHAR(10)&amp;Database!$W$6&amp;": "&amp;Database!W205&amp;CHAR(10)&amp;Database!$X$6&amp;": "&amp;Database!X205&amp;CHAR(10)&amp;Database!$Y$6&amp;": "&amp;Database!Y205&amp;CHAR(10)&amp;Database!$Z$6&amp;": "&amp;Database!Z205&amp;CHAR(10)&amp;Database!$AA$6&amp;": "&amp;Database!AA205&amp;CHAR(10)&amp;Database!$AB$6&amp;": "&amp;Database!AB205&amp;CHAR(10), "")</f>
        <v/>
      </c>
      <c r="E202" t="str">
        <f>IF(Z202=1, Database!$AC$6&amp;": "&amp;Database!AC205&amp;CHAR(10)&amp;Database!$AD$6&amp;": "&amp;Database!AD205&amp;CHAR(10)&amp;Database!$AE$6&amp;": "&amp;Database!AE205&amp;CHAR(10)&amp;Database!$AF$6&amp;": "&amp;Database!AF205&amp;CHAR(10)&amp;Database!$AG$6&amp;": "&amp;Database!AG205&amp;CHAR(10)&amp;Database!$AH$6&amp;": "&amp;Database!AH205&amp;CHAR(10)&amp;Database!$AI$6&amp;": "&amp;Database!AI205&amp;CHAR(10)&amp;Database!$AJ$6&amp;": "&amp;Database!AJ205&amp;CHAR(10)&amp;Database!$AK$6&amp;": "&amp;Database!AK205&amp;CHAR(10)&amp;Database!$AL$6&amp;": "&amp;Database!AL205&amp;CHAR(10)&amp;Database!$AM$6&amp;": "&amp;Database!AM205&amp;CHAR(10)&amp;Database!$AN$6&amp;": "&amp;Database!AN205&amp;CHAR(10)&amp;Database!$AO$6&amp;": "&amp;Database!AO205&amp;CHAR(10)&amp;Database!$AP$6&amp;": "&amp;Database!AP205&amp;CHAR(10), "")</f>
        <v xml:space="preserve">type_lymphoma_hl: 
type_lymphoma_hl_nlpredominant: 
type_lymphoma_nhl_dlbcl: 
type_lymphoma_nhl_dlbcl_pmbcl: 
type_lymphoma_nhl_dlbcl_denovo: 
type_lymphoma_nhl_mcl: include
type_lymphoma_nhl_pcsnl: 
type_lymphoma_nhl_ptcl: 
type_lymphoma_nhl_fl: include
type_lymphoma_nhl_fl_grade3b: exclude
type_lymphoma_nhl_sll: 
type_lymphoma_nhl_mzl: include
type_lymphoma_nhl_lpl: 
type_lymphoma_nhl_alcl: 
</v>
      </c>
      <c r="F202" t="str">
        <f>IF(AA202=1, Database!$AQ$6&amp;": "&amp;Database!AQ205&amp;CHAR(10)&amp;Database!$AR$6&amp;": "&amp;Database!AR205&amp;CHAR(10)&amp;Database!$AS$6&amp;": "&amp;Database!AS205&amp;CHAR(10)&amp;Database!$AT$6&amp;": "&amp;Database!AT205&amp;CHAR(10), "")</f>
        <v/>
      </c>
      <c r="G202" t="str">
        <f>IF(V202=1, Database!$AU$6&amp;": "&amp;Database!AU205&amp;CHAR(10)&amp;Database!$AV$6&amp;": "&amp;Database!AV205&amp;CHAR(10), "")</f>
        <v/>
      </c>
      <c r="H202" t="str">
        <f>IF(AB202=1, Database!$AW$6&amp;": "&amp;Database!AW205&amp;CHAR(10), "")</f>
        <v/>
      </c>
      <c r="I202" t="str">
        <f>IF(AC202=1, Database!$AX$6&amp;": "&amp;Database!AX205&amp;CHAR(10)&amp;Database!$AY$6&amp;": "&amp;Database!AY205&amp;CHAR(10), "")</f>
        <v/>
      </c>
      <c r="J202" t="str">
        <f>IF(Z202=1, Database!$AQ$6&amp;": "&amp;Database!AQ205&amp;CHAR(10)&amp;Database!$AR$6&amp;": "&amp;Database!AR205&amp;CHAR(10)&amp;Database!$AS$6&amp;": "&amp;Database!AS205&amp;CHAR(10)&amp;Database!$AT$6&amp;": "&amp;Database!AT205&amp;CHAR(10), "")</f>
        <v xml:space="preserve">stage_i: 
stage_ii: 
stage_iii: 
stage_iv: 
</v>
      </c>
      <c r="K202" t="str">
        <f>Database!$AZ$6&amp;": "&amp;Database!AZ205&amp;CHAR(10)&amp;Database!$BA$6&amp;": "&amp;Database!BA205&amp;CHAR(10)&amp;Database!$BB$6&amp;": "&amp;Database!BB205&amp;CHAR(10)</f>
        <v xml:space="preserve">status_newly_diagnosed: 
status_relapse: require_relapse_or_refractory
status_refractory: require_relapse_or_refractory
</v>
      </c>
      <c r="L202" t="str">
        <f>Database!$BC$6&amp;": "&amp;Database!BC205&amp;CHAR(10)&amp;Database!$BD$6&amp;": "&amp;Database!BD205&amp;CHAR(10)&amp;Database!$BE$6&amp;": "&amp;Database!BE205&amp;CHAR(10)&amp;Database!$BF$6&amp;": "&amp;Database!BF205&amp;CHAR(10)&amp;Database!$BG$6&amp;": "&amp;Database!BG205&amp;CHAR(10)&amp;Database!$BH$6&amp;": "&amp;Database!BH205&amp;CHAR(10)</f>
        <v xml:space="preserve">marker_alk_oncogene: 
marker_egfr_mutation: 
marker_kras_mutation: 
marker_philadelphia_bcrabl_positive: 
marker_flt3_positive: 
marker_cd20pos: 
</v>
      </c>
      <c r="M202" t="str">
        <f>Database!$BI$6&amp;": "&amp;Database!BI205&amp;CHAR(10)&amp;Database!$BJ$6&amp;": "&amp;Database!BJ205&amp;CHAR(10)&amp;Database!$BK$6&amp;": "&amp;Database!BK205&amp;CHAR(10)&amp;Database!$BL$6&amp;": "&amp;Database!BL205&amp;CHAR(10)&amp;Database!$BM$6&amp;": "&amp;Database!BM205&amp;CHAR(10)&amp;Database!$BN$6&amp;": "&amp;Database!BN205&amp;CHAR(10)&amp;Database!$BO$6&amp;": "&amp;Database!BO205&amp;CHAR(10)&amp;Database!$BP$6&amp;": "&amp;Database!BP205&amp;CHAR(10)</f>
        <v xml:space="preserve">treatment_radiation: exclude
treatment_radiation_exclusion_period_mo: 3
treatment_chemo_systemic: 
treatment_chemo_systemic_exclusion_period_mo: 
treatment_chemo_adjuvant: 
treatment_chemo_adjuvant_exclusion_period_mo: 
treatment_tki: 
treatment_tki_exclusion_period_mo: 
</v>
      </c>
      <c r="N202" t="str">
        <f>IF(OR(W202=1, Z202=1), Database!$BQ$6&amp;": "&amp;Database!BQ205&amp;CHAR(10)&amp;Database!$BR$6&amp;": "&amp;Database!BR205&amp;CHAR(10)&amp;Database!$BS$6&amp;": "&amp;Database!BS205&amp;CHAR(10)&amp;Database!$BT$6&amp;": "&amp;Database!BT205&amp;CHAR(10), "")</f>
        <v xml:space="preserve">treatment_stemcell_allogeneic: 
treatment_stemcell_allogeneic_exclusion_period_mo: 
treatment_stemcell_autologous: 
treatment_stemcell_autologous_exclusion_period_mo: 
</v>
      </c>
      <c r="O202" t="str">
        <f>"Criteria: "&amp;CHAR(10)&amp;CHAR(10)&amp;Database!BU205</f>
        <v xml:space="preserve">Criteria: 
_x000D_        Inclusion Criteria:_x000D__x000D_        -- Age â‰¥18 years_x000D__x000D_          -  Histologically confirmed Follicular Lymphoma (Grade 1, 2 or 3a), Marginal Zone_x000D_             Lymphoma, or Mantle Cell Lymphoma_x000D__x000D_          -  Must have documented relapsed, refractory or Progressive Disease after last treatment_x000D_             with systemic therapy_x000D__x000D_          -  Bi-dimensionally measurable disease_x000D__x000D_          -  Eastern Cooperative Oncology Group (ECOG) Performance status â‰¤ 2_x000D__x000D_          -  Adequate bone marrow function_x000D__x000D_          -  Willingness to follow pregnancy precautions_x000D__x000D_        Exclusion Criteria:_x000D__x000D_          -  Histology other than follicular or marginal zone lymphoma or clinical evidence of_x000D_             transformation or Grade 3b follicular lymphoma_x000D__x000D_          -  Any medical condition (other than the underlying lymphoma) that requires chronic_x000D_             steroid use_x000D__x000D_          -  Subjects taking corticosteroids during the last 1 week prior treatment, unless_x000D_             administered at a dose equivalent to &lt; 20 mg/day of prednisone_x000D__x000D_          -  Systemic anti-lymphoma therapy within 28 days or use of antibody agents within 8_x000D_             weeks use of radioimmunotherapy within 3 months_x000D__x000D_          -  Known seropositive for or active viral infection with hepatitis B virus (HBV),_x000D_             hepatitis C virus (HCV), human immunodeficiency virus (HIV)_x000D__x000D_          -  Known sensitivity or allergy to murine products_x000D__x000D_          -  Presence or history of central nervous system involvement by lymphoma. Subjects who_x000D_             are at a risk for a thromboembolic event and are not willing to take prophylaxis for_x000D_             it._x000D__x000D_          -  Any condition that places the subject at unacceptable risk if he/she were to_x000D_             participate in the study or that confounds the ability to interpret data from the_x000D_             study._x000D_      </v>
      </c>
      <c r="P202" t="str">
        <f t="shared" si="6"/>
        <v xml:space="preserve">
---------------------------------------</v>
      </c>
      <c r="Q202" t="str">
        <f t="shared" si="7"/>
        <v>nct_id: NCT01996865
phase: Phase 3
sponsor_name: Celgene Corporation
sponsor_type: Industry
study_title: A Phase 3B Randomized Study of Lenalidomide (CC-5013) Plus Rituximab Maintenance Therapy Followed by Lenalidomide Single-Agent Maintenance Versus Rituximab in Subjects With Relapsed/Refractory Follicular, Marginal Zone, or Mantle Cell Lymphoma
cohort: 1
age_min: 18
age_max: 150
type_lymphoma_hl: 
type_lymphoma_hl_nlpredominant: 
type_lymphoma_nhl_dlbcl: 
type_lymphoma_nhl_dlbcl_pmbcl: 
type_lymphoma_nhl_dlbcl_denovo: 
type_lymphoma_nhl_mcl: include
type_lymphoma_nhl_pcsnl: 
type_lymphoma_nhl_ptcl: 
type_lymphoma_nhl_fl: include
type_lymphoma_nhl_fl_grade3b: exclude
type_lymphoma_nhl_sll: 
type_lymphoma_nhl_mzl: include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exclude
treatment_radiation_exclusion_period_mo: 3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Age â‰¥18 years_x000D__x000D_          -  Histologically confirmed Follicular Lymphoma (Grade 1, 2 or 3a), Marginal Zone_x000D_             Lymphoma, or Mantle Cell Lymphoma_x000D__x000D_          -  Must have documented relapsed, refractory or Progressive Disease after last treatment_x000D_             with systemic therapy_x000D__x000D_          -  Bi-dimensionally measurable disease_x000D__x000D_          -  Eastern Cooperative Oncology Group (ECOG) Performance status â‰¤ 2_x000D__x000D_          -  Adequate bone marrow function_x000D__x000D_          -  Willingness to follow pregnancy precautions_x000D__x000D_        Exclusion Criteria:_x000D__x000D_          -  Histology other than follicular or marginal zone lymphoma or clinical evidence of_x000D_             transformation or Grade 3b follicular lymphoma_x000D__x000D_          -  Any medical condition (other than the underlying lymphoma) that requires chronic_x000D_             steroid use_x000D__x000D_          -  Subjects taking corticosteroids during the last 1 week prior treatment, unless_x000D_             administered at a dose equivalent to &lt; 20 mg/day of prednisone_x000D__x000D_          -  Systemic anti-lymphoma therapy within 28 days or use of antibody agents within 8_x000D_             weeks use of radioimmunotherapy within 3 months_x000D__x000D_          -  Known seropositive for or active viral infection with hepatitis B virus (HBV),_x000D_             hepatitis C virus (HCV), human immunodeficiency virus (HIV)_x000D__x000D_          -  Known sensitivity or allergy to murine products_x000D__x000D_          -  Presence or history of central nervous system involvement by lymphoma. Subjects who_x000D_             are at a risk for a thromboembolic event and are not willing to take prophylaxis for_x000D_             it._x000D__x000D_          -  Any condition that places the subject at unacceptable risk if he/she were to_x000D_             participate in the study or that confounds the ability to interpret data from the_x000D_             study._x000D_      
---------------------------------------</v>
      </c>
      <c r="S202">
        <f>IF(OR(Database!K205="include",Database!L205="include"), 1, 0)</f>
        <v>0</v>
      </c>
      <c r="T202">
        <f>IF(OR(Database!M205="include",Database!N205="include",Database!O205="include",Database!P205="include"), 1, 0)</f>
        <v>0</v>
      </c>
      <c r="U202">
        <f>IF(OR(Database!M205="include",Database!N205="include",Database!O205="include"), 1, 0)</f>
        <v>0</v>
      </c>
      <c r="V202">
        <f>IF(Database!P205="include", 1, 0)</f>
        <v>0</v>
      </c>
      <c r="W202">
        <f>IF(OR(Database!Q205="include",Database!R205="include",Database!S205="include",Database!T205="include"), 1, 0)</f>
        <v>0</v>
      </c>
      <c r="X202">
        <f>IF(Database!Q205="include", 1, 0)</f>
        <v>0</v>
      </c>
      <c r="Y202">
        <f>IF(Database!T205="include", 1, 0)</f>
        <v>0</v>
      </c>
      <c r="Z202">
        <f>IF(OR(Database!AC205="include",Database!AE205="include",Database!AH205="include",Database!AI205="include",Database!AJ205="include",Database!AK205="include",Database!AM205="include",Database!AN205="include",Database!AO205="include",Database!AP205="include"), 1, 0)</f>
        <v>1</v>
      </c>
      <c r="AA202">
        <f>IF(OR(Database!AQ205&lt;&gt;"",Database!AR205&lt;&gt;"",Database!AS205&lt;&gt;"",Database!AT205&lt;&gt;""), 1, 0)</f>
        <v>0</v>
      </c>
      <c r="AB202">
        <f>IF(Database!AW205&lt;&gt;"", 1, 0)</f>
        <v>0</v>
      </c>
      <c r="AC202">
        <f>IF(OR(Database!AY205&lt;&gt;"",Database!AX205&lt;&gt;""), 1, 0)</f>
        <v>0</v>
      </c>
    </row>
    <row r="203" spans="1:29">
      <c r="A203" t="str">
        <f>Database!$B$6&amp;": "&amp;Database!B206&amp;CHAR(10)&amp;Database!$C$6&amp;": "&amp;Database!C206&amp;CHAR(10)&amp;Database!$E$6&amp;": "&amp;Database!E206&amp;CHAR(10)&amp;Database!$F$6&amp;": "&amp;Database!F206&amp;CHAR(10)&amp;Database!$G$6&amp;": "&amp;Database!G206&amp;CHAR(10)&amp;Database!$H$6&amp;": "&amp;Database!H206&amp;CHAR(10)&amp;Database!$I$6&amp;": "&amp;Database!I206&amp;CHAR(10)&amp;Database!$J$6&amp;": "&amp;Database!J206&amp;CHAR(10)</f>
        <v xml:space="preserve">nct_id: NCT02367040
phase: Phase 3
sponsor_name: Bayer
sponsor_type: Industry
study_title: A Phase III, Randomized, Double-blind, Placebo-controlled Study Evaluating the Efficacy and Safety of Copanlisib in Combination With Rituximab in Patients With Relapsed Indolent B-cell Non-Hodgkin's Lymphoma (iNHL) - CHRONOS-3
cohort: 1
age_min: 18
age_max: 150
</v>
      </c>
      <c r="B203" t="str">
        <f>IF(S203=1, Database!$K$6&amp;": "&amp;Database!K206&amp;CHAR(10)&amp;Database!$L$6&amp;": "&amp;Database!L206, "")</f>
        <v/>
      </c>
      <c r="C203" t="str">
        <f>IF(T203=1, Database!$M$6&amp;": "&amp;Database!M206&amp;CHAR(10)&amp;Database!$N$6&amp;": "&amp;Database!N206&amp;CHAR(10)&amp;Database!$O$6&amp;": "&amp;Database!O206&amp;CHAR(10)&amp;Database!$P$6&amp;": "&amp;Database!P206&amp;CHAR(10), "")</f>
        <v/>
      </c>
      <c r="D203" t="str">
        <f>IF(W203=1, Database!$Q$6&amp;": "&amp;Database!Q206&amp;CHAR(10)&amp;Database!$R$6&amp;": "&amp;Database!R206&amp;CHAR(10)&amp;Database!$S$6&amp;": "&amp;Database!S206&amp;CHAR(10)&amp;Database!$T$6&amp;": "&amp;Database!T206&amp;CHAR(10)&amp;Database!$U$6&amp;": "&amp;Database!U206&amp;CHAR(10)&amp;Database!$V$6&amp;": "&amp;Database!V206&amp;CHAR(10)&amp;Database!$W$6&amp;": "&amp;Database!W206&amp;CHAR(10)&amp;Database!$X$6&amp;": "&amp;Database!X206&amp;CHAR(10)&amp;Database!$Y$6&amp;": "&amp;Database!Y206&amp;CHAR(10)&amp;Database!$Z$6&amp;": "&amp;Database!Z206&amp;CHAR(10)&amp;Database!$AA$6&amp;": "&amp;Database!AA206&amp;CHAR(10)&amp;Database!$AB$6&amp;": "&amp;Database!AB206&amp;CHAR(10), "")</f>
        <v/>
      </c>
      <c r="E203" t="str">
        <f>IF(Z203=1, Database!$AC$6&amp;": "&amp;Database!AC206&amp;CHAR(10)&amp;Database!$AD$6&amp;": "&amp;Database!AD206&amp;CHAR(10)&amp;Database!$AE$6&amp;": "&amp;Database!AE206&amp;CHAR(10)&amp;Database!$AF$6&amp;": "&amp;Database!AF206&amp;CHAR(10)&amp;Database!$AG$6&amp;": "&amp;Database!AG206&amp;CHAR(10)&amp;Database!$AH$6&amp;": "&amp;Database!AH206&amp;CHAR(10)&amp;Database!$AI$6&amp;": "&amp;Database!AI206&amp;CHAR(10)&amp;Database!$AJ$6&amp;": "&amp;Database!AJ206&amp;CHAR(10)&amp;Database!$AK$6&amp;": "&amp;Database!AK206&amp;CHAR(10)&amp;Database!$AL$6&amp;": "&amp;Database!AL206&amp;CHAR(10)&amp;Database!$AM$6&amp;": "&amp;Database!AM206&amp;CHAR(10)&amp;Database!$AN$6&amp;": "&amp;Database!AN206&amp;CHAR(10)&amp;Database!$AO$6&amp;": "&amp;Database!AO206&amp;CHAR(10)&amp;Database!$AP$6&amp;": "&amp;Database!AP206&amp;CHAR(10),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include
type_lymphoma_nhl_mzl: include
type_lymphoma_nhl_lpl: include
type_lymphoma_nhl_alcl: 
</v>
      </c>
      <c r="F203" t="str">
        <f>IF(AA203=1, Database!$AQ$6&amp;": "&amp;Database!AQ206&amp;CHAR(10)&amp;Database!$AR$6&amp;": "&amp;Database!AR206&amp;CHAR(10)&amp;Database!$AS$6&amp;": "&amp;Database!AS206&amp;CHAR(10)&amp;Database!$AT$6&amp;": "&amp;Database!AT206&amp;CHAR(10), "")</f>
        <v/>
      </c>
      <c r="G203" t="str">
        <f>IF(V203=1, Database!$AU$6&amp;": "&amp;Database!AU206&amp;CHAR(10)&amp;Database!$AV$6&amp;": "&amp;Database!AV206&amp;CHAR(10), "")</f>
        <v/>
      </c>
      <c r="H203" t="str">
        <f>IF(AB203=1, Database!$AW$6&amp;": "&amp;Database!AW206&amp;CHAR(10), "")</f>
        <v/>
      </c>
      <c r="I203" t="str">
        <f>IF(AC203=1, Database!$AX$6&amp;": "&amp;Database!AX206&amp;CHAR(10)&amp;Database!$AY$6&amp;": "&amp;Database!AY206&amp;CHAR(10), "")</f>
        <v/>
      </c>
      <c r="J203" t="str">
        <f>IF(Z203=1, Database!$AQ$6&amp;": "&amp;Database!AQ206&amp;CHAR(10)&amp;Database!$AR$6&amp;": "&amp;Database!AR206&amp;CHAR(10)&amp;Database!$AS$6&amp;": "&amp;Database!AS206&amp;CHAR(10)&amp;Database!$AT$6&amp;": "&amp;Database!AT206&amp;CHAR(10), "")</f>
        <v xml:space="preserve">stage_i: 
stage_ii: 
stage_iii: 
stage_iv: 
</v>
      </c>
      <c r="K203" t="str">
        <f>Database!$AZ$6&amp;": "&amp;Database!AZ206&amp;CHAR(10)&amp;Database!$BA$6&amp;": "&amp;Database!BA206&amp;CHAR(10)&amp;Database!$BB$6&amp;": "&amp;Database!BB206&amp;CHAR(10)</f>
        <v xml:space="preserve">status_newly_diagnosed: 
status_relapse: require
status_refractory: 
</v>
      </c>
      <c r="L203" t="str">
        <f>Database!$BC$6&amp;": "&amp;Database!BC206&amp;CHAR(10)&amp;Database!$BD$6&amp;": "&amp;Database!BD206&amp;CHAR(10)&amp;Database!$BE$6&amp;": "&amp;Database!BE206&amp;CHAR(10)&amp;Database!$BF$6&amp;": "&amp;Database!BF206&amp;CHAR(10)&amp;Database!$BG$6&amp;": "&amp;Database!BG206&amp;CHAR(10)&amp;Database!$BH$6&amp;": "&amp;Database!BH206&amp;CHAR(10)</f>
        <v xml:space="preserve">marker_alk_oncogene: 
marker_egfr_mutation: 
marker_kras_mutation: 
marker_philadelphia_bcrabl_positive: 
marker_flt3_positive: 
marker_cd20pos: require
</v>
      </c>
      <c r="M203" t="str">
        <f>Database!$BI$6&amp;": "&amp;Database!BI206&amp;CHAR(10)&amp;Database!$BJ$6&amp;": "&amp;Database!BJ206&amp;CHAR(10)&amp;Database!$BK$6&amp;": "&amp;Database!BK206&amp;CHAR(10)&amp;Database!$BL$6&amp;": "&amp;Database!BL206&amp;CHAR(10)&amp;Database!$BM$6&amp;": "&amp;Database!BM206&amp;CHAR(10)&amp;Database!$BN$6&amp;": "&amp;Database!BN206&amp;CHAR(10)&amp;Database!$BO$6&amp;": "&amp;Database!BO206&amp;CHAR(10)&amp;Database!$BP$6&amp;": "&amp;Database!BP206&amp;CHAR(10)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03" t="str">
        <f>IF(OR(W203=1, Z203=1), Database!$BQ$6&amp;": "&amp;Database!BQ206&amp;CHAR(10)&amp;Database!$BR$6&amp;": "&amp;Database!BR206&amp;CHAR(10)&amp;Database!$BS$6&amp;": "&amp;Database!BS206&amp;CHAR(10)&amp;Database!$BT$6&amp;": "&amp;Database!BT206&amp;CHAR(10), "")</f>
        <v xml:space="preserve">treatment_stemcell_allogeneic: 
treatment_stemcell_allogeneic_exclusion_period_mo: 
treatment_stemcell_autologous: 
treatment_stemcell_autologous_exclusion_period_mo: 
</v>
      </c>
      <c r="O203" t="str">
        <f>"Criteria: "&amp;CHAR(10)&amp;CHAR(10)&amp;Database!BU206</f>
        <v xml:space="preserve">Criteria: 
_x000D_        Inclusion Criteria:_x000D__x000D_          -  Histologically confirmed diagnosis of CD20 positive Indolent non-Hodgkin's lymphoma_x000D_             (iNHL) with histological subtype limited to:_x000D__x000D_          -  Follicular lymphoma grade1-2-3a_x000D__x000D_          -  Small lymphocytic lymphoma with absolute lymphocyte count &lt;5x10*9/L at the time of_x000D_             diagnosis and at study entry_x000D__x000D_          -  Lymphoplasmacytoid lymphoma/WaldenstrÃ¶m macroglobulinemia (LPL/WM)_x000D__x000D_          -  Marginal zone lymphoma (splenic, nodal, or extra-nodal)_x000D__x000D_          -  Patients must have relapsed (recurrence after complete response or presented_x000D_             progression after partial response) after at least 1 prior line of therapy, including_x000D_             rituximab. A previous regimen is defined as one of the following: at least 2 months_x000D_             of single-agent therapy; at least 2 consecutive cycles of polychemotherapy;_x000D_             autologous transplant; radioimmunotherapy. Previous exposure to PI3K (except to_x000D_             copanlisib) is acceptable provided there is no resistance. Patients with prior_x000D_             intolerance to PI3K inhibitors other than copanlisib are eligible._x000D__x000D_          -  Non-WM must have at least one bi-dimensionally measurable lesion (that has not been_x000D_             previously irradiated) according to the Lugano Classification._x000D__x000D_          -  Patients affected by W M who do not have at least one bi-dimensionally measurable_x000D_             lesion in the baseline radiologic assessment must have measurable disease, defined as_x000D_             presence of immunoglobulin M (IgM) paraprotein with a minimum IgM level â‰¥ 2 x upper_x000D_             limit of normal (ULN) and positive immunofixation test ._x000D__x000D_          -  Male or female patients â‰¥ 18 years of age_x000D__x000D_          -  Eastern Cooperative Oncology Group (ECOG) performance status â‰¤ 2_x000D__x000D_          -  Life expectancy of at least 3 months_x000D__x000D_          -  Availability of fresh tumor tissue and/or archival tumor tissue at Screening_x000D__x000D_          -  Adequate baseline laboratory values collected no more than 7 days before starting_x000D_             study treatment_x000D__x000D_          -  Left ventricular ejection fraction â‰¥ 45%_x000D__x000D_          -  Patients must either have had a treatment-free interval of at least 12 months after_x000D_             completion of the last rituximab-containing treatment OR be considered unfit to_x000D_             receive chemotherapy on reason of age, concomitant morbidities, and/or residual_x000D_             toxicity from previous treatments or unwillingness to receive chemotherapy._x000D__x000D_        Exclusion Criteria:_x000D__x000D_          -  Histologically confirmed diagnosis of follicular lymphoma grade 3b or transformed_x000D_             disease, or chronic lymphocytic leukemia_x000D__x000D_          -  Progression free interval or treatment free interval of less than 12 months since the_x000D_             last rituximab containing treatment (including rituximab maintenance). For patients_x000D_             considered unfit to receive chemotherapy : progression free interval or treatment_x000D_             free interval of less than 6 months since the last rituximab containing treatment_x000D_             (including rituximab maintenance), as assessed by the investigator_x000D__x000D_          -  History or concurrent condition of interstitial lung disease of any severity and/or_x000D_             severely impaired lung function_x000D__x000D_          -  Known lymphomatous involvement of the central nervous system_x000D__x000D_          -  Patients with HbA1c &gt; 8.5% at Screening_x000D__x000D_          -  Known history of human immunodeficiency virus (HIV) infection_x000D__x000D_          -  Hepatitis B (HBV) or hepatitis C (HCV). Patients positive for HBsAg or HBcAb will be_x000D_             eligible if they are negative for HBV-DNA, these patients should receive prophylactic_x000D_             antiviral therapy. Patients positive for anti- HCV antibody will be eligible if they_x000D_             are negative for HCV-RNA_x000D__x000D_          -  Documented evidence of resistance to prior treatment with idelalisib or other PI3K_x000D_             inhibitors._x000D__x000D_          -  Prior treatment with copanlisib_x000D__x000D_          -  Cytomegalovirus (CMV) infection. Patients who are CMV PCR positive at baseline will_x000D_             not be eligible_x000D_      </v>
      </c>
      <c r="P203" t="str">
        <f t="shared" si="6"/>
        <v xml:space="preserve">
---------------------------------------</v>
      </c>
      <c r="Q203" t="str">
        <f t="shared" si="7"/>
        <v>nct_id: NCT02367040
phase: Phase 3
sponsor_name: Bayer
sponsor_type: Industry
study_title: A Phase III, Randomized, Double-blind, Placebo-controlled Study Evaluating the Efficacy and Safety of Copanlisib in Combination With Rituximab in Patients With Relapsed Indolent B-cell Non-Hodgkin's Lymphoma (iNHL) - CHRONOS-3
cohort: 1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include
type_lymphoma_nhl_mzl: include
type_lymphoma_nhl_lpl: include
type_lymphoma_nhl_alcl: 
stage_i: 
stage_ii: 
stage_iii: 
stage_iv: 
status_newly_diagnosed: 
status_relapse: require
status_refractory: 
marker_alk_oncogene: 
marker_egfr_mutation: 
marker_kras_mutation: 
marker_philadelphia_bcrabl_positive: 
marker_flt3_positive: 
marker_cd20pos: require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Histologically confirmed diagnosis of CD20 positive Indolent non-Hodgkin's lymphoma_x000D_             (iNHL) with histological subtype limited to:_x000D__x000D_          -  Follicular lymphoma grade1-2-3a_x000D__x000D_          -  Small lymphocytic lymphoma with absolute lymphocyte count &lt;5x10*9/L at the time of_x000D_             diagnosis and at study entry_x000D__x000D_          -  Lymphoplasmacytoid lymphoma/WaldenstrÃ¶m macroglobulinemia (LPL/WM)_x000D__x000D_          -  Marginal zone lymphoma (splenic, nodal, or extra-nodal)_x000D__x000D_          -  Patients must have relapsed (recurrence after complete response or presented_x000D_             progression after partial response) after at least 1 prior line of therapy, including_x000D_             rituximab. A previous regimen is defined as one of the following: at least 2 months_x000D_             of single-agent therapy; at least 2 consecutive cycles of polychemotherapy;_x000D_             autologous transplant; radioimmunotherapy. Previous exposure to PI3K (except to_x000D_             copanlisib) is acceptable provided there is no resistance. Patients with prior_x000D_             intolerance to PI3K inhibitors other than copanlisib are eligible._x000D__x000D_          -  Non-WM must have at least one bi-dimensionally measurable lesion (that has not been_x000D_             previously irradiated) according to the Lugano Classification._x000D__x000D_          -  Patients affected by W M who do not have at least one bi-dimensionally measurable_x000D_             lesion in the baseline radiologic assessment must have measurable disease, defined as_x000D_             presence of immunoglobulin M (IgM) paraprotein with a minimum IgM level â‰¥ 2 x upper_x000D_             limit of normal (ULN) and positive immunofixation test ._x000D__x000D_          -  Male or female patients â‰¥ 18 years of age_x000D__x000D_          -  Eastern Cooperative Oncology Group (ECOG) performance status â‰¤ 2_x000D__x000D_          -  Life expectancy of at least 3 months_x000D__x000D_          -  Availability of fresh tumor tissue and/or archival tumor tissue at Screening_x000D__x000D_          -  Adequate baseline laboratory values collected no more than 7 days before starting_x000D_             study treatment_x000D__x000D_          -  Left ventricular ejection fraction â‰¥ 45%_x000D__x000D_          -  Patients must either have had a treatment-free interval of at least 12 months after_x000D_             completion of the last rituximab-containing treatment OR be considered unfit to_x000D_             receive chemotherapy on reason of age, concomitant morbidities, and/or residual_x000D_             toxicity from previous treatments or unwillingness to receive chemotherapy._x000D__x000D_        Exclusion Criteria:_x000D__x000D_          -  Histologically confirmed diagnosis of follicular lymphoma grade 3b or transformed_x000D_             disease, or chronic lymphocytic leukemia_x000D__x000D_          -  Progression free interval or treatment free interval of less than 12 months since the_x000D_             last rituximab containing treatment (including rituximab maintenance). For patients_x000D_             considered unfit to receive chemotherapy : progression free interval or treatment_x000D_             free interval of less than 6 months since the last rituximab containing treatment_x000D_             (including rituximab maintenance), as assessed by the investigator_x000D__x000D_          -  History or concurrent condition of interstitial lung disease of any severity and/or_x000D_             severely impaired lung function_x000D__x000D_          -  Known lymphomatous involvement of the central nervous system_x000D__x000D_          -  Patients with HbA1c &gt; 8.5% at Screening_x000D__x000D_          -  Known history of human immunodeficiency virus (HIV) infection_x000D__x000D_          -  Hepatitis B (HBV) or hepatitis C (HCV). Patients positive for HBsAg or HBcAb will be_x000D_             eligible if they are negative for HBV-DNA, these patients should receive prophylactic_x000D_             antiviral therapy. Patients positive for anti- HCV antibody will be eligible if they_x000D_             are negative for HCV-RNA_x000D__x000D_          -  Documented evidence of resistance to prior treatment with idelalisib or other PI3K_x000D_             inhibitors._x000D__x000D_          -  Prior treatment with copanlisib_x000D__x000D_          -  Cytomegalovirus (CMV) infection. Patients who are CMV PCR positive at baseline will_x000D_             not be eligible_x000D_      
---------------------------------------</v>
      </c>
      <c r="S203">
        <f>IF(OR(Database!K206="include",Database!L206="include"), 1, 0)</f>
        <v>0</v>
      </c>
      <c r="T203">
        <f>IF(OR(Database!M206="include",Database!N206="include",Database!O206="include",Database!P206="include"), 1, 0)</f>
        <v>0</v>
      </c>
      <c r="U203">
        <f>IF(OR(Database!M206="include",Database!N206="include",Database!O206="include"), 1, 0)</f>
        <v>0</v>
      </c>
      <c r="V203">
        <f>IF(Database!P206="include", 1, 0)</f>
        <v>0</v>
      </c>
      <c r="W203">
        <f>IF(OR(Database!Q206="include",Database!R206="include",Database!S206="include",Database!T206="include"), 1, 0)</f>
        <v>0</v>
      </c>
      <c r="X203">
        <f>IF(Database!Q206="include", 1, 0)</f>
        <v>0</v>
      </c>
      <c r="Y203">
        <f>IF(Database!T206="include", 1, 0)</f>
        <v>0</v>
      </c>
      <c r="Z203">
        <f>IF(OR(Database!AC206="include",Database!AE206="include",Database!AH206="include",Database!AI206="include",Database!AJ206="include",Database!AK206="include",Database!AM206="include",Database!AN206="include",Database!AO206="include",Database!AP206="include"), 1, 0)</f>
        <v>1</v>
      </c>
      <c r="AA203">
        <f>IF(OR(Database!AQ206&lt;&gt;"",Database!AR206&lt;&gt;"",Database!AS206&lt;&gt;"",Database!AT206&lt;&gt;""), 1, 0)</f>
        <v>0</v>
      </c>
      <c r="AB203">
        <f>IF(Database!AW206&lt;&gt;"", 1, 0)</f>
        <v>0</v>
      </c>
      <c r="AC203">
        <f>IF(OR(Database!AY206&lt;&gt;"",Database!AX206&lt;&gt;""), 1, 0)</f>
        <v>0</v>
      </c>
    </row>
    <row r="204" spans="1:29">
      <c r="A204" t="str">
        <f>Database!$B$6&amp;": "&amp;Database!B207&amp;CHAR(10)&amp;Database!$C$6&amp;": "&amp;Database!C207&amp;CHAR(10)&amp;Database!$E$6&amp;": "&amp;Database!E207&amp;CHAR(10)&amp;Database!$F$6&amp;": "&amp;Database!F207&amp;CHAR(10)&amp;Database!$G$6&amp;": "&amp;Database!G207&amp;CHAR(10)&amp;Database!$H$6&amp;": "&amp;Database!H207&amp;CHAR(10)&amp;Database!$I$6&amp;": "&amp;Database!I207&amp;CHAR(10)&amp;Database!$J$6&amp;": "&amp;Database!J207&amp;CHAR(10)</f>
        <v xml:space="preserve">nct_id: NCT01599559
phase: Phase 3
sponsor_name: International Extranodal Lymphoma Study Group (IELSG)
sponsor_type: Other
study_title: IELSG37: A Randomized, Open-label, Multicentre, Two-arm Phase III Comparative Study Assessing the Role of Involved Mediastinal Radiotherapy After Rituximab Containing Chemotherapy Regimens to Patients With Newly Diagnosed Primary Mediastinal Large B-Cell Lymphoma (PMLBCL)
cohort: 1
age_min: 18
age_max: 150
</v>
      </c>
      <c r="B204" t="str">
        <f>IF(S204=1, Database!$K$6&amp;": "&amp;Database!K207&amp;CHAR(10)&amp;Database!$L$6&amp;": "&amp;Database!L207, "")</f>
        <v/>
      </c>
      <c r="C204" t="str">
        <f>IF(T204=1, Database!$M$6&amp;": "&amp;Database!M207&amp;CHAR(10)&amp;Database!$N$6&amp;": "&amp;Database!N207&amp;CHAR(10)&amp;Database!$O$6&amp;": "&amp;Database!O207&amp;CHAR(10)&amp;Database!$P$6&amp;": "&amp;Database!P207&amp;CHAR(10), "")</f>
        <v/>
      </c>
      <c r="D204" t="str">
        <f>IF(W204=1, Database!$Q$6&amp;": "&amp;Database!Q207&amp;CHAR(10)&amp;Database!$R$6&amp;": "&amp;Database!R207&amp;CHAR(10)&amp;Database!$S$6&amp;": "&amp;Database!S207&amp;CHAR(10)&amp;Database!$T$6&amp;": "&amp;Database!T207&amp;CHAR(10)&amp;Database!$U$6&amp;": "&amp;Database!U207&amp;CHAR(10)&amp;Database!$V$6&amp;": "&amp;Database!V207&amp;CHAR(10)&amp;Database!$W$6&amp;": "&amp;Database!W207&amp;CHAR(10)&amp;Database!$X$6&amp;": "&amp;Database!X207&amp;CHAR(10)&amp;Database!$Y$6&amp;": "&amp;Database!Y207&amp;CHAR(10)&amp;Database!$Z$6&amp;": "&amp;Database!Z207&amp;CHAR(10)&amp;Database!$AA$6&amp;": "&amp;Database!AA207&amp;CHAR(10)&amp;Database!$AB$6&amp;": "&amp;Database!AB207&amp;CHAR(10), "")</f>
        <v/>
      </c>
      <c r="E204" t="str">
        <f>IF(Z204=1, Database!$AC$6&amp;": "&amp;Database!AC207&amp;CHAR(10)&amp;Database!$AD$6&amp;": "&amp;Database!AD207&amp;CHAR(10)&amp;Database!$AE$6&amp;": "&amp;Database!AE207&amp;CHAR(10)&amp;Database!$AF$6&amp;": "&amp;Database!AF207&amp;CHAR(10)&amp;Database!$AG$6&amp;": "&amp;Database!AG207&amp;CHAR(10)&amp;Database!$AH$6&amp;": "&amp;Database!AH207&amp;CHAR(10)&amp;Database!$AI$6&amp;": "&amp;Database!AI207&amp;CHAR(10)&amp;Database!$AJ$6&amp;": "&amp;Database!AJ207&amp;CHAR(10)&amp;Database!$AK$6&amp;": "&amp;Database!AK207&amp;CHAR(10)&amp;Database!$AL$6&amp;": "&amp;Database!AL207&amp;CHAR(10)&amp;Database!$AM$6&amp;": "&amp;Database!AM207&amp;CHAR(10)&amp;Database!$AN$6&amp;": "&amp;Database!AN207&amp;CHAR(10)&amp;Database!$AO$6&amp;": "&amp;Database!AO207&amp;CHAR(10)&amp;Database!$AP$6&amp;": "&amp;Database!AP207&amp;CHAR(10), "")</f>
        <v xml:space="preserve">type_lymphoma_hl: 
type_lymphoma_hl_nlpredominant: 
type_lymphoma_nhl_dlbcl: include
type_lymphoma_nhl_dlbcl_pmbcl: require
type_lymphoma_nhl_dlbcl_denovo: 
type_lymphoma_nhl_mcl: 
type_lymphoma_nhl_pcsnl: 
type_lymphoma_nhl_ptcl: 
type_lymphoma_nhl_fl: 
type_lymphoma_nhl_fl_grade3b: 
type_lymphoma_nhl_sll: 
type_lymphoma_nhl_mzl: 
type_lymphoma_nhl_lpl: 
type_lymphoma_nhl_alcl: 
</v>
      </c>
      <c r="F204" t="str">
        <f>IF(AA204=1, Database!$AQ$6&amp;": "&amp;Database!AQ207&amp;CHAR(10)&amp;Database!$AR$6&amp;": "&amp;Database!AR207&amp;CHAR(10)&amp;Database!$AS$6&amp;": "&amp;Database!AS207&amp;CHAR(10)&amp;Database!$AT$6&amp;": "&amp;Database!AT207&amp;CHAR(10), "")</f>
        <v/>
      </c>
      <c r="G204" t="str">
        <f>IF(V204=1, Database!$AU$6&amp;": "&amp;Database!AU207&amp;CHAR(10)&amp;Database!$AV$6&amp;": "&amp;Database!AV207&amp;CHAR(10), "")</f>
        <v/>
      </c>
      <c r="H204" t="str">
        <f>IF(AB204=1, Database!$AW$6&amp;": "&amp;Database!AW207&amp;CHAR(10), "")</f>
        <v/>
      </c>
      <c r="I204" t="str">
        <f>IF(AC204=1, Database!$AX$6&amp;": "&amp;Database!AX207&amp;CHAR(10)&amp;Database!$AY$6&amp;": "&amp;Database!AY207&amp;CHAR(10), "")</f>
        <v/>
      </c>
      <c r="J204" t="str">
        <f>IF(Z204=1, Database!$AQ$6&amp;": "&amp;Database!AQ207&amp;CHAR(10)&amp;Database!$AR$6&amp;": "&amp;Database!AR207&amp;CHAR(10)&amp;Database!$AS$6&amp;": "&amp;Database!AS207&amp;CHAR(10)&amp;Database!$AT$6&amp;": "&amp;Database!AT207&amp;CHAR(10), "")</f>
        <v xml:space="preserve">stage_i: 
stage_ii: 
stage_iii: 
stage_iv: 
</v>
      </c>
      <c r="K204" t="str">
        <f>Database!$AZ$6&amp;": "&amp;Database!AZ207&amp;CHAR(10)&amp;Database!$BA$6&amp;": "&amp;Database!BA207&amp;CHAR(10)&amp;Database!$BB$6&amp;": "&amp;Database!BB207&amp;CHAR(10)</f>
        <v xml:space="preserve">status_newly_diagnosed: 
status_relapse: 
status_refractory: 
</v>
      </c>
      <c r="L204" t="str">
        <f>Database!$BC$6&amp;": "&amp;Database!BC207&amp;CHAR(10)&amp;Database!$BD$6&amp;": "&amp;Database!BD207&amp;CHAR(10)&amp;Database!$BE$6&amp;": "&amp;Database!BE207&amp;CHAR(10)&amp;Database!$BF$6&amp;": "&amp;Database!BF207&amp;CHAR(10)&amp;Database!$BG$6&amp;": "&amp;Database!BG207&amp;CHAR(10)&amp;Database!$BH$6&amp;": "&amp;Database!BH207&amp;CHAR(10)</f>
        <v xml:space="preserve">marker_alk_oncogene: 
marker_egfr_mutation: 
marker_kras_mutation: 
marker_philadelphia_bcrabl_positive: 
marker_flt3_positive: 
marker_cd20pos: require
</v>
      </c>
      <c r="M204" t="str">
        <f>Database!$BI$6&amp;": "&amp;Database!BI207&amp;CHAR(10)&amp;Database!$BJ$6&amp;": "&amp;Database!BJ207&amp;CHAR(10)&amp;Database!$BK$6&amp;": "&amp;Database!BK207&amp;CHAR(10)&amp;Database!$BL$6&amp;": "&amp;Database!BL207&amp;CHAR(10)&amp;Database!$BM$6&amp;": "&amp;Database!BM207&amp;CHAR(10)&amp;Database!$BN$6&amp;": "&amp;Database!BN207&amp;CHAR(10)&amp;Database!$BO$6&amp;": "&amp;Database!BO207&amp;CHAR(10)&amp;Database!$BP$6&amp;": "&amp;Database!BP207&amp;CHAR(10)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04" t="str">
        <f>IF(OR(W204=1, Z204=1), Database!$BQ$6&amp;": "&amp;Database!BQ207&amp;CHAR(10)&amp;Database!$BR$6&amp;": "&amp;Database!BR207&amp;CHAR(10)&amp;Database!$BS$6&amp;": "&amp;Database!BS207&amp;CHAR(10)&amp;Database!$BT$6&amp;": "&amp;Database!BT207&amp;CHAR(10), "")</f>
        <v xml:space="preserve">treatment_stemcell_allogeneic: 
treatment_stemcell_allogeneic_exclusion_period_mo: 
treatment_stemcell_autologous: 
treatment_stemcell_autologous_exclusion_period_mo: 
</v>
      </c>
      <c r="O204" t="str">
        <f>"Criteria: "&amp;CHAR(10)&amp;CHAR(10)&amp;Database!BU207</f>
        <v xml:space="preserve">Criteria: 
_x000D_        Inclusion Criteria:_x000D__x000D_          -  Previously untreated primary mediastinal diffuse large B-cell lymphoma, CD20_x000D_             positive._x000D__x000D_          -  Patients must have histological confirmation of the diagnosis (it is recommended that_x000D_             the immunohistochemical panel includes: CD45, CD20, CD30, CD15, CD10, BCL6, BCL2,_x000D_             MUM-1), and in addition have a dominant mass within the anterior mediastinum._x000D__x000D_          -  No evidence of extranodal disease outside the chest including spleen and bone marrow._x000D__x000D_          -  Age at least 18 years._x000D__x000D_          -  Fit to receive chemotherapy and radiotherapy with curative intent._x000D__x000D_          -  Patients will be eligible if the treatment phase consisting in a Rituximab combined_x000D_             with any anthracycline-containing chemotherapy regimen without consolidation with_x000D_             autologous stem cell support (e.g., 6 cycles of CHOP14-21, DA-EPOCH, Mega-CHOP or 12_x000D_             weeks of VACOP-B or MACOP-B)._x000D__x000D_          -  At least 6 courses of Rituximab should be administered_x000D__x000D_          -  Able and willing to give informed consent, and to undergo staging including PET_x000D_             scanning_x000D__x000D_          -  Willingness to comply with an appropriate contraceptive method in women of_x000D_             childbearing potential or men._x000D__x000D_          -  Histological diagnostic material available for review._x000D__x000D_        Exclusion Criteria:_x000D__x000D_          -  History of malignancy other than squamous cell carcinoma, basal cell carcinoma of the_x000D_             skin or carcinoma in situ of the cervix within the last 5 years._x000D__x000D_          -  Evidence of clinically significant cardiac disease at diagnosis, as defined by_x000D_             history of symptomatic ventricular arrhythmias, congestive heart failure or_x000D_             myocardial infarction within 12 months before study entry. Cardiac impairment due to_x000D_             local extension of lymphoma will not be an exclusion criterion in the absence of_x000D_             other cardiac disease._x000D__x000D_          -  Known HIV-positive serology._x000D__x000D_          -  Pregnant or lactating women._x000D__x000D_          -  Any psychological, familial, sociological or geographical condition potentially_x000D_             hampering compliance with the study protocol and follow-up schedule._x000D_      </v>
      </c>
      <c r="P204" t="str">
        <f t="shared" si="6"/>
        <v xml:space="preserve">
---------------------------------------</v>
      </c>
      <c r="Q204" t="str">
        <f t="shared" si="7"/>
        <v>nct_id: NCT01599559
phase: Phase 3
sponsor_name: International Extranodal Lymphoma Study Group (IELSG)
sponsor_type: Other
study_title: IELSG37: A Randomized, Open-label, Multicentre, Two-arm Phase III Comparative Study Assessing the Role of Involved Mediastinal Radiotherapy After Rituximab Containing Chemotherapy Regimens to Patients With Newly Diagnosed Primary Mediastinal Large B-Cell Lymphoma (PMLBCL)
cohort: 1
age_min: 18
age_max: 150
type_lymphoma_hl: 
type_lymphoma_hl_nlpredominant: 
type_lymphoma_nhl_dlbcl: include
type_lymphoma_nhl_dlbcl_pmbcl: require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status_refractory: 
marker_alk_oncogene: 
marker_egfr_mutation: 
marker_kras_mutation: 
marker_philadelphia_bcrabl_positive: 
marker_flt3_positive: 
marker_cd20pos: require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Previously untreated primary mediastinal diffuse large B-cell lymphoma, CD20_x000D_             positive._x000D__x000D_          -  Patients must have histological confirmation of the diagnosis (it is recommended that_x000D_             the immunohistochemical panel includes: CD45, CD20, CD30, CD15, CD10, BCL6, BCL2,_x000D_             MUM-1), and in addition have a dominant mass within the anterior mediastinum._x000D__x000D_          -  No evidence of extranodal disease outside the chest including spleen and bone marrow._x000D__x000D_          -  Age at least 18 years._x000D__x000D_          -  Fit to receive chemotherapy and radiotherapy with curative intent._x000D__x000D_          -  Patients will be eligible if the treatment phase consisting in a Rituximab combined_x000D_             with any anthracycline-containing chemotherapy regimen without consolidation with_x000D_             autologous stem cell support (e.g., 6 cycles of CHOP14-21, DA-EPOCH, Mega-CHOP or 12_x000D_             weeks of VACOP-B or MACOP-B)._x000D__x000D_          -  At least 6 courses of Rituximab should be administered_x000D__x000D_          -  Able and willing to give informed consent, and to undergo staging including PET_x000D_             scanning_x000D__x000D_          -  Willingness to comply with an appropriate contraceptive method in women of_x000D_             childbearing potential or men._x000D__x000D_          -  Histological diagnostic material available for review._x000D__x000D_        Exclusion Criteria:_x000D__x000D_          -  History of malignancy other than squamous cell carcinoma, basal cell carcinoma of the_x000D_             skin or carcinoma in situ of the cervix within the last 5 years._x000D__x000D_          -  Evidence of clinically significant cardiac disease at diagnosis, as defined by_x000D_             history of symptomatic ventricular arrhythmias, congestive heart failure or_x000D_             myocardial infarction within 12 months before study entry. Cardiac impairment due to_x000D_             local extension of lymphoma will not be an exclusion criterion in the absence of_x000D_             other cardiac disease._x000D__x000D_          -  Known HIV-positive serology._x000D__x000D_          -  Pregnant or lactating women._x000D__x000D_          -  Any psychological, familial, sociological or geographical condition potentially_x000D_             hampering compliance with the study protocol and follow-up schedule._x000D_      
---------------------------------------</v>
      </c>
      <c r="S204">
        <f>IF(OR(Database!K207="include",Database!L207="include"), 1, 0)</f>
        <v>0</v>
      </c>
      <c r="T204">
        <f>IF(OR(Database!M207="include",Database!N207="include",Database!O207="include",Database!P207="include"), 1, 0)</f>
        <v>0</v>
      </c>
      <c r="U204">
        <f>IF(OR(Database!M207="include",Database!N207="include",Database!O207="include"), 1, 0)</f>
        <v>0</v>
      </c>
      <c r="V204">
        <f>IF(Database!P207="include", 1, 0)</f>
        <v>0</v>
      </c>
      <c r="W204">
        <f>IF(OR(Database!Q207="include",Database!R207="include",Database!S207="include",Database!T207="include"), 1, 0)</f>
        <v>0</v>
      </c>
      <c r="X204">
        <f>IF(Database!Q207="include", 1, 0)</f>
        <v>0</v>
      </c>
      <c r="Y204">
        <f>IF(Database!T207="include", 1, 0)</f>
        <v>0</v>
      </c>
      <c r="Z204">
        <f>IF(OR(Database!AC207="include",Database!AE207="include",Database!AH207="include",Database!AI207="include",Database!AJ207="include",Database!AK207="include",Database!AM207="include",Database!AN207="include",Database!AO207="include",Database!AP207="include"), 1, 0)</f>
        <v>1</v>
      </c>
      <c r="AA204">
        <f>IF(OR(Database!AQ207&lt;&gt;"",Database!AR207&lt;&gt;"",Database!AS207&lt;&gt;"",Database!AT207&lt;&gt;""), 1, 0)</f>
        <v>0</v>
      </c>
      <c r="AB204">
        <f>IF(Database!AW207&lt;&gt;"", 1, 0)</f>
        <v>0</v>
      </c>
      <c r="AC204">
        <f>IF(OR(Database!AY207&lt;&gt;"",Database!AX207&lt;&gt;""), 1, 0)</f>
        <v>0</v>
      </c>
    </row>
    <row r="205" spans="1:29">
      <c r="A205" t="str">
        <f>Database!$B$6&amp;": "&amp;Database!B208&amp;CHAR(10)&amp;Database!$C$6&amp;": "&amp;Database!C208&amp;CHAR(10)&amp;Database!$E$6&amp;": "&amp;Database!E208&amp;CHAR(10)&amp;Database!$F$6&amp;": "&amp;Database!F208&amp;CHAR(10)&amp;Database!$G$6&amp;": "&amp;Database!G208&amp;CHAR(10)&amp;Database!$H$6&amp;": "&amp;Database!H208&amp;CHAR(10)&amp;Database!$I$6&amp;": "&amp;Database!I208&amp;CHAR(10)&amp;Database!$J$6&amp;": "&amp;Database!J208&amp;CHAR(10)</f>
        <v xml:space="preserve">nct_id: NCT02055820
phase: Phase 1/Phase 2
sponsor_name: Hoffmann-La Roche
sponsor_type: Industry
study_title: A Phase Ib, Open-Label Study Evaluating The Safety And Pharmacokinetics Of GDC-0199 (ABT-199) In Combination With Rituximab (R) or Obinutuzumab (G) Plus Cyclophosphamide, Doxorubicin, Vincristine And Prednisone (Chop) In Patients With B-Cell Non-Hodgkins Lymphoma (NHL) and DLBCL
cohort: 1
age_min: 18
age_max: 150
</v>
      </c>
      <c r="B205" t="str">
        <f>IF(S205=1, Database!$K$6&amp;": "&amp;Database!K208&amp;CHAR(10)&amp;Database!$L$6&amp;": "&amp;Database!L208, "")</f>
        <v/>
      </c>
      <c r="C205" t="str">
        <f>IF(T205=1, Database!$M$6&amp;": "&amp;Database!M208&amp;CHAR(10)&amp;Database!$N$6&amp;": "&amp;Database!N208&amp;CHAR(10)&amp;Database!$O$6&amp;": "&amp;Database!O208&amp;CHAR(10)&amp;Database!$P$6&amp;": "&amp;Database!P208&amp;CHAR(10), "")</f>
        <v/>
      </c>
      <c r="D205" t="str">
        <f>IF(W205=1, Database!$Q$6&amp;": "&amp;Database!Q208&amp;CHAR(10)&amp;Database!$R$6&amp;": "&amp;Database!R208&amp;CHAR(10)&amp;Database!$S$6&amp;": "&amp;Database!S208&amp;CHAR(10)&amp;Database!$T$6&amp;": "&amp;Database!T208&amp;CHAR(10)&amp;Database!$U$6&amp;": "&amp;Database!U208&amp;CHAR(10)&amp;Database!$V$6&amp;": "&amp;Database!V208&amp;CHAR(10)&amp;Database!$W$6&amp;": "&amp;Database!W208&amp;CHAR(10)&amp;Database!$X$6&amp;": "&amp;Database!X208&amp;CHAR(10)&amp;Database!$Y$6&amp;": "&amp;Database!Y208&amp;CHAR(10)&amp;Database!$Z$6&amp;": "&amp;Database!Z208&amp;CHAR(10)&amp;Database!$AA$6&amp;": "&amp;Database!AA208&amp;CHAR(10)&amp;Database!$AB$6&amp;": "&amp;Database!AB208&amp;CHAR(10), "")</f>
        <v/>
      </c>
      <c r="E205" t="str">
        <f>IF(Z205=1, Database!$AC$6&amp;": "&amp;Database!AC208&amp;CHAR(10)&amp;Database!$AD$6&amp;": "&amp;Database!AD208&amp;CHAR(10)&amp;Database!$AE$6&amp;": "&amp;Database!AE208&amp;CHAR(10)&amp;Database!$AF$6&amp;": "&amp;Database!AF208&amp;CHAR(10)&amp;Database!$AG$6&amp;": "&amp;Database!AG208&amp;CHAR(10)&amp;Database!$AH$6&amp;": "&amp;Database!AH208&amp;CHAR(10)&amp;Database!$AI$6&amp;": "&amp;Database!AI208&amp;CHAR(10)&amp;Database!$AJ$6&amp;": "&amp;Database!AJ208&amp;CHAR(10)&amp;Database!$AK$6&amp;": "&amp;Database!AK208&amp;CHAR(10)&amp;Database!$AL$6&amp;": "&amp;Database!AL208&amp;CHAR(10)&amp;Database!$AM$6&amp;": "&amp;Database!AM208&amp;CHAR(10)&amp;Database!$AN$6&amp;": "&amp;Database!AN208&amp;CHAR(10)&amp;Database!$AO$6&amp;": "&amp;Database!AO208&amp;CHAR(10)&amp;Database!$AP$6&amp;": "&amp;Database!AP208&amp;CHAR(10), "")</f>
        <v xml:space="preserve">type_lymphoma_hl: 
type_lymphoma_hl_nlpredominant: 
type_lymphoma_nhl_dlbcl: include
type_lymphoma_nhl_dlbcl_pmbcl: 
type_lymphoma_nhl_dlbcl_denovo: 
type_lymphoma_nhl_mcl: 
type_lymphoma_nhl_pcsnl: 
type_lymphoma_nhl_ptcl: 
type_lymphoma_nhl_fl: include
type_lymphoma_nhl_fl_grade3b: 
type_lymphoma_nhl_sll: 
type_lymphoma_nhl_mzl: include
type_lymphoma_nhl_lpl: include
type_lymphoma_nhl_alcl: 
</v>
      </c>
      <c r="F205" t="str">
        <f>IF(AA205=1, Database!$AQ$6&amp;": "&amp;Database!AQ208&amp;CHAR(10)&amp;Database!$AR$6&amp;": "&amp;Database!AR208&amp;CHAR(10)&amp;Database!$AS$6&amp;": "&amp;Database!AS208&amp;CHAR(10)&amp;Database!$AT$6&amp;": "&amp;Database!AT208&amp;CHAR(10), "")</f>
        <v/>
      </c>
      <c r="G205" t="str">
        <f>IF(V205=1, Database!$AU$6&amp;": "&amp;Database!AU208&amp;CHAR(10)&amp;Database!$AV$6&amp;": "&amp;Database!AV208&amp;CHAR(10), "")</f>
        <v/>
      </c>
      <c r="H205" t="str">
        <f>IF(AB205=1, Database!$AW$6&amp;": "&amp;Database!AW208&amp;CHAR(10), "")</f>
        <v/>
      </c>
      <c r="I205" t="str">
        <f>IF(AC205=1, Database!$AX$6&amp;": "&amp;Database!AX208&amp;CHAR(10)&amp;Database!$AY$6&amp;": "&amp;Database!AY208&amp;CHAR(10), "")</f>
        <v/>
      </c>
      <c r="J205" t="str">
        <f>IF(Z205=1, Database!$AQ$6&amp;": "&amp;Database!AQ208&amp;CHAR(10)&amp;Database!$AR$6&amp;": "&amp;Database!AR208&amp;CHAR(10)&amp;Database!$AS$6&amp;": "&amp;Database!AS208&amp;CHAR(10)&amp;Database!$AT$6&amp;": "&amp;Database!AT208&amp;CHAR(10), "")</f>
        <v xml:space="preserve">stage_i: 
stage_ii: 
stage_iii: 
stage_iv: 
</v>
      </c>
      <c r="K205" t="str">
        <f>Database!$AZ$6&amp;": "&amp;Database!AZ208&amp;CHAR(10)&amp;Database!$BA$6&amp;": "&amp;Database!BA208&amp;CHAR(10)&amp;Database!$BB$6&amp;": "&amp;Database!BB208&amp;CHAR(10)</f>
        <v xml:space="preserve">status_newly_diagnosed: 
status_relapse: 
status_refractory: 
</v>
      </c>
      <c r="L205" t="str">
        <f>Database!$BC$6&amp;": "&amp;Database!BC208&amp;CHAR(10)&amp;Database!$BD$6&amp;": "&amp;Database!BD208&amp;CHAR(10)&amp;Database!$BE$6&amp;": "&amp;Database!BE208&amp;CHAR(10)&amp;Database!$BF$6&amp;": "&amp;Database!BF208&amp;CHAR(10)&amp;Database!$BG$6&amp;": "&amp;Database!BG208&amp;CHAR(10)&amp;Database!$BH$6&amp;": "&amp;Database!BH208&amp;CHAR(10)</f>
        <v xml:space="preserve">marker_alk_oncogene: 
marker_egfr_mutation: 
marker_kras_mutation: 
marker_philadelphia_bcrabl_positive: 
marker_flt3_positive: 
marker_cd20pos: 
</v>
      </c>
      <c r="M205" t="str">
        <f>Database!$BI$6&amp;": "&amp;Database!BI208&amp;CHAR(10)&amp;Database!$BJ$6&amp;": "&amp;Database!BJ208&amp;CHAR(10)&amp;Database!$BK$6&amp;": "&amp;Database!BK208&amp;CHAR(10)&amp;Database!$BL$6&amp;": "&amp;Database!BL208&amp;CHAR(10)&amp;Database!$BM$6&amp;": "&amp;Database!BM208&amp;CHAR(10)&amp;Database!$BN$6&amp;": "&amp;Database!BN208&amp;CHAR(10)&amp;Database!$BO$6&amp;": "&amp;Database!BO208&amp;CHAR(10)&amp;Database!$BP$6&amp;": "&amp;Database!BP208&amp;CHAR(10)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05" t="str">
        <f>IF(OR(W205=1, Z205=1), Database!$BQ$6&amp;": "&amp;Database!BQ208&amp;CHAR(10)&amp;Database!$BR$6&amp;": "&amp;Database!BR208&amp;CHAR(10)&amp;Database!$BS$6&amp;": "&amp;Database!BS208&amp;CHAR(10)&amp;Database!$BT$6&amp;": "&amp;Database!BT208&amp;CHAR(10), "")</f>
        <v xml:space="preserve">treatment_stemcell_allogeneic: 
treatment_stemcell_allogeneic_exclusion_period_mo: 
treatment_stemcell_autologous: 
treatment_stemcell_autologous_exclusion_period_mo: 
</v>
      </c>
      <c r="O205" t="str">
        <f>"Criteria: "&amp;CHAR(10)&amp;CHAR(10)&amp;Database!BU208</f>
        <v xml:space="preserve">Criteria: 
_x000D_        Inclusion Criteria:_x000D__x000D_        General Inclusion Criteria:_x000D__x000D_          -  Patients, age &gt; = 18 years_x000D__x000D_          -  At least one bi-dimensionally measurable lesion defined as &gt; 1.5 cm in its longest_x000D_             dimension_x000D__x000D_          -  Ability and willingness to comply with the study protocol procedures_x000D__x000D_          -  Confirmed availability of archival or freshly biopsied tumor tissue prior to study_x000D_             enrollment_x000D__x000D_          -  ECOG performance status of 0, 1 or 2_x000D__x000D_          -  Adequate hematologic function_x000D__x000D_          -  For female patients of childbearing potential, agreement to use highly effective_x000D_             forms of contraception_x000D__x000D_        Dose Escalation Portion of the Study:_x000D__x000D_          -  Patients must have histologically confirmed B-cell non-Hodgkin's Lymphoma (NHL)_x000D__x000D_          -  Patients must have never received previous R-CHOP treatment_x000D__x000D_          -  Any relapsed/refractory patients that are enrolled during the dose escalation should_x000D_             have received only a single previous treatment regimen_x000D__x000D_        Expansion Portion of the Study:_x000D__x000D_          -  Patients must have previously-untreated diffuse large, B-cell lymphoma_x000D__x000D_          -  International prognostic index (IP) score must be 2-5_x000D__x000D_        Exclusion Criteria:_x000D__x000D_        General Exclusion Criteria:_x000D__x000D_          -  Contraindication to receive any of the individual components of CHOP, rituximab or_x000D_             obinutuzumab_x000D__x000D_          -  Primary CNS lymphoma_x000D__x000D_          -  Vaccination with live vaccines within 28 days prior to randomization_x000D__x000D_          -  History of other malignancy that could affect compliance with the protocol or_x000D_             interpretation of results_x000D__x000D_          -  Evidence of significant, concomitant disease or illness_x000D__x000D_          -  Use of CYP3A inhibitors or inducers within 7 days of the first dose of GDC-0199_x000D__x000D_          -  Requires use of Warfarin_x000D__x000D_          -  Recent major surgery_x000D__x000D_          -  Women must not be pregnant or breastfeeding_x000D__x000D_        Dose Escalation Portion of the Study:_x000D__x000D_          -  Prior anthracycline therapy_x000D__x000D_          -  Chemotherapy or other investigational therapy within 5 half-lives of a biologic agent_x000D_             with minimum of 28 days prior to the start of Cycle 1_x000D__x000D_          -  Histologically confirmed mantle cell lymphoma (MCL) or small lymphocytic lymphoma_x000D_             (SLL)_x000D__x000D_        Expansion Portion of the Study:_x000D__x000D_          -  Patients with transformed lymphoma_x000D__x000D_          -  Prior therapy for non-Hodgkins Lymphoma (NHL)_x000D__x000D_          -  Current Grade &gt; 1 peripheral neuropathy_x000D__x000D_          -  Ongoing therapy with calcium channel entry blocker drugs or therapy within 30 days of_x000D_             C1D1_x000D__x000D_          -  Prior radiotherapy to the mediastinal/pericardial region_x000D_      </v>
      </c>
      <c r="P205" t="str">
        <f t="shared" si="6"/>
        <v xml:space="preserve">
---------------------------------------</v>
      </c>
      <c r="Q205" t="str">
        <f t="shared" si="7"/>
        <v>nct_id: NCT02055820
phase: Phase 1/Phase 2
sponsor_name: Hoffmann-La Roche
sponsor_type: Industry
study_title: A Phase Ib, Open-Label Study Evaluating The Safety And Pharmacokinetics Of GDC-0199 (ABT-199) In Combination With Rituximab (R) or Obinutuzumab (G) Plus Cyclophosphamide, Doxorubicin, Vincristine And Prednisone (Chop) In Patients With B-Cell Non-Hodgkins Lymphoma (NHL) and DLBCL
cohort: 1
age_min: 18
age_max: 150
type_lymphoma_hl: 
type_lymphoma_hl_nlpredominant: 
type_lymphoma_nhl_dlbcl: include
type_lymphoma_nhl_dlbcl_pmbcl: 
type_lymphoma_nhl_dlbcl_denovo: 
type_lymphoma_nhl_mcl: 
type_lymphoma_nhl_pcsnl: 
type_lymphoma_nhl_ptcl: 
type_lymphoma_nhl_fl: include
type_lymphoma_nhl_fl_grade3b: 
type_lymphoma_nhl_sll: 
type_lymphoma_nhl_mzl: include
type_lymphoma_nhl_lpl: include
type_lymphoma_nhl_alcl: 
stage_i: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General Inclusion Criteria:_x000D__x000D_          -  Patients, age &gt; = 18 years_x000D__x000D_          -  At least one bi-dimensionally measurable lesion defined as &gt; 1.5 cm in its longest_x000D_             dimension_x000D__x000D_          -  Ability and willingness to comply with the study protocol procedures_x000D__x000D_          -  Confirmed availability of archival or freshly biopsied tumor tissue prior to study_x000D_             enrollment_x000D__x000D_          -  ECOG performance status of 0, 1 or 2_x000D__x000D_          -  Adequate hematologic function_x000D__x000D_          -  For female patients of childbearing potential, agreement to use highly effective_x000D_             forms of contraception_x000D__x000D_        Dose Escalation Portion of the Study:_x000D__x000D_          -  Patients must have histologically confirmed B-cell non-Hodgkin's Lymphoma (NHL)_x000D__x000D_          -  Patients must have never received previous R-CHOP treatment_x000D__x000D_          -  Any relapsed/refractory patients that are enrolled during the dose escalation should_x000D_             have received only a single previous treatment regimen_x000D__x000D_        Expansion Portion of the Study:_x000D__x000D_          -  Patients must have previously-untreated diffuse large, B-cell lymphoma_x000D__x000D_          -  International prognostic index (IP) score must be 2-5_x000D__x000D_        Exclusion Criteria:_x000D__x000D_        General Exclusion Criteria:_x000D__x000D_          -  Contraindication to receive any of the individual components of CHOP, rituximab or_x000D_             obinutuzumab_x000D__x000D_          -  Primary CNS lymphoma_x000D__x000D_          -  Vaccination with live vaccines within 28 days prior to randomization_x000D__x000D_          -  History of other malignancy that could affect compliance with the protocol or_x000D_             interpretation of results_x000D__x000D_          -  Evidence of significant, concomitant disease or illness_x000D__x000D_          -  Use of CYP3A inhibitors or inducers within 7 days of the first dose of GDC-0199_x000D__x000D_          -  Requires use of Warfarin_x000D__x000D_          -  Recent major surgery_x000D__x000D_          -  Women must not be pregnant or breastfeeding_x000D__x000D_        Dose Escalation Portion of the Study:_x000D__x000D_          -  Prior anthracycline therapy_x000D__x000D_          -  Chemotherapy or other investigational therapy within 5 half-lives of a biologic agent_x000D_             with minimum of 28 days prior to the start of Cycle 1_x000D__x000D_          -  Histologically confirmed mantle cell lymphoma (MCL) or small lymphocytic lymphoma_x000D_             (SLL)_x000D__x000D_        Expansion Portion of the Study:_x000D__x000D_          -  Patients with transformed lymphoma_x000D__x000D_          -  Prior therapy for non-Hodgkins Lymphoma (NHL)_x000D__x000D_          -  Current Grade &gt; 1 peripheral neuropathy_x000D__x000D_          -  Ongoing therapy with calcium channel entry blocker drugs or therapy within 30 days of_x000D_             C1D1_x000D__x000D_          -  Prior radiotherapy to the mediastinal/pericardial region_x000D_      
---------------------------------------</v>
      </c>
      <c r="S205">
        <f>IF(OR(Database!K208="include",Database!L208="include"), 1, 0)</f>
        <v>0</v>
      </c>
      <c r="T205">
        <f>IF(OR(Database!M208="include",Database!N208="include",Database!O208="include",Database!P208="include"), 1, 0)</f>
        <v>0</v>
      </c>
      <c r="U205">
        <f>IF(OR(Database!M208="include",Database!N208="include",Database!O208="include"), 1, 0)</f>
        <v>0</v>
      </c>
      <c r="V205">
        <f>IF(Database!P208="include", 1, 0)</f>
        <v>0</v>
      </c>
      <c r="W205">
        <f>IF(OR(Database!Q208="include",Database!R208="include",Database!S208="include",Database!T208="include"), 1, 0)</f>
        <v>0</v>
      </c>
      <c r="X205">
        <f>IF(Database!Q208="include", 1, 0)</f>
        <v>0</v>
      </c>
      <c r="Y205">
        <f>IF(Database!T208="include", 1, 0)</f>
        <v>0</v>
      </c>
      <c r="Z205">
        <f>IF(OR(Database!AC208="include",Database!AE208="include",Database!AH208="include",Database!AI208="include",Database!AJ208="include",Database!AK208="include",Database!AM208="include",Database!AN208="include",Database!AO208="include",Database!AP208="include"), 1, 0)</f>
        <v>1</v>
      </c>
      <c r="AA205">
        <f>IF(OR(Database!AQ208&lt;&gt;"",Database!AR208&lt;&gt;"",Database!AS208&lt;&gt;"",Database!AT208&lt;&gt;""), 1, 0)</f>
        <v>0</v>
      </c>
      <c r="AB205">
        <f>IF(Database!AW208&lt;&gt;"", 1, 0)</f>
        <v>0</v>
      </c>
      <c r="AC205">
        <f>IF(OR(Database!AY208&lt;&gt;"",Database!AX208&lt;&gt;""), 1, 0)</f>
        <v>0</v>
      </c>
    </row>
    <row r="206" spans="1:29">
      <c r="A206" t="str">
        <f>Database!$B$6&amp;": "&amp;Database!B209&amp;CHAR(10)&amp;Database!$C$6&amp;": "&amp;Database!C209&amp;CHAR(10)&amp;Database!$E$6&amp;": "&amp;Database!E209&amp;CHAR(10)&amp;Database!$F$6&amp;": "&amp;Database!F209&amp;CHAR(10)&amp;Database!$G$6&amp;": "&amp;Database!G209&amp;CHAR(10)&amp;Database!$H$6&amp;": "&amp;Database!H209&amp;CHAR(10)&amp;Database!$I$6&amp;": "&amp;Database!I209&amp;CHAR(10)&amp;Database!$J$6&amp;": "&amp;Database!J209&amp;CHAR(10)</f>
        <v xml:space="preserve">nct_id: NCT02055820
phase: Phase 1/Phase 2
sponsor_name: Hoffmann-La Roche
sponsor_type: Industry
study_title: A Phase Ib, Open-Label Study Evaluating The Safety And Pharmacokinetics Of GDC-0199 (ABT-199) In Combination With Rituximab (R) or Obinutuzumab (G) Plus Cyclophosphamide, Doxorubicin, Vincristine And Prednisone (Chop) In Patients With B-Cell Non-Hodgkins Lymphoma (NHL) and DLBCL
cohort: 2
age_min: 18
age_max: 150
</v>
      </c>
      <c r="B206" t="str">
        <f>IF(S206=1, Database!$K$6&amp;": "&amp;Database!K209&amp;CHAR(10)&amp;Database!$L$6&amp;": "&amp;Database!L209, "")</f>
        <v/>
      </c>
      <c r="C206" t="str">
        <f>IF(T206=1, Database!$M$6&amp;": "&amp;Database!M209&amp;CHAR(10)&amp;Database!$N$6&amp;": "&amp;Database!N209&amp;CHAR(10)&amp;Database!$O$6&amp;": "&amp;Database!O209&amp;CHAR(10)&amp;Database!$P$6&amp;": "&amp;Database!P209&amp;CHAR(10), "")</f>
        <v/>
      </c>
      <c r="D206" t="str">
        <f>IF(W206=1, Database!$Q$6&amp;": "&amp;Database!Q209&amp;CHAR(10)&amp;Database!$R$6&amp;": "&amp;Database!R209&amp;CHAR(10)&amp;Database!$S$6&amp;": "&amp;Database!S209&amp;CHAR(10)&amp;Database!$T$6&amp;": "&amp;Database!T209&amp;CHAR(10)&amp;Database!$U$6&amp;": "&amp;Database!U209&amp;CHAR(10)&amp;Database!$V$6&amp;": "&amp;Database!V209&amp;CHAR(10)&amp;Database!$W$6&amp;": "&amp;Database!W209&amp;CHAR(10)&amp;Database!$X$6&amp;": "&amp;Database!X209&amp;CHAR(10)&amp;Database!$Y$6&amp;": "&amp;Database!Y209&amp;CHAR(10)&amp;Database!$Z$6&amp;": "&amp;Database!Z209&amp;CHAR(10)&amp;Database!$AA$6&amp;": "&amp;Database!AA209&amp;CHAR(10)&amp;Database!$AB$6&amp;": "&amp;Database!AB209&amp;CHAR(10), "")</f>
        <v/>
      </c>
      <c r="E206" t="str">
        <f>IF(Z206=1, Database!$AC$6&amp;": "&amp;Database!AC209&amp;CHAR(10)&amp;Database!$AD$6&amp;": "&amp;Database!AD209&amp;CHAR(10)&amp;Database!$AE$6&amp;": "&amp;Database!AE209&amp;CHAR(10)&amp;Database!$AF$6&amp;": "&amp;Database!AF209&amp;CHAR(10)&amp;Database!$AG$6&amp;": "&amp;Database!AG209&amp;CHAR(10)&amp;Database!$AH$6&amp;": "&amp;Database!AH209&amp;CHAR(10)&amp;Database!$AI$6&amp;": "&amp;Database!AI209&amp;CHAR(10)&amp;Database!$AJ$6&amp;": "&amp;Database!AJ209&amp;CHAR(10)&amp;Database!$AK$6&amp;": "&amp;Database!AK209&amp;CHAR(10)&amp;Database!$AL$6&amp;": "&amp;Database!AL209&amp;CHAR(10)&amp;Database!$AM$6&amp;": "&amp;Database!AM209&amp;CHAR(10)&amp;Database!$AN$6&amp;": "&amp;Database!AN209&amp;CHAR(10)&amp;Database!$AO$6&amp;": "&amp;Database!AO209&amp;CHAR(10)&amp;Database!$AP$6&amp;": "&amp;Database!AP209&amp;CHAR(10), "")</f>
        <v xml:space="preserve">type_lymphoma_hl: 
type_lymphoma_hl_nlpredominant: 
type_lymphoma_nhl_dlbcl: include
type_lymphoma_nhl_dlbcl_pmbcl: 
type_lymphoma_nhl_dlbcl_denovo: require
type_lymphoma_nhl_mcl: 
type_lymphoma_nhl_pcsnl: 
type_lymphoma_nhl_ptcl: 
type_lymphoma_nhl_fl: 
type_lymphoma_nhl_fl_grade3b: 
type_lymphoma_nhl_sll: 
type_lymphoma_nhl_mzl: 
type_lymphoma_nhl_lpl: 
type_lymphoma_nhl_alcl: 
</v>
      </c>
      <c r="F206" t="str">
        <f>IF(AA206=1, Database!$AQ$6&amp;": "&amp;Database!AQ209&amp;CHAR(10)&amp;Database!$AR$6&amp;": "&amp;Database!AR209&amp;CHAR(10)&amp;Database!$AS$6&amp;": "&amp;Database!AS209&amp;CHAR(10)&amp;Database!$AT$6&amp;": "&amp;Database!AT209&amp;CHAR(10), "")</f>
        <v/>
      </c>
      <c r="G206" t="str">
        <f>IF(V206=1, Database!$AU$6&amp;": "&amp;Database!AU209&amp;CHAR(10)&amp;Database!$AV$6&amp;": "&amp;Database!AV209&amp;CHAR(10), "")</f>
        <v/>
      </c>
      <c r="H206" t="str">
        <f>IF(AB206=1, Database!$AW$6&amp;": "&amp;Database!AW209&amp;CHAR(10), "")</f>
        <v/>
      </c>
      <c r="I206" t="str">
        <f>IF(AC206=1, Database!$AX$6&amp;": "&amp;Database!AX209&amp;CHAR(10)&amp;Database!$AY$6&amp;": "&amp;Database!AY209&amp;CHAR(10), "")</f>
        <v/>
      </c>
      <c r="J206" t="str">
        <f>IF(Z206=1, Database!$AQ$6&amp;": "&amp;Database!AQ209&amp;CHAR(10)&amp;Database!$AR$6&amp;": "&amp;Database!AR209&amp;CHAR(10)&amp;Database!$AS$6&amp;": "&amp;Database!AS209&amp;CHAR(10)&amp;Database!$AT$6&amp;": "&amp;Database!AT209&amp;CHAR(10), "")</f>
        <v xml:space="preserve">stage_i: 
stage_ii: 
stage_iii: 
stage_iv: 
</v>
      </c>
      <c r="K206" t="str">
        <f>Database!$AZ$6&amp;": "&amp;Database!AZ209&amp;CHAR(10)&amp;Database!$BA$6&amp;": "&amp;Database!BA209&amp;CHAR(10)&amp;Database!$BB$6&amp;": "&amp;Database!BB209&amp;CHAR(10)</f>
        <v xml:space="preserve">status_newly_diagnosed: require
status_relapse: 
status_refractory: 
</v>
      </c>
      <c r="L206" t="str">
        <f>Database!$BC$6&amp;": "&amp;Database!BC209&amp;CHAR(10)&amp;Database!$BD$6&amp;": "&amp;Database!BD209&amp;CHAR(10)&amp;Database!$BE$6&amp;": "&amp;Database!BE209&amp;CHAR(10)&amp;Database!$BF$6&amp;": "&amp;Database!BF209&amp;CHAR(10)&amp;Database!$BG$6&amp;": "&amp;Database!BG209&amp;CHAR(10)&amp;Database!$BH$6&amp;": "&amp;Database!BH209&amp;CHAR(10)</f>
        <v xml:space="preserve">marker_alk_oncogene: 
marker_egfr_mutation: 
marker_kras_mutation: 
marker_philadelphia_bcrabl_positive: 
marker_flt3_positive: 
marker_cd20pos: 
</v>
      </c>
      <c r="M206" t="str">
        <f>Database!$BI$6&amp;": "&amp;Database!BI209&amp;CHAR(10)&amp;Database!$BJ$6&amp;": "&amp;Database!BJ209&amp;CHAR(10)&amp;Database!$BK$6&amp;": "&amp;Database!BK209&amp;CHAR(10)&amp;Database!$BL$6&amp;": "&amp;Database!BL209&amp;CHAR(10)&amp;Database!$BM$6&amp;": "&amp;Database!BM209&amp;CHAR(10)&amp;Database!$BN$6&amp;": "&amp;Database!BN209&amp;CHAR(10)&amp;Database!$BO$6&amp;": "&amp;Database!BO209&amp;CHAR(10)&amp;Database!$BP$6&amp;": "&amp;Database!BP209&amp;CHAR(10)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06" t="str">
        <f>IF(OR(W206=1, Z206=1), Database!$BQ$6&amp;": "&amp;Database!BQ209&amp;CHAR(10)&amp;Database!$BR$6&amp;": "&amp;Database!BR209&amp;CHAR(10)&amp;Database!$BS$6&amp;": "&amp;Database!BS209&amp;CHAR(10)&amp;Database!$BT$6&amp;": "&amp;Database!BT209&amp;CHAR(10), "")</f>
        <v xml:space="preserve">treatment_stemcell_allogeneic: 
treatment_stemcell_allogeneic_exclusion_period_mo: 
treatment_stemcell_autologous: 
treatment_stemcell_autologous_exclusion_period_mo: 
</v>
      </c>
      <c r="O206" t="str">
        <f>"Criteria: "&amp;CHAR(10)&amp;CHAR(10)&amp;Database!BU209</f>
        <v xml:space="preserve">Criteria: 
_x000D_        Inclusion Criteria:_x000D__x000D_        General Inclusion Criteria:_x000D__x000D_          -  Patients, age &gt; = 18 years_x000D__x000D_          -  At least one bi-dimensionally measurable lesion defined as &gt; 1.5 cm in its longest_x000D_             dimension_x000D__x000D_          -  Ability and willingness to comply with the study protocol procedures_x000D__x000D_          -  Confirmed availability of archival or freshly biopsied tumor tissue prior to study_x000D_             enrollment_x000D__x000D_          -  ECOG performance status of 0, 1 or 2_x000D__x000D_          -  Adequate hematologic function_x000D__x000D_          -  For female patients of childbearing potential, agreement to use highly effective_x000D_             forms of contraception_x000D__x000D_        Dose Escalation Portion of the Study:_x000D__x000D_          -  Patients must have histologically confirmed B-cell non-Hodgkin's Lymphoma (NHL)_x000D__x000D_          -  Patients must have never received previous R-CHOP treatment_x000D__x000D_          -  Any relapsed/refractory patients that are enrolled during the dose escalation should_x000D_             have received only a single previous treatment regimen_x000D__x000D_        Expansion Portion of the Study:_x000D__x000D_          -  Patients must have previously-untreated diffuse large, B-cell lymphoma_x000D__x000D_          -  International prognostic index (IP) score must be 2-5_x000D__x000D_        Exclusion Criteria:_x000D__x000D_        General Exclusion Criteria:_x000D__x000D_          -  Contraindication to receive any of the individual components of CHOP, rituximab or_x000D_             obinutuzumab_x000D__x000D_          -  Primary CNS lymphoma_x000D__x000D_          -  Vaccination with live vaccines within 28 days prior to randomization_x000D__x000D_          -  History of other malignancy that could affect compliance with the protocol or_x000D_             interpretation of results_x000D__x000D_          -  Evidence of significant, concomitant disease or illness_x000D__x000D_          -  Use of CYP3A inhibitors or inducers within 7 days of the first dose of GDC-0199_x000D__x000D_          -  Requires use of Warfarin_x000D__x000D_          -  Recent major surgery_x000D__x000D_          -  Women must not be pregnant or breastfeeding_x000D__x000D_        Dose Escalation Portion of the Study:_x000D__x000D_          -  Prior anthracycline therapy_x000D__x000D_          -  Chemotherapy or other investigational therapy within 5 half-lives of a biologic agent_x000D_             with minimum of 28 days prior to the start of Cycle 1_x000D__x000D_          -  Histologically confirmed mantle cell lymphoma (MCL) or small lymphocytic lymphoma_x000D_             (SLL)_x000D__x000D_        Expansion Portion of the Study:_x000D__x000D_          -  Patients with transformed lymphoma_x000D__x000D_          -  Prior therapy for non-Hodgkins Lymphoma (NHL)_x000D__x000D_          -  Current Grade &gt; 1 peripheral neuropathy_x000D__x000D_          -  Ongoing therapy with calcium channel entry blocker drugs or therapy within 30 days of_x000D_             C1D1_x000D__x000D_          -  Prior radiotherapy to the mediastinal/pericardial region_x000D_      </v>
      </c>
      <c r="P206" t="str">
        <f t="shared" si="6"/>
        <v xml:space="preserve">
---------------------------------------</v>
      </c>
      <c r="Q206" t="str">
        <f t="shared" si="7"/>
        <v>nct_id: NCT02055820
phase: Phase 1/Phase 2
sponsor_name: Hoffmann-La Roche
sponsor_type: Industry
study_title: A Phase Ib, Open-Label Study Evaluating The Safety And Pharmacokinetics Of GDC-0199 (ABT-199) In Combination With Rituximab (R) or Obinutuzumab (G) Plus Cyclophosphamide, Doxorubicin, Vincristine And Prednisone (Chop) In Patients With B-Cell Non-Hodgkins Lymphoma (NHL) and DLBCL
cohort: 2
age_min: 18
age_max: 150
type_lymphoma_hl: 
type_lymphoma_hl_nlpredominant: 
type_lymphoma_nhl_dlbcl: include
type_lymphoma_nhl_dlbcl_pmbcl: 
type_lymphoma_nhl_dlbcl_denovo: require
type_lymphoma_nhl_mcl: 
type_lymphoma_nhl_pcsnl: 
type_lymphoma_nhl_ptcl: 
type_lymphoma_nhl_fl: 
type_lymphoma_nhl_fl_grade3b: 
type_lymphoma_nhl_sll: 
type_lymphoma_nhl_mzl: 
type_lymphoma_nhl_lpl: 
type_lymphoma_nhl_alcl: 
stage_i: 
stage_ii: 
stage_iii: 
stage_iv: 
status_newly_diagnosed: require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General Inclusion Criteria:_x000D__x000D_          -  Patients, age &gt; = 18 years_x000D__x000D_          -  At least one bi-dimensionally measurable lesion defined as &gt; 1.5 cm in its longest_x000D_             dimension_x000D__x000D_          -  Ability and willingness to comply with the study protocol procedures_x000D__x000D_          -  Confirmed availability of archival or freshly biopsied tumor tissue prior to study_x000D_             enrollment_x000D__x000D_          -  ECOG performance status of 0, 1 or 2_x000D__x000D_          -  Adequate hematologic function_x000D__x000D_          -  For female patients of childbearing potential, agreement to use highly effective_x000D_             forms of contraception_x000D__x000D_        Dose Escalation Portion of the Study:_x000D__x000D_          -  Patients must have histologically confirmed B-cell non-Hodgkin's Lymphoma (NHL)_x000D__x000D_          -  Patients must have never received previous R-CHOP treatment_x000D__x000D_          -  Any relapsed/refractory patients that are enrolled during the dose escalation should_x000D_             have received only a single previous treatment regimen_x000D__x000D_        Expansion Portion of the Study:_x000D__x000D_          -  Patients must have previously-untreated diffuse large, B-cell lymphoma_x000D__x000D_          -  International prognostic index (IP) score must be 2-5_x000D__x000D_        Exclusion Criteria:_x000D__x000D_        General Exclusion Criteria:_x000D__x000D_          -  Contraindication to receive any of the individual components of CHOP, rituximab or_x000D_             obinutuzumab_x000D__x000D_          -  Primary CNS lymphoma_x000D__x000D_          -  Vaccination with live vaccines within 28 days prior to randomization_x000D__x000D_          -  History of other malignancy that could affect compliance with the protocol or_x000D_             interpretation of results_x000D__x000D_          -  Evidence of significant, concomitant disease or illness_x000D__x000D_          -  Use of CYP3A inhibitors or inducers within 7 days of the first dose of GDC-0199_x000D__x000D_          -  Requires use of Warfarin_x000D__x000D_          -  Recent major surgery_x000D__x000D_          -  Women must not be pregnant or breastfeeding_x000D__x000D_        Dose Escalation Portion of the Study:_x000D__x000D_          -  Prior anthracycline therapy_x000D__x000D_          -  Chemotherapy or other investigational therapy within 5 half-lives of a biologic agent_x000D_             with minimum of 28 days prior to the start of Cycle 1_x000D__x000D_          -  Histologically confirmed mantle cell lymphoma (MCL) or small lymphocytic lymphoma_x000D_             (SLL)_x000D__x000D_        Expansion Portion of the Study:_x000D__x000D_          -  Patients with transformed lymphoma_x000D__x000D_          -  Prior therapy for non-Hodgkins Lymphoma (NHL)_x000D__x000D_          -  Current Grade &gt; 1 peripheral neuropathy_x000D__x000D_          -  Ongoing therapy with calcium channel entry blocker drugs or therapy within 30 days of_x000D_             C1D1_x000D__x000D_          -  Prior radiotherapy to the mediastinal/pericardial region_x000D_      
---------------------------------------</v>
      </c>
      <c r="S206">
        <f>IF(OR(Database!K209="include",Database!L209="include"), 1, 0)</f>
        <v>0</v>
      </c>
      <c r="T206">
        <f>IF(OR(Database!M209="include",Database!N209="include",Database!O209="include",Database!P209="include"), 1, 0)</f>
        <v>0</v>
      </c>
      <c r="U206">
        <f>IF(OR(Database!M209="include",Database!N209="include",Database!O209="include"), 1, 0)</f>
        <v>0</v>
      </c>
      <c r="V206">
        <f>IF(Database!P209="include", 1, 0)</f>
        <v>0</v>
      </c>
      <c r="W206">
        <f>IF(OR(Database!Q209="include",Database!R209="include",Database!S209="include",Database!T209="include"), 1, 0)</f>
        <v>0</v>
      </c>
      <c r="X206">
        <f>IF(Database!Q209="include", 1, 0)</f>
        <v>0</v>
      </c>
      <c r="Y206">
        <f>IF(Database!T209="include", 1, 0)</f>
        <v>0</v>
      </c>
      <c r="Z206">
        <f>IF(OR(Database!AC209="include",Database!AE209="include",Database!AH209="include",Database!AI209="include",Database!AJ209="include",Database!AK209="include",Database!AM209="include",Database!AN209="include",Database!AO209="include",Database!AP209="include"), 1, 0)</f>
        <v>1</v>
      </c>
      <c r="AA206">
        <f>IF(OR(Database!AQ209&lt;&gt;"",Database!AR209&lt;&gt;"",Database!AS209&lt;&gt;"",Database!AT209&lt;&gt;""), 1, 0)</f>
        <v>0</v>
      </c>
      <c r="AB206">
        <f>IF(Database!AW209&lt;&gt;"", 1, 0)</f>
        <v>0</v>
      </c>
      <c r="AC206">
        <f>IF(OR(Database!AY209&lt;&gt;"",Database!AX209&lt;&gt;""), 1, 0)</f>
        <v>0</v>
      </c>
    </row>
    <row r="207" spans="1:29">
      <c r="A207" t="str">
        <f>Database!$B$6&amp;": "&amp;Database!B210&amp;CHAR(10)&amp;Database!$C$6&amp;": "&amp;Database!C210&amp;CHAR(10)&amp;Database!$E$6&amp;": "&amp;Database!E210&amp;CHAR(10)&amp;Database!$F$6&amp;": "&amp;Database!F210&amp;CHAR(10)&amp;Database!$G$6&amp;": "&amp;Database!G210&amp;CHAR(10)&amp;Database!$H$6&amp;": "&amp;Database!H210&amp;CHAR(10)&amp;Database!$I$6&amp;": "&amp;Database!I210&amp;CHAR(10)&amp;Database!$J$6&amp;": "&amp;Database!J210&amp;CHAR(10)</f>
        <v xml:space="preserve">nct_id: NCT01925612
phase: Phase 2
sponsor_name: Seattle Genetics, Inc.
sponsor_type: Industry
study_title: A Phase 2 Study of Brentuximab Vedotin in Combination With Standard of Care Treatment (Rituximab, Cyclophosphamide, Doxorubicin, Vincristine, and Prednisone [RCHOP]) or RCHP ( Rituximab, Cyclophosphamide, Doxorubicin, and Prednisone) as Front-line Therapy in Patients With Diffuse Large B-cell Lymphoma (DLBCL)
cohort: 1
age_min: 18
age_max: 150
</v>
      </c>
      <c r="B207" t="str">
        <f>IF(S207=1, Database!$K$6&amp;": "&amp;Database!K210&amp;CHAR(10)&amp;Database!$L$6&amp;": "&amp;Database!L210, "")</f>
        <v/>
      </c>
      <c r="C207" t="str">
        <f>IF(T207=1, Database!$M$6&amp;": "&amp;Database!M210&amp;CHAR(10)&amp;Database!$N$6&amp;": "&amp;Database!N210&amp;CHAR(10)&amp;Database!$O$6&amp;": "&amp;Database!O210&amp;CHAR(10)&amp;Database!$P$6&amp;": "&amp;Database!P210&amp;CHAR(10), "")</f>
        <v/>
      </c>
      <c r="D207" t="str">
        <f>IF(W207=1, Database!$Q$6&amp;": "&amp;Database!Q210&amp;CHAR(10)&amp;Database!$R$6&amp;": "&amp;Database!R210&amp;CHAR(10)&amp;Database!$S$6&amp;": "&amp;Database!S210&amp;CHAR(10)&amp;Database!$T$6&amp;": "&amp;Database!T210&amp;CHAR(10)&amp;Database!$U$6&amp;": "&amp;Database!U210&amp;CHAR(10)&amp;Database!$V$6&amp;": "&amp;Database!V210&amp;CHAR(10)&amp;Database!$W$6&amp;": "&amp;Database!W210&amp;CHAR(10)&amp;Database!$X$6&amp;": "&amp;Database!X210&amp;CHAR(10)&amp;Database!$Y$6&amp;": "&amp;Database!Y210&amp;CHAR(10)&amp;Database!$Z$6&amp;": "&amp;Database!Z210&amp;CHAR(10)&amp;Database!$AA$6&amp;": "&amp;Database!AA210&amp;CHAR(10)&amp;Database!$AB$6&amp;": "&amp;Database!AB210&amp;CHAR(10), "")</f>
        <v/>
      </c>
      <c r="E207" t="str">
        <f>IF(Z207=1, Database!$AC$6&amp;": "&amp;Database!AC210&amp;CHAR(10)&amp;Database!$AD$6&amp;": "&amp;Database!AD210&amp;CHAR(10)&amp;Database!$AE$6&amp;": "&amp;Database!AE210&amp;CHAR(10)&amp;Database!$AF$6&amp;": "&amp;Database!AF210&amp;CHAR(10)&amp;Database!$AG$6&amp;": "&amp;Database!AG210&amp;CHAR(10)&amp;Database!$AH$6&amp;": "&amp;Database!AH210&amp;CHAR(10)&amp;Database!$AI$6&amp;": "&amp;Database!AI210&amp;CHAR(10)&amp;Database!$AJ$6&amp;": "&amp;Database!AJ210&amp;CHAR(10)&amp;Database!$AK$6&amp;": "&amp;Database!AK210&amp;CHAR(10)&amp;Database!$AL$6&amp;": "&amp;Database!AL210&amp;CHAR(10)&amp;Database!$AM$6&amp;": "&amp;Database!AM210&amp;CHAR(10)&amp;Database!$AN$6&amp;": "&amp;Database!AN210&amp;CHAR(10)&amp;Database!$AO$6&amp;": "&amp;Database!AO210&amp;CHAR(10)&amp;Database!$AP$6&amp;": "&amp;Database!AP210&amp;CHAR(10), "")</f>
        <v xml:space="preserve">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v>
      </c>
      <c r="F207" t="str">
        <f>IF(AA207=1, Database!$AQ$6&amp;": "&amp;Database!AQ210&amp;CHAR(10)&amp;Database!$AR$6&amp;": "&amp;Database!AR210&amp;CHAR(10)&amp;Database!$AS$6&amp;": "&amp;Database!AS210&amp;CHAR(10)&amp;Database!$AT$6&amp;": "&amp;Database!AT210&amp;CHAR(10), "")</f>
        <v/>
      </c>
      <c r="G207" t="str">
        <f>IF(V207=1, Database!$AU$6&amp;": "&amp;Database!AU210&amp;CHAR(10)&amp;Database!$AV$6&amp;": "&amp;Database!AV210&amp;CHAR(10), "")</f>
        <v/>
      </c>
      <c r="H207" t="str">
        <f>IF(AB207=1, Database!$AW$6&amp;": "&amp;Database!AW210&amp;CHAR(10), "")</f>
        <v/>
      </c>
      <c r="I207" t="str">
        <f>IF(AC207=1, Database!$AX$6&amp;": "&amp;Database!AX210&amp;CHAR(10)&amp;Database!$AY$6&amp;": "&amp;Database!AY210&amp;CHAR(10), "")</f>
        <v/>
      </c>
      <c r="J207" t="str">
        <f>IF(Z207=1, Database!$AQ$6&amp;": "&amp;Database!AQ210&amp;CHAR(10)&amp;Database!$AR$6&amp;": "&amp;Database!AR210&amp;CHAR(10)&amp;Database!$AS$6&amp;": "&amp;Database!AS210&amp;CHAR(10)&amp;Database!$AT$6&amp;": "&amp;Database!AT210&amp;CHAR(10), "")</f>
        <v xml:space="preserve">stage_i: 
stage_ii: 
stage_iii: 
stage_iv: 
</v>
      </c>
      <c r="K207" t="str">
        <f>Database!$AZ$6&amp;": "&amp;Database!AZ210&amp;CHAR(10)&amp;Database!$BA$6&amp;": "&amp;Database!BA210&amp;CHAR(10)&amp;Database!$BB$6&amp;": "&amp;Database!BB210&amp;CHAR(10)</f>
        <v xml:space="preserve">status_newly_diagnosed: 
status_relapse: 
status_refractory: 
</v>
      </c>
      <c r="L207" t="str">
        <f>Database!$BC$6&amp;": "&amp;Database!BC210&amp;CHAR(10)&amp;Database!$BD$6&amp;": "&amp;Database!BD210&amp;CHAR(10)&amp;Database!$BE$6&amp;": "&amp;Database!BE210&amp;CHAR(10)&amp;Database!$BF$6&amp;": "&amp;Database!BF210&amp;CHAR(10)&amp;Database!$BG$6&amp;": "&amp;Database!BG210&amp;CHAR(10)&amp;Database!$BH$6&amp;": "&amp;Database!BH210&amp;CHAR(10)</f>
        <v xml:space="preserve">marker_alk_oncogene: 
marker_egfr_mutation: 
marker_kras_mutation: 
marker_philadelphia_bcrabl_positive: 
marker_flt3_positive: 
marker_cd20pos: 
</v>
      </c>
      <c r="M207" t="str">
        <f>Database!$BI$6&amp;": "&amp;Database!BI210&amp;CHAR(10)&amp;Database!$BJ$6&amp;": "&amp;Database!BJ210&amp;CHAR(10)&amp;Database!$BK$6&amp;": "&amp;Database!BK210&amp;CHAR(10)&amp;Database!$BL$6&amp;": "&amp;Database!BL210&amp;CHAR(10)&amp;Database!$BM$6&amp;": "&amp;Database!BM210&amp;CHAR(10)&amp;Database!$BN$6&amp;": "&amp;Database!BN210&amp;CHAR(10)&amp;Database!$BO$6&amp;": "&amp;Database!BO210&amp;CHAR(10)&amp;Database!$BP$6&amp;": "&amp;Database!BP210&amp;CHAR(10)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07" t="str">
        <f>IF(OR(W207=1, Z207=1), Database!$BQ$6&amp;": "&amp;Database!BQ210&amp;CHAR(10)&amp;Database!$BR$6&amp;": "&amp;Database!BR210&amp;CHAR(10)&amp;Database!$BS$6&amp;": "&amp;Database!BS210&amp;CHAR(10)&amp;Database!$BT$6&amp;": "&amp;Database!BT210&amp;CHAR(10), "")</f>
        <v xml:space="preserve">treatment_stemcell_allogeneic: 
treatment_stemcell_allogeneic_exclusion_period_mo: 
treatment_stemcell_autologous: 
treatment_stemcell_autologous_exclusion_period_mo: 
</v>
      </c>
      <c r="O207" t="str">
        <f>"Criteria: "&amp;CHAR(10)&amp;CHAR(10)&amp;Database!BU210</f>
        <v xml:space="preserve">Criteria: 
_x000D_        Inclusion Criteria:_x000D__x000D_          -  Treatment-naive patients with systemic de novo or transformed diffuse large B cell_x000D_             lymphoma (DLBCL) or follicular non-Hodgkin lymphoma (NHL) grade 3b_x000D__x000D_          -  International Prognostic Index (IPI) score greater than or equal to 3 for patients_x000D_             greater than 60 years of age or age-adjusted IPI (aaIPI) score of 2 or 3 for patients_x000D_             less than or equal to 60 years of age_x000D__x000D_          -  Stage IAX (bulk defined as single lymph node mass &gt;10 cm in diameter), IB-IV disease_x000D__x000D_          -  Measurable disease of at least 1.5 cm_x000D__x000D_          -  Eastern Cooperative Oncology Group (ECOG) performance status less than or equal to 2_x000D__x000D_          -  Patients in Parts 2 and 3 must have histologically confirmed diagnosis of_x000D_             CD30-positive DLBCL_x000D__x000D_        Exclusion Criteria:_x000D__x000D_          -  Previous history of treated indolent lymphoma_x000D__x000D_          -  History of another primary malignancy that has not been in remission for 3 years_x000D_      </v>
      </c>
      <c r="P207" t="str">
        <f>CHAR(10)&amp;CHAR(10)&amp;CHAR(10)&amp;"---------------------------------------"</f>
        <v xml:space="preserve">
---------------------------------------</v>
      </c>
      <c r="Q207" t="str">
        <f t="shared" si="7"/>
        <v>nct_id: NCT01925612
phase: Phase 2
sponsor_name: Seattle Genetics, Inc.
sponsor_type: Industry
study_title: A Phase 2 Study of Brentuximab Vedotin in Combination With Standard of Care Treatment (Rituximab, Cyclophosphamide, Doxorubicin, Vincristine, and Prednisone [RCHOP]) or RCHP ( Rituximab, Cyclophosphamide, Doxorubicin, and Prednisone) as Front-line Therapy in Patients With Diffuse Large B-cell Lymphoma (DLBCL)
cohort: 1
age_min: 18
age_max: 150
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Treatment-naive patients with systemic de novo or transformed diffuse large B cell_x000D_             lymphoma (DLBCL) or follicular non-Hodgkin lymphoma (NHL) grade 3b_x000D__x000D_          -  International Prognostic Index (IPI) score greater than or equal to 3 for patients_x000D_             greater than 60 years of age or age-adjusted IPI (aaIPI) score of 2 or 3 for patients_x000D_             less than or equal to 60 years of age_x000D__x000D_          -  Stage IAX (bulk defined as single lymph node mass &gt;10 cm in diameter), IB-IV disease_x000D__x000D_          -  Measurable disease of at least 1.5 cm_x000D__x000D_          -  Eastern Cooperative Oncology Group (ECOG) performance status less than or equal to 2_x000D__x000D_          -  Patients in Parts 2 and 3 must have histologically confirmed diagnosis of_x000D_             CD30-positive DLBCL_x000D__x000D_        Exclusion Criteria:_x000D__x000D_          -  Previous history of treated indolent lymphoma_x000D__x000D_          -  History of another primary malignancy that has not been in remission for 3 years_x000D_      
---------------------------------------</v>
      </c>
      <c r="S207">
        <f>IF(OR(Database!K210="include",Database!L210="include"), 1, 0)</f>
        <v>0</v>
      </c>
      <c r="T207">
        <f>IF(OR(Database!M210="include",Database!N210="include",Database!O210="include",Database!P210="include"), 1, 0)</f>
        <v>0</v>
      </c>
      <c r="U207">
        <f>IF(OR(Database!M210="include",Database!N210="include",Database!O210="include"), 1, 0)</f>
        <v>0</v>
      </c>
      <c r="V207">
        <f>IF(Database!P210="include", 1, 0)</f>
        <v>0</v>
      </c>
      <c r="W207">
        <f>IF(OR(Database!Q210="include",Database!R210="include",Database!S210="include",Database!T210="include"), 1, 0)</f>
        <v>0</v>
      </c>
      <c r="X207">
        <f>IF(Database!Q210="include", 1, 0)</f>
        <v>0</v>
      </c>
      <c r="Y207">
        <f>IF(Database!T210="include", 1, 0)</f>
        <v>0</v>
      </c>
      <c r="Z207">
        <f>IF(OR(Database!AC210="include",Database!AE210="include",Database!AH210="include",Database!AI210="include",Database!AJ210="include",Database!AK210="include",Database!AM210="include",Database!AN210="include",Database!AO210="include",Database!AP210="include"), 1, 0)</f>
        <v>1</v>
      </c>
      <c r="AA207">
        <f>IF(OR(Database!AQ210&lt;&gt;"",Database!AR210&lt;&gt;"",Database!AS210&lt;&gt;"",Database!AT210&lt;&gt;""), 1, 0)</f>
        <v>0</v>
      </c>
      <c r="AB207">
        <f>IF(Database!AW210&lt;&gt;"", 1, 0)</f>
        <v>0</v>
      </c>
      <c r="AC207">
        <f>IF(OR(Database!AY210&lt;&gt;"",Database!AX210&lt;&gt;""), 1, 0)</f>
        <v>0</v>
      </c>
    </row>
    <row r="208" spans="1:29">
      <c r="A208" t="str">
        <f>Database!$B$6&amp;": "&amp;Database!B211&amp;CHAR(10)&amp;Database!$C$6&amp;": "&amp;Database!C211&amp;CHAR(10)&amp;Database!$E$6&amp;": "&amp;Database!E211&amp;CHAR(10)&amp;Database!$F$6&amp;": "&amp;Database!F211&amp;CHAR(10)&amp;Database!$G$6&amp;": "&amp;Database!G211&amp;CHAR(10)&amp;Database!$H$6&amp;": "&amp;Database!H211&amp;CHAR(10)&amp;Database!$I$6&amp;": "&amp;Database!I211&amp;CHAR(10)&amp;Database!$J$6&amp;": "&amp;Database!J211&amp;CHAR(10)</f>
        <v xml:space="preserve">nct_id: NCT01925612
phase: Phase 2
sponsor_name: Seattle Genetics, Inc.
sponsor_type: Industry
study_title: A Phase 2 Study of Brentuximab Vedotin in Combination With Standard of Care Treatment (Rituximab, Cyclophosphamide, Doxorubicin, Vincristine, and Prednisone [RCHOP]) or RCHP ( Rituximab, Cyclophosphamide, Doxorubicin, and Prednisone) as Front-line Therapy in Patients With Diffuse Large B-cell Lymphoma (DLBCL)
cohort: 2
age_min: 18
age_max: 150
</v>
      </c>
      <c r="B208" t="str">
        <f>IF(S208=1, Database!$K$6&amp;": "&amp;Database!K211&amp;CHAR(10)&amp;Database!$L$6&amp;": "&amp;Database!L211, "")</f>
        <v/>
      </c>
      <c r="C208" t="str">
        <f>IF(T208=1, Database!$M$6&amp;": "&amp;Database!M211&amp;CHAR(10)&amp;Database!$N$6&amp;": "&amp;Database!N211&amp;CHAR(10)&amp;Database!$O$6&amp;": "&amp;Database!O211&amp;CHAR(10)&amp;Database!$P$6&amp;": "&amp;Database!P211&amp;CHAR(10), "")</f>
        <v/>
      </c>
      <c r="D208" t="str">
        <f>IF(W208=1, Database!$Q$6&amp;": "&amp;Database!Q211&amp;CHAR(10)&amp;Database!$R$6&amp;": "&amp;Database!R211&amp;CHAR(10)&amp;Database!$S$6&amp;": "&amp;Database!S211&amp;CHAR(10)&amp;Database!$T$6&amp;": "&amp;Database!T211&amp;CHAR(10)&amp;Database!$U$6&amp;": "&amp;Database!U211&amp;CHAR(10)&amp;Database!$V$6&amp;": "&amp;Database!V211&amp;CHAR(10)&amp;Database!$W$6&amp;": "&amp;Database!W211&amp;CHAR(10)&amp;Database!$X$6&amp;": "&amp;Database!X211&amp;CHAR(10)&amp;Database!$Y$6&amp;": "&amp;Database!Y211&amp;CHAR(10)&amp;Database!$Z$6&amp;": "&amp;Database!Z211&amp;CHAR(10)&amp;Database!$AA$6&amp;": "&amp;Database!AA211&amp;CHAR(10)&amp;Database!$AB$6&amp;": "&amp;Database!AB211&amp;CHAR(10), "")</f>
        <v/>
      </c>
      <c r="E208" t="str">
        <f>IF(Z208=1, Database!$AC$6&amp;": "&amp;Database!AC211&amp;CHAR(10)&amp;Database!$AD$6&amp;": "&amp;Database!AD211&amp;CHAR(10)&amp;Database!$AE$6&amp;": "&amp;Database!AE211&amp;CHAR(10)&amp;Database!$AF$6&amp;": "&amp;Database!AF211&amp;CHAR(10)&amp;Database!$AG$6&amp;": "&amp;Database!AG211&amp;CHAR(10)&amp;Database!$AH$6&amp;": "&amp;Database!AH211&amp;CHAR(10)&amp;Database!$AI$6&amp;": "&amp;Database!AI211&amp;CHAR(10)&amp;Database!$AJ$6&amp;": "&amp;Database!AJ211&amp;CHAR(10)&amp;Database!$AK$6&amp;": "&amp;Database!AK211&amp;CHAR(10)&amp;Database!$AL$6&amp;": "&amp;Database!AL211&amp;CHAR(10)&amp;Database!$AM$6&amp;": "&amp;Database!AM211&amp;CHAR(10)&amp;Database!$AN$6&amp;": "&amp;Database!AN211&amp;CHAR(10)&amp;Database!$AO$6&amp;": "&amp;Database!AO211&amp;CHAR(10)&amp;Database!$AP$6&amp;": "&amp;Database!AP211&amp;CHAR(10),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require
type_lymphoma_nhl_sll: 
type_lymphoma_nhl_mzl: 
type_lymphoma_nhl_lpl: 
type_lymphoma_nhl_alcl: 
</v>
      </c>
      <c r="F208" t="str">
        <f>IF(AA208=1, Database!$AQ$6&amp;": "&amp;Database!AQ211&amp;CHAR(10)&amp;Database!$AR$6&amp;": "&amp;Database!AR211&amp;CHAR(10)&amp;Database!$AS$6&amp;": "&amp;Database!AS211&amp;CHAR(10)&amp;Database!$AT$6&amp;": "&amp;Database!AT211&amp;CHAR(10), "")</f>
        <v/>
      </c>
      <c r="G208" t="str">
        <f>IF(V208=1, Database!$AU$6&amp;": "&amp;Database!AU211&amp;CHAR(10)&amp;Database!$AV$6&amp;": "&amp;Database!AV211&amp;CHAR(10), "")</f>
        <v/>
      </c>
      <c r="H208" t="str">
        <f>IF(AB208=1, Database!$AW$6&amp;": "&amp;Database!AW211&amp;CHAR(10), "")</f>
        <v/>
      </c>
      <c r="I208" t="str">
        <f>IF(AC208=1, Database!$AX$6&amp;": "&amp;Database!AX211&amp;CHAR(10)&amp;Database!$AY$6&amp;": "&amp;Database!AY211&amp;CHAR(10), "")</f>
        <v/>
      </c>
      <c r="J208" t="str">
        <f>IF(Z208=1, Database!$AQ$6&amp;": "&amp;Database!AQ211&amp;CHAR(10)&amp;Database!$AR$6&amp;": "&amp;Database!AR211&amp;CHAR(10)&amp;Database!$AS$6&amp;": "&amp;Database!AS211&amp;CHAR(10)&amp;Database!$AT$6&amp;": "&amp;Database!AT211&amp;CHAR(10), "")</f>
        <v xml:space="preserve">stage_i: 
stage_ii: 
stage_iii: 
stage_iv: 
</v>
      </c>
      <c r="K208" t="str">
        <f>Database!$AZ$6&amp;": "&amp;Database!AZ211&amp;CHAR(10)&amp;Database!$BA$6&amp;": "&amp;Database!BA211&amp;CHAR(10)&amp;Database!$BB$6&amp;": "&amp;Database!BB211&amp;CHAR(10)</f>
        <v xml:space="preserve">status_newly_diagnosed: 
status_relapse: 
status_refractory: 
</v>
      </c>
      <c r="L208" t="str">
        <f>Database!$BC$6&amp;": "&amp;Database!BC211&amp;CHAR(10)&amp;Database!$BD$6&amp;": "&amp;Database!BD211&amp;CHAR(10)&amp;Database!$BE$6&amp;": "&amp;Database!BE211&amp;CHAR(10)&amp;Database!$BF$6&amp;": "&amp;Database!BF211&amp;CHAR(10)&amp;Database!$BG$6&amp;": "&amp;Database!BG211&amp;CHAR(10)&amp;Database!$BH$6&amp;": "&amp;Database!BH211&amp;CHAR(10)</f>
        <v xml:space="preserve">marker_alk_oncogene: 
marker_egfr_mutation: 
marker_kras_mutation: 
marker_philadelphia_bcrabl_positive: 
marker_flt3_positive: 
marker_cd20pos: 
</v>
      </c>
      <c r="M208" t="str">
        <f>Database!$BI$6&amp;": "&amp;Database!BI211&amp;CHAR(10)&amp;Database!$BJ$6&amp;": "&amp;Database!BJ211&amp;CHAR(10)&amp;Database!$BK$6&amp;": "&amp;Database!BK211&amp;CHAR(10)&amp;Database!$BL$6&amp;": "&amp;Database!BL211&amp;CHAR(10)&amp;Database!$BM$6&amp;": "&amp;Database!BM211&amp;CHAR(10)&amp;Database!$BN$6&amp;": "&amp;Database!BN211&amp;CHAR(10)&amp;Database!$BO$6&amp;": "&amp;Database!BO211&amp;CHAR(10)&amp;Database!$BP$6&amp;": "&amp;Database!BP211&amp;CHAR(10)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08" t="str">
        <f>IF(OR(W208=1, Z208=1), Database!$BQ$6&amp;": "&amp;Database!BQ211&amp;CHAR(10)&amp;Database!$BR$6&amp;": "&amp;Database!BR211&amp;CHAR(10)&amp;Database!$BS$6&amp;": "&amp;Database!BS211&amp;CHAR(10)&amp;Database!$BT$6&amp;": "&amp;Database!BT211&amp;CHAR(10), "")</f>
        <v xml:space="preserve">treatment_stemcell_allogeneic: 
treatment_stemcell_allogeneic_exclusion_period_mo: 
treatment_stemcell_autologous: 
treatment_stemcell_autologous_exclusion_period_mo: 
</v>
      </c>
      <c r="O208" t="str">
        <f>"Criteria: "&amp;CHAR(10)&amp;CHAR(10)&amp;Database!BU211</f>
        <v xml:space="preserve">Criteria: 
_x000D_        Inclusion Criteria:_x000D__x000D_          -  Treatment-naive patients with systemic de novo or transformed diffuse large B cell_x000D_             lymphoma (DLBCL) or follicular non-Hodgkin lymphoma (NHL) grade 3b_x000D__x000D_          -  International Prognostic Index (IPI) score greater than or equal to 3 for patients_x000D_             greater than 60 years of age or age-adjusted IPI (aaIPI) score of 2 or 3 for patients_x000D_             less than or equal to 60 years of age_x000D__x000D_          -  Stage IAX (bulk defined as single lymph node mass &gt;10 cm in diameter), IB-IV disease_x000D__x000D_          -  Measurable disease of at least 1.5 cm_x000D__x000D_          -  Eastern Cooperative Oncology Group (ECOG) performance status less than or equal to 2_x000D__x000D_          -  Patients in Parts 2 and 3 must have histologically confirmed diagnosis of_x000D_             CD30-positive DLBCL_x000D__x000D_        Exclusion Criteria:_x000D__x000D_          -  Previous history of treated indolent lymphoma_x000D__x000D_          -  History of another primary malignancy that has not been in remission for 3 years_x000D_      </v>
      </c>
      <c r="P208" t="str">
        <f t="shared" ref="P208:P242" si="8">CHAR(10)&amp;CHAR(10)&amp;CHAR(10)&amp;"---------------------------------------"</f>
        <v xml:space="preserve">
---------------------------------------</v>
      </c>
      <c r="Q208" t="str">
        <f t="shared" si="7"/>
        <v>nct_id: NCT01925612
phase: Phase 2
sponsor_name: Seattle Genetics, Inc.
sponsor_type: Industry
study_title: A Phase 2 Study of Brentuximab Vedotin in Combination With Standard of Care Treatment (Rituximab, Cyclophosphamide, Doxorubicin, Vincristine, and Prednisone [RCHOP]) or RCHP ( Rituximab, Cyclophosphamide, Doxorubicin, and Prednisone) as Front-line Therapy in Patients With Diffuse Large B-cell Lymphoma (DLBCL)
cohort: 2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require
type_lymphoma_nhl_sll: 
type_lymphoma_nhl_mzl: 
type_lymphoma_nhl_lpl: 
type_lymphoma_nhl_alcl: 
stage_i: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Treatment-naive patients with systemic de novo or transformed diffuse large B cell_x000D_             lymphoma (DLBCL) or follicular non-Hodgkin lymphoma (NHL) grade 3b_x000D__x000D_          -  International Prognostic Index (IPI) score greater than or equal to 3 for patients_x000D_             greater than 60 years of age or age-adjusted IPI (aaIPI) score of 2 or 3 for patients_x000D_             less than or equal to 60 years of age_x000D__x000D_          -  Stage IAX (bulk defined as single lymph node mass &gt;10 cm in diameter), IB-IV disease_x000D__x000D_          -  Measurable disease of at least 1.5 cm_x000D__x000D_          -  Eastern Cooperative Oncology Group (ECOG) performance status less than or equal to 2_x000D__x000D_          -  Patients in Parts 2 and 3 must have histologically confirmed diagnosis of_x000D_             CD30-positive DLBCL_x000D__x000D_        Exclusion Criteria:_x000D__x000D_          -  Previous history of treated indolent lymphoma_x000D__x000D_          -  History of another primary malignancy that has not been in remission for 3 years_x000D_      
---------------------------------------</v>
      </c>
      <c r="S208">
        <f>IF(OR(Database!K211="include",Database!L211="include"), 1, 0)</f>
        <v>0</v>
      </c>
      <c r="T208">
        <f>IF(OR(Database!M211="include",Database!N211="include",Database!O211="include",Database!P211="include"), 1, 0)</f>
        <v>0</v>
      </c>
      <c r="U208">
        <f>IF(OR(Database!M211="include",Database!N211="include",Database!O211="include"), 1, 0)</f>
        <v>0</v>
      </c>
      <c r="V208">
        <f>IF(Database!P211="include", 1, 0)</f>
        <v>0</v>
      </c>
      <c r="W208">
        <f>IF(OR(Database!Q211="include",Database!R211="include",Database!S211="include",Database!T211="include"), 1, 0)</f>
        <v>0</v>
      </c>
      <c r="X208">
        <f>IF(Database!Q211="include", 1, 0)</f>
        <v>0</v>
      </c>
      <c r="Y208">
        <f>IF(Database!T211="include", 1, 0)</f>
        <v>0</v>
      </c>
      <c r="Z208">
        <f>IF(OR(Database!AC211="include",Database!AE211="include",Database!AH211="include",Database!AI211="include",Database!AJ211="include",Database!AK211="include",Database!AM211="include",Database!AN211="include",Database!AO211="include",Database!AP211="include"), 1, 0)</f>
        <v>1</v>
      </c>
      <c r="AA208">
        <f>IF(OR(Database!AQ211&lt;&gt;"",Database!AR211&lt;&gt;"",Database!AS211&lt;&gt;"",Database!AT211&lt;&gt;""), 1, 0)</f>
        <v>0</v>
      </c>
      <c r="AB208">
        <f>IF(Database!AW211&lt;&gt;"", 1, 0)</f>
        <v>0</v>
      </c>
      <c r="AC208">
        <f>IF(OR(Database!AY211&lt;&gt;"",Database!AX211&lt;&gt;""), 1, 0)</f>
        <v>0</v>
      </c>
    </row>
    <row r="209" spans="1:29">
      <c r="A209" t="str">
        <f>Database!$B$6&amp;": "&amp;Database!B212&amp;CHAR(10)&amp;Database!$C$6&amp;": "&amp;Database!C212&amp;CHAR(10)&amp;Database!$E$6&amp;": "&amp;Database!E212&amp;CHAR(10)&amp;Database!$F$6&amp;": "&amp;Database!F212&amp;CHAR(10)&amp;Database!$G$6&amp;": "&amp;Database!G212&amp;CHAR(10)&amp;Database!$H$6&amp;": "&amp;Database!H212&amp;CHAR(10)&amp;Database!$I$6&amp;": "&amp;Database!I212&amp;CHAR(10)&amp;Database!$J$6&amp;": "&amp;Database!J212&amp;CHAR(10)</f>
        <v xml:space="preserve">nct_id: NCT02227251
phase: Phase 2
sponsor_name: Karyopharm Therapeutics, Inc
sponsor_type: Industry
study_title: A Phase 2b Open-label, Randomized Two-arm Study Comparing High and Low Doses of Selinexor (KPT-330) in Patients With Relapsed/Refractory Diffuse Large B-Cell Lymphoma (DLBCL)
cohort: 1
age_min: 18
age_max: 150
</v>
      </c>
      <c r="B209" t="str">
        <f>IF(S209=1, Database!$K$6&amp;": "&amp;Database!K212&amp;CHAR(10)&amp;Database!$L$6&amp;": "&amp;Database!L212, "")</f>
        <v/>
      </c>
      <c r="C209" t="str">
        <f>IF(T209=1, Database!$M$6&amp;": "&amp;Database!M212&amp;CHAR(10)&amp;Database!$N$6&amp;": "&amp;Database!N212&amp;CHAR(10)&amp;Database!$O$6&amp;": "&amp;Database!O212&amp;CHAR(10)&amp;Database!$P$6&amp;": "&amp;Database!P212&amp;CHAR(10), "")</f>
        <v/>
      </c>
      <c r="D209" t="str">
        <f>IF(W209=1, Database!$Q$6&amp;": "&amp;Database!Q212&amp;CHAR(10)&amp;Database!$R$6&amp;": "&amp;Database!R212&amp;CHAR(10)&amp;Database!$S$6&amp;": "&amp;Database!S212&amp;CHAR(10)&amp;Database!$T$6&amp;": "&amp;Database!T212&amp;CHAR(10)&amp;Database!$U$6&amp;": "&amp;Database!U212&amp;CHAR(10)&amp;Database!$V$6&amp;": "&amp;Database!V212&amp;CHAR(10)&amp;Database!$W$6&amp;": "&amp;Database!W212&amp;CHAR(10)&amp;Database!$X$6&amp;": "&amp;Database!X212&amp;CHAR(10)&amp;Database!$Y$6&amp;": "&amp;Database!Y212&amp;CHAR(10)&amp;Database!$Z$6&amp;": "&amp;Database!Z212&amp;CHAR(10)&amp;Database!$AA$6&amp;": "&amp;Database!AA212&amp;CHAR(10)&amp;Database!$AB$6&amp;": "&amp;Database!AB212&amp;CHAR(10), "")</f>
        <v/>
      </c>
      <c r="E209" t="str">
        <f>IF(Z209=1, Database!$AC$6&amp;": "&amp;Database!AC212&amp;CHAR(10)&amp;Database!$AD$6&amp;": "&amp;Database!AD212&amp;CHAR(10)&amp;Database!$AE$6&amp;": "&amp;Database!AE212&amp;CHAR(10)&amp;Database!$AF$6&amp;": "&amp;Database!AF212&amp;CHAR(10)&amp;Database!$AG$6&amp;": "&amp;Database!AG212&amp;CHAR(10)&amp;Database!$AH$6&amp;": "&amp;Database!AH212&amp;CHAR(10)&amp;Database!$AI$6&amp;": "&amp;Database!AI212&amp;CHAR(10)&amp;Database!$AJ$6&amp;": "&amp;Database!AJ212&amp;CHAR(10)&amp;Database!$AK$6&amp;": "&amp;Database!AK212&amp;CHAR(10)&amp;Database!$AL$6&amp;": "&amp;Database!AL212&amp;CHAR(10)&amp;Database!$AM$6&amp;": "&amp;Database!AM212&amp;CHAR(10)&amp;Database!$AN$6&amp;": "&amp;Database!AN212&amp;CHAR(10)&amp;Database!$AO$6&amp;": "&amp;Database!AO212&amp;CHAR(10)&amp;Database!$AP$6&amp;": "&amp;Database!AP212&amp;CHAR(10), "")</f>
        <v xml:space="preserve">type_lymphoma_hl: 
type_lymphoma_hl_nlpredominant: 
type_lymphoma_nhl_dlbcl: include
type_lymphoma_nhl_dlbcl_pmbcl: 
type_lymphoma_nhl_dlbcl_denovo: require
type_lymphoma_nhl_mcl: 
type_lymphoma_nhl_pcsnl: 
type_lymphoma_nhl_ptcl: 
type_lymphoma_nhl_fl: 
type_lymphoma_nhl_fl_grade3b: 
type_lymphoma_nhl_sll: 
type_lymphoma_nhl_mzl: 
type_lymphoma_nhl_lpl: 
type_lymphoma_nhl_alcl: 
</v>
      </c>
      <c r="F209" t="str">
        <f>IF(AA209=1, Database!$AQ$6&amp;": "&amp;Database!AQ212&amp;CHAR(10)&amp;Database!$AR$6&amp;": "&amp;Database!AR212&amp;CHAR(10)&amp;Database!$AS$6&amp;": "&amp;Database!AS212&amp;CHAR(10)&amp;Database!$AT$6&amp;": "&amp;Database!AT212&amp;CHAR(10), "")</f>
        <v/>
      </c>
      <c r="G209" t="str">
        <f>IF(V209=1, Database!$AU$6&amp;": "&amp;Database!AU212&amp;CHAR(10)&amp;Database!$AV$6&amp;": "&amp;Database!AV212&amp;CHAR(10), "")</f>
        <v/>
      </c>
      <c r="H209" t="str">
        <f>IF(AB209=1, Database!$AW$6&amp;": "&amp;Database!AW212&amp;CHAR(10), "")</f>
        <v/>
      </c>
      <c r="I209" t="str">
        <f>IF(AC209=1, Database!$AX$6&amp;": "&amp;Database!AX212&amp;CHAR(10)&amp;Database!$AY$6&amp;": "&amp;Database!AY212&amp;CHAR(10), "")</f>
        <v/>
      </c>
      <c r="J209" t="str">
        <f>IF(Z209=1, Database!$AQ$6&amp;": "&amp;Database!AQ212&amp;CHAR(10)&amp;Database!$AR$6&amp;": "&amp;Database!AR212&amp;CHAR(10)&amp;Database!$AS$6&amp;": "&amp;Database!AS212&amp;CHAR(10)&amp;Database!$AT$6&amp;": "&amp;Database!AT212&amp;CHAR(10), "")</f>
        <v xml:space="preserve">stage_i: 
stage_ii: 
stage_iii: 
stage_iv: 
</v>
      </c>
      <c r="K209" t="str">
        <f>Database!$AZ$6&amp;": "&amp;Database!AZ212&amp;CHAR(10)&amp;Database!$BA$6&amp;": "&amp;Database!BA212&amp;CHAR(10)&amp;Database!$BB$6&amp;": "&amp;Database!BB212&amp;CHAR(10)</f>
        <v xml:space="preserve">status_newly_diagnosed: 
status_relapse: 
status_refractory: require
</v>
      </c>
      <c r="L209" t="str">
        <f>Database!$BC$6&amp;": "&amp;Database!BC212&amp;CHAR(10)&amp;Database!$BD$6&amp;": "&amp;Database!BD212&amp;CHAR(10)&amp;Database!$BE$6&amp;": "&amp;Database!BE212&amp;CHAR(10)&amp;Database!$BF$6&amp;": "&amp;Database!BF212&amp;CHAR(10)&amp;Database!$BG$6&amp;": "&amp;Database!BG212&amp;CHAR(10)&amp;Database!$BH$6&amp;": "&amp;Database!BH212&amp;CHAR(10)</f>
        <v xml:space="preserve">marker_alk_oncogene: 
marker_egfr_mutation: 
marker_kras_mutation: 
marker_philadelphia_bcrabl_positive: 
marker_flt3_positive: 
marker_cd20pos: 
</v>
      </c>
      <c r="M209" t="str">
        <f>Database!$BI$6&amp;": "&amp;Database!BI212&amp;CHAR(10)&amp;Database!$BJ$6&amp;": "&amp;Database!BJ212&amp;CHAR(10)&amp;Database!$BK$6&amp;": "&amp;Database!BK212&amp;CHAR(10)&amp;Database!$BL$6&amp;": "&amp;Database!BL212&amp;CHAR(10)&amp;Database!$BM$6&amp;": "&amp;Database!BM212&amp;CHAR(10)&amp;Database!$BN$6&amp;": "&amp;Database!BN212&amp;CHAR(10)&amp;Database!$BO$6&amp;": "&amp;Database!BO212&amp;CHAR(10)&amp;Database!$BP$6&amp;": "&amp;Database!BP212&amp;CHAR(10)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09" t="str">
        <f>IF(OR(W209=1, Z209=1), Database!$BQ$6&amp;": "&amp;Database!BQ212&amp;CHAR(10)&amp;Database!$BR$6&amp;": "&amp;Database!BR212&amp;CHAR(10)&amp;Database!$BS$6&amp;": "&amp;Database!BS212&amp;CHAR(10)&amp;Database!$BT$6&amp;": "&amp;Database!BT212&amp;CHAR(10), "")</f>
        <v xml:space="preserve">treatment_stemcell_allogeneic: 
treatment_stemcell_allogeneic_exclusion_period_mo: 
treatment_stemcell_autologous: 
treatment_stemcell_autologous_exclusion_period_mo: 
</v>
      </c>
      <c r="O209" t="str">
        <f>"Criteria: "&amp;CHAR(10)&amp;CHAR(10)&amp;Database!BU212</f>
        <v xml:space="preserve">Criteria: 
_x000D_        Inclusion Criteria:_x000D__x000D_          -  Age â‰¥18 years_x000D__x000D_          -  Eastern Cooperative Oncology Group (ECOG) performance status of â‰¤ 2_x000D__x000D_          -  Pathologically confirmed de novo DLBCL_x000D__x000D_          -  Objective, documented evidence of disease progression on study entry_x000D__x000D_          -  Have previously received at least 2 but no more than 5 previous systemic multi-agent_x000D_             regimens for the treatment of DLBCL_x000D__x000D_          -  Have measurable disease_x000D__x000D_          -  At least 14 weeks have elapsed since their most recent systemic anti-DLBCL therapy._x000D__x000D_        Exclusion Criteria:_x000D__x000D_          -  DLBCL with mucosa-associated lymphoid tissue (MALT) lymphoma, composite lymphoma_x000D_             (HL+NHL) or DLBCL transformed from diseases other than indolent NHL._x000D__x000D_          -  Must not be eligible for high-dose therapy with autologous stem cell transplantation_x000D_             rescue_x000D__x000D_          -  Primary mediastinal (thymic) large B-cell lymphoma (PMBL)_x000D__x000D_          -  Known central nervous system (CNS) lymphoma_x000D__x000D_          -  Active Hepatitis B or C infection_x000D__x000D_          -  Known human immunodeficiency virus (HIV) infection_x000D__x000D_          -  Unable to swallow tablets, patients with malabsorption syndrome, or any other GI_x000D_             disease or GI function that could interfere with absorption of study treatment_x000D_      </v>
      </c>
      <c r="P209" t="str">
        <f t="shared" si="8"/>
        <v xml:space="preserve">
---------------------------------------</v>
      </c>
      <c r="Q209" t="str">
        <f t="shared" si="7"/>
        <v>nct_id: NCT02227251
phase: Phase 2
sponsor_name: Karyopharm Therapeutics, Inc
sponsor_type: Industry
study_title: A Phase 2b Open-label, Randomized Two-arm Study Comparing High and Low Doses of Selinexor (KPT-330) in Patients With Relapsed/Refractory Diffuse Large B-Cell Lymphoma (DLBCL)
cohort: 1
age_min: 18
age_max: 150
type_lymphoma_hl: 
type_lymphoma_hl_nlpredominant: 
type_lymphoma_nhl_dlbcl: include
type_lymphoma_nhl_dlbcl_pmbcl: 
type_lymphoma_nhl_dlbcl_denovo: require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status_refractory: require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Age â‰¥18 years_x000D__x000D_          -  Eastern Cooperative Oncology Group (ECOG) performance status of â‰¤ 2_x000D__x000D_          -  Pathologically confirmed de novo DLBCL_x000D__x000D_          -  Objective, documented evidence of disease progression on study entry_x000D__x000D_          -  Have previously received at least 2 but no more than 5 previous systemic multi-agent_x000D_             regimens for the treatment of DLBCL_x000D__x000D_          -  Have measurable disease_x000D__x000D_          -  At least 14 weeks have elapsed since their most recent systemic anti-DLBCL therapy._x000D__x000D_        Exclusion Criteria:_x000D__x000D_          -  DLBCL with mucosa-associated lymphoid tissue (MALT) lymphoma, composite lymphoma_x000D_             (HL+NHL) or DLBCL transformed from diseases other than indolent NHL._x000D__x000D_          -  Must not be eligible for high-dose therapy with autologous stem cell transplantation_x000D_             rescue_x000D__x000D_          -  Primary mediastinal (thymic) large B-cell lymphoma (PMBL)_x000D__x000D_          -  Known central nervous system (CNS) lymphoma_x000D__x000D_          -  Active Hepatitis B or C infection_x000D__x000D_          -  Known human immunodeficiency virus (HIV) infection_x000D__x000D_          -  Unable to swallow tablets, patients with malabsorption syndrome, or any other GI_x000D_             disease or GI function that could interfere with absorption of study treatment_x000D_      
---------------------------------------</v>
      </c>
      <c r="S209">
        <f>IF(OR(Database!K212="include",Database!L212="include"), 1, 0)</f>
        <v>0</v>
      </c>
      <c r="T209">
        <f>IF(OR(Database!M212="include",Database!N212="include",Database!O212="include",Database!P212="include"), 1, 0)</f>
        <v>0</v>
      </c>
      <c r="U209">
        <f>IF(OR(Database!M212="include",Database!N212="include",Database!O212="include"), 1, 0)</f>
        <v>0</v>
      </c>
      <c r="V209">
        <f>IF(Database!P212="include", 1, 0)</f>
        <v>0</v>
      </c>
      <c r="W209">
        <f>IF(OR(Database!Q212="include",Database!R212="include",Database!S212="include",Database!T212="include"), 1, 0)</f>
        <v>0</v>
      </c>
      <c r="X209">
        <f>IF(Database!Q212="include", 1, 0)</f>
        <v>0</v>
      </c>
      <c r="Y209">
        <f>IF(Database!T212="include", 1, 0)</f>
        <v>0</v>
      </c>
      <c r="Z209">
        <f>IF(OR(Database!AC212="include",Database!AE212="include",Database!AH212="include",Database!AI212="include",Database!AJ212="include",Database!AK212="include",Database!AM212="include",Database!AN212="include",Database!AO212="include",Database!AP212="include"), 1, 0)</f>
        <v>1</v>
      </c>
      <c r="AA209">
        <f>IF(OR(Database!AQ212&lt;&gt;"",Database!AR212&lt;&gt;"",Database!AS212&lt;&gt;"",Database!AT212&lt;&gt;""), 1, 0)</f>
        <v>0</v>
      </c>
      <c r="AB209">
        <f>IF(Database!AW212&lt;&gt;"", 1, 0)</f>
        <v>0</v>
      </c>
      <c r="AC209">
        <f>IF(OR(Database!AY212&lt;&gt;"",Database!AX212&lt;&gt;""), 1, 0)</f>
        <v>0</v>
      </c>
    </row>
    <row r="210" spans="1:29">
      <c r="A210" t="str">
        <f>Database!$B$6&amp;": "&amp;Database!B213&amp;CHAR(10)&amp;Database!$C$6&amp;": "&amp;Database!C213&amp;CHAR(10)&amp;Database!$E$6&amp;": "&amp;Database!E213&amp;CHAR(10)&amp;Database!$F$6&amp;": "&amp;Database!F213&amp;CHAR(10)&amp;Database!$G$6&amp;": "&amp;Database!G213&amp;CHAR(10)&amp;Database!$H$6&amp;": "&amp;Database!H213&amp;CHAR(10)&amp;Database!$I$6&amp;": "&amp;Database!I213&amp;CHAR(10)&amp;Database!$J$6&amp;": "&amp;Database!J213&amp;CHAR(10)</f>
        <v xml:space="preserve">nct_id: NCT02399085
phase: Phase 2
sponsor_name: MorphoSys AG
sponsor_type: Industry
study_title: A Phase II, Single-Arm, Open-Label, Multicentre Study to Evaluate the Safety and Efficacy of Lenalidomide Combined With MOR00208 in Patients With Relapsed or Refractory Diffuse Large B-Cell Lymphoma (R-R DLBCL)
cohort: 1
age_min: 18
age_max: 150
</v>
      </c>
      <c r="B210" t="str">
        <f>IF(S210=1, Database!$K$6&amp;": "&amp;Database!K213&amp;CHAR(10)&amp;Database!$L$6&amp;": "&amp;Database!L213, "")</f>
        <v/>
      </c>
      <c r="C210" t="str">
        <f>IF(T210=1, Database!$M$6&amp;": "&amp;Database!M213&amp;CHAR(10)&amp;Database!$N$6&amp;": "&amp;Database!N213&amp;CHAR(10)&amp;Database!$O$6&amp;": "&amp;Database!O213&amp;CHAR(10)&amp;Database!$P$6&amp;": "&amp;Database!P213&amp;CHAR(10), "")</f>
        <v/>
      </c>
      <c r="D210" t="str">
        <f>IF(W210=1, Database!$Q$6&amp;": "&amp;Database!Q213&amp;CHAR(10)&amp;Database!$R$6&amp;": "&amp;Database!R213&amp;CHAR(10)&amp;Database!$S$6&amp;": "&amp;Database!S213&amp;CHAR(10)&amp;Database!$T$6&amp;": "&amp;Database!T213&amp;CHAR(10)&amp;Database!$U$6&amp;": "&amp;Database!U213&amp;CHAR(10)&amp;Database!$V$6&amp;": "&amp;Database!V213&amp;CHAR(10)&amp;Database!$W$6&amp;": "&amp;Database!W213&amp;CHAR(10)&amp;Database!$X$6&amp;": "&amp;Database!X213&amp;CHAR(10)&amp;Database!$Y$6&amp;": "&amp;Database!Y213&amp;CHAR(10)&amp;Database!$Z$6&amp;": "&amp;Database!Z213&amp;CHAR(10)&amp;Database!$AA$6&amp;": "&amp;Database!AA213&amp;CHAR(10)&amp;Database!$AB$6&amp;": "&amp;Database!AB213&amp;CHAR(10), "")</f>
        <v/>
      </c>
      <c r="E210" t="str">
        <f>IF(Z210=1, Database!$AC$6&amp;": "&amp;Database!AC213&amp;CHAR(10)&amp;Database!$AD$6&amp;": "&amp;Database!AD213&amp;CHAR(10)&amp;Database!$AE$6&amp;": "&amp;Database!AE213&amp;CHAR(10)&amp;Database!$AF$6&amp;": "&amp;Database!AF213&amp;CHAR(10)&amp;Database!$AG$6&amp;": "&amp;Database!AG213&amp;CHAR(10)&amp;Database!$AH$6&amp;": "&amp;Database!AH213&amp;CHAR(10)&amp;Database!$AI$6&amp;": "&amp;Database!AI213&amp;CHAR(10)&amp;Database!$AJ$6&amp;": "&amp;Database!AJ213&amp;CHAR(10)&amp;Database!$AK$6&amp;": "&amp;Database!AK213&amp;CHAR(10)&amp;Database!$AL$6&amp;": "&amp;Database!AL213&amp;CHAR(10)&amp;Database!$AM$6&amp;": "&amp;Database!AM213&amp;CHAR(10)&amp;Database!$AN$6&amp;": "&amp;Database!AN213&amp;CHAR(10)&amp;Database!$AO$6&amp;": "&amp;Database!AO213&amp;CHAR(10)&amp;Database!$AP$6&amp;": "&amp;Database!AP213&amp;CHAR(10), "")</f>
        <v xml:space="preserve">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v>
      </c>
      <c r="F210" t="str">
        <f>IF(AA210=1, Database!$AQ$6&amp;": "&amp;Database!AQ213&amp;CHAR(10)&amp;Database!$AR$6&amp;": "&amp;Database!AR213&amp;CHAR(10)&amp;Database!$AS$6&amp;": "&amp;Database!AS213&amp;CHAR(10)&amp;Database!$AT$6&amp;": "&amp;Database!AT213&amp;CHAR(10), "")</f>
        <v/>
      </c>
      <c r="G210" t="str">
        <f>IF(V210=1, Database!$AU$6&amp;": "&amp;Database!AU213&amp;CHAR(10)&amp;Database!$AV$6&amp;": "&amp;Database!AV213&amp;CHAR(10), "")</f>
        <v/>
      </c>
      <c r="H210" t="str">
        <f>IF(AB210=1, Database!$AW$6&amp;": "&amp;Database!AW213&amp;CHAR(10), "")</f>
        <v/>
      </c>
      <c r="I210" t="str">
        <f>IF(AC210=1, Database!$AX$6&amp;": "&amp;Database!AX213&amp;CHAR(10)&amp;Database!$AY$6&amp;": "&amp;Database!AY213&amp;CHAR(10), "")</f>
        <v/>
      </c>
      <c r="J210" t="str">
        <f>IF(Z210=1, Database!$AQ$6&amp;": "&amp;Database!AQ213&amp;CHAR(10)&amp;Database!$AR$6&amp;": "&amp;Database!AR213&amp;CHAR(10)&amp;Database!$AS$6&amp;": "&amp;Database!AS213&amp;CHAR(10)&amp;Database!$AT$6&amp;": "&amp;Database!AT213&amp;CHAR(10), "")</f>
        <v xml:space="preserve">stage_i: 
stage_ii: 
stage_iii: 
stage_iv: 
</v>
      </c>
      <c r="K210" t="str">
        <f>Database!$AZ$6&amp;": "&amp;Database!AZ213&amp;CHAR(10)&amp;Database!$BA$6&amp;": "&amp;Database!BA213&amp;CHAR(10)&amp;Database!$BB$6&amp;": "&amp;Database!BB213&amp;CHAR(10)</f>
        <v xml:space="preserve">status_newly_diagnosed: 
status_relapse: require_relapse_or_refractory
status_refractory: require_relapse_or_refractory
</v>
      </c>
      <c r="L210" t="str">
        <f>Database!$BC$6&amp;": "&amp;Database!BC213&amp;CHAR(10)&amp;Database!$BD$6&amp;": "&amp;Database!BD213&amp;CHAR(10)&amp;Database!$BE$6&amp;": "&amp;Database!BE213&amp;CHAR(10)&amp;Database!$BF$6&amp;": "&amp;Database!BF213&amp;CHAR(10)&amp;Database!$BG$6&amp;": "&amp;Database!BG213&amp;CHAR(10)&amp;Database!$BH$6&amp;": "&amp;Database!BH213&amp;CHAR(10)</f>
        <v xml:space="preserve">marker_alk_oncogene: 
marker_egfr_mutation: 
marker_kras_mutation: 
marker_philadelphia_bcrabl_positive: 
marker_flt3_positive: 
marker_cd20pos: 
</v>
      </c>
      <c r="M210" t="str">
        <f>Database!$BI$6&amp;": "&amp;Database!BI213&amp;CHAR(10)&amp;Database!$BJ$6&amp;": "&amp;Database!BJ213&amp;CHAR(10)&amp;Database!$BK$6&amp;": "&amp;Database!BK213&amp;CHAR(10)&amp;Database!$BL$6&amp;": "&amp;Database!BL213&amp;CHAR(10)&amp;Database!$BM$6&amp;": "&amp;Database!BM213&amp;CHAR(10)&amp;Database!$BN$6&amp;": "&amp;Database!BN213&amp;CHAR(10)&amp;Database!$BO$6&amp;": "&amp;Database!BO213&amp;CHAR(10)&amp;Database!$BP$6&amp;": "&amp;Database!BP213&amp;CHAR(10)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10" t="str">
        <f>IF(OR(W210=1, Z210=1), Database!$BQ$6&amp;": "&amp;Database!BQ213&amp;CHAR(10)&amp;Database!$BR$6&amp;": "&amp;Database!BR213&amp;CHAR(10)&amp;Database!$BS$6&amp;": "&amp;Database!BS213&amp;CHAR(10)&amp;Database!$BT$6&amp;": "&amp;Database!BT213&amp;CHAR(10), "")</f>
        <v xml:space="preserve">treatment_stemcell_allogeneic: exclude
treatment_stemcell_allogeneic_exclusion_period_mo: 1800
treatment_stemcell_autologous: 
treatment_stemcell_autologous_exclusion_period_mo: 
</v>
      </c>
      <c r="O210" t="str">
        <f>"Criteria: "&amp;CHAR(10)&amp;CHAR(10)&amp;Database!BU213</f>
        <v xml:space="preserve">Criteria: 
_x000D_        Major Inclusion Criteria:_x000D__x000D_          1. Age &gt;18 years_x000D__x000D_          2. Histologically confirmed diagnosis of DLBCL_x000D__x000D_          3. Tumour tissue for central pathology review and correlative studies must be provided._x000D__x000D_          4. Patients must have:_x000D__x000D_               -  relapsed and/or refractory disease_x000D__x000D_               -  at least one bidimensionally measurable, PET positive disease site (transverse_x000D_                  diameter of â‰¥1.5 cm and perpendicular diameter of â‰¥1.0 cm at baseline)_x000D__x000D_               -  received at least one, but no more than three previous systemic regimens for the_x000D_                  treatment of DLBCL and one therapy line must have included a CD20-targeted_x000D_                  therapy_x000D__x000D_               -  Eastern Cooperative Oncology Group 0 to 2_x000D__x000D_          5. Patients not considered in the opinion of the investigator eligible, or patients_x000D_             unwilling to undergo intensive salvage therapy including ASCT_x000D__x000D_          6. Patients must meet the following laboratory criteria at screening:_x000D__x000D_               -  absolute neutrophil count â‰¥1.5 Ã— 109/L_x000D__x000D_               -  platelet count â‰¥90 Ã— 109/L_x000D__x000D_               -  total serum bilirubin â‰¤2.5 Ã— ULN or â‰¤5 Ã— ULN in cases of Glibert's Syndrome or_x000D_                  liver involvement by lymphoma_x000D__x000D_               -  alanine transaminase, aspartate aminotransferase and alkaline phosphatase â‰¤3 Ã—_x000D_                  ULN or &lt;5 Ã— ULN in cases of liver involvement_x000D__x000D_               -  serum creatinine clearance â‰¥60 mL/minute_x000D__x000D_          7. Females of childbearing potential (FCBP) must:_x000D__x000D_               -  not be pregnant_x000D__x000D_               -  refrain from breastfeeding and donating blood or oocytes_x000D__x000D_               -  agree to ongoing pregnancy testing_x000D__x000D_               -  commit to continued abstinence from heterosexual intercourse, or agree to use_x000D_                  and be able to comply with the use of double-barrier contraception_x000D__x000D_          8. Males (if sexually active with a FCBP) must_x000D__x000D_               -  use an effective barrier method of contraception_x000D__x000D_               -  refrain from donating blood or sperm_x000D__x000D_          9. In the opinion of the investigator the patients must:_x000D__x000D_               -  be able and willing to receive adequate prophylaxis and/or therapy for_x000D_                  thromboembolic events_x000D__x000D_               -  be able to understand the reason for complying with the special conditions of_x000D_                  the pregnancy prevention risk management plan and give written acknowledgement_x000D_                  of this._x000D__x000D_        Major Exclusion Criteria:_x000D__x000D_          1. Patients who have:_x000D__x000D_               -  other histological type of lymphoma_x000D__x000D_               -  primary refractory DLBCL_x000D__x000D_               -  a history of "double/triple hit" genetics_x000D__x000D_          2. Patients who have, within 14 days prior to Day 1 dosing:_x000D__x000D_               -  not discontinued CD20-targeted therapy, chemotherapy, radiotherapy,_x000D_                  investigational anticancer therapy or other lymphoma specific therapy_x000D__x000D_               -  undergone major surgery or suffered from significant traumatic injury_x000D__x000D_               -  received live vaccines._x000D__x000D_               -  required parenteral antimicrobial therapy for active, intercurrent infections_x000D__x000D_          3. Patients who:_x000D__x000D_               -  were previously treated with CD19-targeted therapy or IMiDsÂ® (e.g. thalidomide,_x000D_                  LEN)_x000D__x000D_               -  have undergone ASCT within the period â‰¤ 3 months prior to signing the informed_x000D_                  consent form._x000D__x000D_               -  have undergone previous allogenic stem cell transplantation_x000D__x000D_               -  have a history of deep venous thrombosis/embolism and who are not willing/able_x000D_                  to take venous thromboembolic event prophylaxis during the entire treatment_x000D_                  period_x000D__x000D_               -  concurrently use other anticancer or experimental treatments_x000D__x000D_          4. Prior history of malignancies other than DLBCL, unless the patient has been free of_x000D_             the disease for â‰¥5 years prior to screening._x000D__x000D_          5. Patients with:_x000D__x000D_               -  positive hepatitis B and/or C serology._x000D__x000D_               -  known seropositivity for or history of active viral infection with human_x000D_                  immunodeficiency virus (HIV)_x000D__x000D_               -  CNS lymphoma involvement_x000D__x000D_               -  history or evidence of clinically significant cardiovascular, CNS and/or other_x000D_                  systemic disease that would in the investigator's opinion preclude participation_x000D_                  in the study or compromise the patient's ability to give informed consent._x000D_      </v>
      </c>
      <c r="P210" t="str">
        <f t="shared" si="8"/>
        <v xml:space="preserve">
---------------------------------------</v>
      </c>
      <c r="Q210" t="str">
        <f t="shared" si="7"/>
        <v>nct_id: NCT02399085
phase: Phase 2
sponsor_name: MorphoSys AG
sponsor_type: Industry
study_title: A Phase II, Single-Arm, Open-Label, Multicentre Study to Evaluate the Safety and Efficacy of Lenalidomide Combined With MOR00208 in Patients With Relapsed or Refractory Diffuse Large B-Cell Lymphoma (R-R DLBCL)
cohort: 1
age_min: 18
age_max: 150
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treatment_stemcell_autologous_exclusion_period_mo: 
Criteria: 
_x000D_        Major Inclusion Criteria:_x000D__x000D_          1. Age &gt;18 years_x000D__x000D_          2. Histologically confirmed diagnosis of DLBCL_x000D__x000D_          3. Tumour tissue for central pathology review and correlative studies must be provided._x000D__x000D_          4. Patients must have:_x000D__x000D_               -  relapsed and/or refractory disease_x000D__x000D_               -  at least one bidimensionally measurable, PET positive disease site (transverse_x000D_                  diameter of â‰¥1.5 cm and perpendicular diameter of â‰¥1.0 cm at baseline)_x000D__x000D_               -  received at least one, but no more than three previous systemic regimens for the_x000D_                  treatment of DLBCL and one therapy line must have included a CD20-targeted_x000D_                  therapy_x000D__x000D_               -  Eastern Cooperative Oncology Group 0 to 2_x000D__x000D_          5. Patients not considered in the opinion of the investigator eligible, or patients_x000D_             unwilling to undergo intensive salvage therapy including ASCT_x000D__x000D_          6. Patients must meet the following laboratory criteria at screening:_x000D__x000D_               -  absolute neutrophil count â‰¥1.5 Ã— 109/L_x000D__x000D_               -  platelet count â‰¥90 Ã— 109/L_x000D__x000D_               -  total serum bilirubin â‰¤2.5 Ã— ULN or â‰¤5 Ã— ULN in cases of Glibert's Syndrome or_x000D_                  liver involvement by lymphoma_x000D__x000D_               -  alanine transaminase, aspartate aminotransferase and alkaline phosphatase â‰¤3 Ã—_x000D_                  ULN or &lt;5 Ã— ULN in cases of liver involvement_x000D__x000D_               -  serum creatinine clearance â‰¥60 mL/minute_x000D__x000D_          7. Females of childbearing potential (FCBP) must:_x000D__x000D_               -  not be pregnant_x000D__x000D_               -  refrain from breastfeeding and donating blood or oocytes_x000D__x000D_               -  agree to ongoing pregnancy testing_x000D__x000D_               -  commit to continued abstinence from heterosexual intercourse, or agree to use_x000D_                  and be able to comply with the use of double-barrier contraception_x000D__x000D_          8. Males (if sexually active with a FCBP) must_x000D__x000D_               -  use an effective barrier method of contraception_x000D__x000D_               -  refrain from donating blood or sperm_x000D__x000D_          9. In the opinion of the investigator the patients must:_x000D__x000D_               -  be able and willing to receive adequate prophylaxis and/or therapy for_x000D_                  thromboembolic events_x000D__x000D_               -  be able to understand the reason for complying with the special conditions of_x000D_                  the pregnancy prevention risk management plan and give written acknowledgement_x000D_                  of this._x000D__x000D_        Major Exclusion Criteria:_x000D__x000D_          1. Patients who have:_x000D__x000D_               -  other histological type of lymphoma_x000D__x000D_               -  primary refractory DLBCL_x000D__x000D_               -  a history of "double/triple hit" genetics_x000D__x000D_          2. Patients who have, within 14 days prior to Day 1 dosing:_x000D__x000D_               -  not discontinued CD20-targeted therapy, chemotherapy, radiotherapy,_x000D_                  investigational anticancer therapy or other lymphoma specific therapy_x000D__x000D_               -  undergone major surgery or suffered from significant traumatic injury_x000D__x000D_               -  received live vaccines._x000D__x000D_               -  required parenteral antimicrobial therapy for active, intercurrent infections_x000D__x000D_          3. Patients who:_x000D__x000D_               -  were previously treated with CD19-targeted therapy or IMiDsÂ® (e.g. thalidomide,_x000D_                  LEN)_x000D__x000D_               -  have undergone ASCT within the period â‰¤ 3 months prior to signing the informed_x000D_                  consent form._x000D__x000D_               -  have undergone previous allogenic stem cell transplantation_x000D__x000D_               -  have a history of deep venous thrombosis/embolism and who are not willing/able_x000D_                  to take venous thromboembolic event prophylaxis during the entire treatment_x000D_                  period_x000D__x000D_               -  concurrently use other anticancer or experimental treatments_x000D__x000D_          4. Prior history of malignancies other than DLBCL, unless the patient has been free of_x000D_             the disease for â‰¥5 years prior to screening._x000D__x000D_          5. Patients with:_x000D__x000D_               -  positive hepatitis B and/or C serology._x000D__x000D_               -  known seropositivity for or history of active viral infection with human_x000D_                  immunodeficiency virus (HIV)_x000D__x000D_               -  CNS lymphoma involvement_x000D__x000D_               -  history or evidence of clinically significant cardiovascular, CNS and/or other_x000D_                  systemic disease that would in the investigator's opinion preclude participation_x000D_                  in the study or compromise the patient's ability to give informed consent._x000D_      
---------------------------------------</v>
      </c>
      <c r="S210">
        <f>IF(OR(Database!K213="include",Database!L213="include"), 1, 0)</f>
        <v>0</v>
      </c>
      <c r="T210">
        <f>IF(OR(Database!M213="include",Database!N213="include",Database!O213="include",Database!P213="include"), 1, 0)</f>
        <v>0</v>
      </c>
      <c r="U210">
        <f>IF(OR(Database!M213="include",Database!N213="include",Database!O213="include"), 1, 0)</f>
        <v>0</v>
      </c>
      <c r="V210">
        <f>IF(Database!P213="include", 1, 0)</f>
        <v>0</v>
      </c>
      <c r="W210">
        <f>IF(OR(Database!Q213="include",Database!R213="include",Database!S213="include",Database!T213="include"), 1, 0)</f>
        <v>0</v>
      </c>
      <c r="X210">
        <f>IF(Database!Q213="include", 1, 0)</f>
        <v>0</v>
      </c>
      <c r="Y210">
        <f>IF(Database!T213="include", 1, 0)</f>
        <v>0</v>
      </c>
      <c r="Z210">
        <f>IF(OR(Database!AC213="include",Database!AE213="include",Database!AH213="include",Database!AI213="include",Database!AJ213="include",Database!AK213="include",Database!AM213="include",Database!AN213="include",Database!AO213="include",Database!AP213="include"), 1, 0)</f>
        <v>1</v>
      </c>
      <c r="AA210">
        <f>IF(OR(Database!AQ213&lt;&gt;"",Database!AR213&lt;&gt;"",Database!AS213&lt;&gt;"",Database!AT213&lt;&gt;""), 1, 0)</f>
        <v>0</v>
      </c>
      <c r="AB210">
        <f>IF(Database!AW213&lt;&gt;"", 1, 0)</f>
        <v>0</v>
      </c>
      <c r="AC210">
        <f>IF(OR(Database!AY213&lt;&gt;"",Database!AX213&lt;&gt;""), 1, 0)</f>
        <v>0</v>
      </c>
    </row>
    <row r="211" spans="1:29">
      <c r="A211" t="str">
        <f>Database!$B$6&amp;": "&amp;Database!B214&amp;CHAR(10)&amp;Database!$C$6&amp;": "&amp;Database!C214&amp;CHAR(10)&amp;Database!$E$6&amp;": "&amp;Database!E214&amp;CHAR(10)&amp;Database!$F$6&amp;": "&amp;Database!F214&amp;CHAR(10)&amp;Database!$G$6&amp;": "&amp;Database!G214&amp;CHAR(10)&amp;Database!$H$6&amp;": "&amp;Database!H214&amp;CHAR(10)&amp;Database!$I$6&amp;": "&amp;Database!I214&amp;CHAR(10)&amp;Database!$J$6&amp;": "&amp;Database!J214&amp;CHAR(10)</f>
        <v xml:space="preserve">nct_id: NCT02747043
phase: Phase 3
sponsor_name: Amgen
sponsor_type: Industry
study_title: A Randomized, Double-Blind Study Evaluating the Efficacy, Safety and Immunogenicity of ABP 798 Compared With Rituximab in Subjects With CD20 Positive B-Cell Non-Hodgkin Lymphoma (NHL)
cohort: 1
age_min: 18
age_max: 80
</v>
      </c>
      <c r="B211" t="str">
        <f>IF(S211=1, Database!$K$6&amp;": "&amp;Database!K214&amp;CHAR(10)&amp;Database!$L$6&amp;": "&amp;Database!L214, "")</f>
        <v/>
      </c>
      <c r="C211" t="str">
        <f>IF(T211=1, Database!$M$6&amp;": "&amp;Database!M214&amp;CHAR(10)&amp;Database!$N$6&amp;": "&amp;Database!N214&amp;CHAR(10)&amp;Database!$O$6&amp;": "&amp;Database!O214&amp;CHAR(10)&amp;Database!$P$6&amp;": "&amp;Database!P214&amp;CHAR(10), "")</f>
        <v/>
      </c>
      <c r="D211" t="str">
        <f>IF(W211=1, Database!$Q$6&amp;": "&amp;Database!Q214&amp;CHAR(10)&amp;Database!$R$6&amp;": "&amp;Database!R214&amp;CHAR(10)&amp;Database!$S$6&amp;": "&amp;Database!S214&amp;CHAR(10)&amp;Database!$T$6&amp;": "&amp;Database!T214&amp;CHAR(10)&amp;Database!$U$6&amp;": "&amp;Database!U214&amp;CHAR(10)&amp;Database!$V$6&amp;": "&amp;Database!V214&amp;CHAR(10)&amp;Database!$W$6&amp;": "&amp;Database!W214&amp;CHAR(10)&amp;Database!$X$6&amp;": "&amp;Database!X214&amp;CHAR(10)&amp;Database!$Y$6&amp;": "&amp;Database!Y214&amp;CHAR(10)&amp;Database!$Z$6&amp;": "&amp;Database!Z214&amp;CHAR(10)&amp;Database!$AA$6&amp;": "&amp;Database!AA214&amp;CHAR(10)&amp;Database!$AB$6&amp;": "&amp;Database!AB214&amp;CHAR(10), "")</f>
        <v/>
      </c>
      <c r="E211" t="str">
        <f>IF(Z211=1, Database!$AC$6&amp;": "&amp;Database!AC214&amp;CHAR(10)&amp;Database!$AD$6&amp;": "&amp;Database!AD214&amp;CHAR(10)&amp;Database!$AE$6&amp;": "&amp;Database!AE214&amp;CHAR(10)&amp;Database!$AF$6&amp;": "&amp;Database!AF214&amp;CHAR(10)&amp;Database!$AG$6&amp;": "&amp;Database!AG214&amp;CHAR(10)&amp;Database!$AH$6&amp;": "&amp;Database!AH214&amp;CHAR(10)&amp;Database!$AI$6&amp;": "&amp;Database!AI214&amp;CHAR(10)&amp;Database!$AJ$6&amp;": "&amp;Database!AJ214&amp;CHAR(10)&amp;Database!$AK$6&amp;": "&amp;Database!AK214&amp;CHAR(10)&amp;Database!$AL$6&amp;": "&amp;Database!AL214&amp;CHAR(10)&amp;Database!$AM$6&amp;": "&amp;Database!AM214&amp;CHAR(10)&amp;Database!$AN$6&amp;": "&amp;Database!AN214&amp;CHAR(10)&amp;Database!$AO$6&amp;": "&amp;Database!AO214&amp;CHAR(10)&amp;Database!$AP$6&amp;": "&amp;Database!AP214&amp;CHAR(10),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type_lymphoma_nhl_lpl: 
type_lymphoma_nhl_alcl: 
</v>
      </c>
      <c r="F211" t="str">
        <f>IF(AA211=1, Database!$AQ$6&amp;": "&amp;Database!AQ214&amp;CHAR(10)&amp;Database!$AR$6&amp;": "&amp;Database!AR214&amp;CHAR(10)&amp;Database!$AS$6&amp;": "&amp;Database!AS214&amp;CHAR(10)&amp;Database!$AT$6&amp;": "&amp;Database!AT214&amp;CHAR(10), "")</f>
        <v xml:space="preserve">stage_i: exclude
stage_ii: 
stage_iii: 
stage_iv: 
</v>
      </c>
      <c r="G211" t="str">
        <f>IF(V211=1, Database!$AU$6&amp;": "&amp;Database!AU214&amp;CHAR(10)&amp;Database!$AV$6&amp;": "&amp;Database!AV214&amp;CHAR(10), "")</f>
        <v/>
      </c>
      <c r="H211" t="str">
        <f>IF(AB211=1, Database!$AW$6&amp;": "&amp;Database!AW214&amp;CHAR(10), "")</f>
        <v/>
      </c>
      <c r="I211" t="str">
        <f>IF(AC211=1, Database!$AX$6&amp;": "&amp;Database!AX214&amp;CHAR(10)&amp;Database!$AY$6&amp;": "&amp;Database!AY214&amp;CHAR(10), "")</f>
        <v/>
      </c>
      <c r="J211" t="str">
        <f>IF(Z211=1, Database!$AQ$6&amp;": "&amp;Database!AQ214&amp;CHAR(10)&amp;Database!$AR$6&amp;": "&amp;Database!AR214&amp;CHAR(10)&amp;Database!$AS$6&amp;": "&amp;Database!AS214&amp;CHAR(10)&amp;Database!$AT$6&amp;": "&amp;Database!AT214&amp;CHAR(10), "")</f>
        <v xml:space="preserve">stage_i: exclude
stage_ii: 
stage_iii: 
stage_iv: 
</v>
      </c>
      <c r="K211" t="str">
        <f>Database!$AZ$6&amp;": "&amp;Database!AZ214&amp;CHAR(10)&amp;Database!$BA$6&amp;": "&amp;Database!BA214&amp;CHAR(10)&amp;Database!$BB$6&amp;": "&amp;Database!BB214&amp;CHAR(10)</f>
        <v xml:space="preserve">status_newly_diagnosed: 
status_relapse: 
status_refractory: 
</v>
      </c>
      <c r="L211" t="str">
        <f>Database!$BC$6&amp;": "&amp;Database!BC214&amp;CHAR(10)&amp;Database!$BD$6&amp;": "&amp;Database!BD214&amp;CHAR(10)&amp;Database!$BE$6&amp;": "&amp;Database!BE214&amp;CHAR(10)&amp;Database!$BF$6&amp;": "&amp;Database!BF214&amp;CHAR(10)&amp;Database!$BG$6&amp;": "&amp;Database!BG214&amp;CHAR(10)&amp;Database!$BH$6&amp;": "&amp;Database!BH214&amp;CHAR(10)</f>
        <v xml:space="preserve">marker_alk_oncogene: 
marker_egfr_mutation: 
marker_kras_mutation: 
marker_philadelphia_bcrabl_positive: 
marker_flt3_positive: 
marker_cd20pos: require
</v>
      </c>
      <c r="M211" t="str">
        <f>Database!$BI$6&amp;": "&amp;Database!BI214&amp;CHAR(10)&amp;Database!$BJ$6&amp;": "&amp;Database!BJ214&amp;CHAR(10)&amp;Database!$BK$6&amp;": "&amp;Database!BK214&amp;CHAR(10)&amp;Database!$BL$6&amp;": "&amp;Database!BL214&amp;CHAR(10)&amp;Database!$BM$6&amp;": "&amp;Database!BM214&amp;CHAR(10)&amp;Database!$BN$6&amp;": "&amp;Database!BN214&amp;CHAR(10)&amp;Database!$BO$6&amp;": "&amp;Database!BO214&amp;CHAR(10)&amp;Database!$BP$6&amp;": "&amp;Database!BP214&amp;CHAR(10)</f>
        <v xml:space="preserve">treatment_radiation: exclude
treatment_radiation_exclusion_period_mo: 3
treatment_chemo_systemic: 
treatment_chemo_systemic_exclusion_period_mo: 
treatment_chemo_adjuvant: 
treatment_chemo_adjuvant_exclusion_period_mo: 
treatment_tki: 
treatment_tki_exclusion_period_mo: 
</v>
      </c>
      <c r="N211" t="str">
        <f>IF(OR(W211=1, Z211=1), Database!$BQ$6&amp;": "&amp;Database!BQ214&amp;CHAR(10)&amp;Database!$BR$6&amp;": "&amp;Database!BR214&amp;CHAR(10)&amp;Database!$BS$6&amp;": "&amp;Database!BS214&amp;CHAR(10)&amp;Database!$BT$6&amp;": "&amp;Database!BT214&amp;CHAR(10), "")</f>
        <v xml:space="preserve">treatment_stemcell_allogeneic: 
treatment_stemcell_allogeneic_exclusion_period_mo: 
treatment_stemcell_autologous: 
treatment_stemcell_autologous_exclusion_period_mo: 
</v>
      </c>
      <c r="O211" t="str">
        <f>"Criteria: "&amp;CHAR(10)&amp;CHAR(10)&amp;Database!BU214</f>
        <v xml:space="preserve">Criteria: 
_x000D_        Inclusion Criteria:_x000D__x000D_          -  Males and females â‰¥ 18 and &lt; 80 years of age_x000D__x000D_          -  Histological confirmed (by lymph node or extranodal region biopsy), Grade 1, 2, or 3a_x000D_             follicular B-cell NHL expressing CD20 within 12 months before randomization_x000D__x000D_          -  Stage 2, 3, or 4 (per Cotswold's Modification of Ann Arbor Staging System) with_x000D_             measurable disease (per International Working Group)_x000D__x000D_               -  subjects must have a baseline scan (computed tomography [CT]) of the neck (if_x000D_                  palpable lymph node &gt; 1.0 cm), chest, abdomen, and pelvis to assess disease_x000D_                  burden within 28 days before randomization_x000D__x000D_               -  subjects must have had a baseline bone marrow biopsy within 12 months before_x000D_                  randomization. Previously confirmed positive bone marrow involvement does not_x000D_                  need to be repeated for purposes of screening._x000D__x000D_          -  Low tumor burden based on the Groupe d'Etudes des Lymphomes Folliculaires (GELF)_x000D_             criteria_x000D__x000D_               -  largest nodal or extranodal mass â‰¤ 7 cm_x000D__x000D_               -  no more than 3 nodal sites with diameter &gt; 3 cm_x000D__x000D_               -  no spleen enlargement by CT assessment_x000D__x000D_               -  no significant pleural or peritoneal serous effusions by CT_x000D__x000D_               -  normal lactate dehydrogenase (LDH)_x000D__x000D_               -  no B symptoms (night sweats, fever [temperature &gt; 38Â°C], weight loss &gt; 10% in_x000D_                  the previous 6 months)_x000D__x000D_        Exclusion Criteria:_x000D__x000D_          -  Diffuse large cell component and/or Grade 3b follicular NHL_x000D__x000D_          -  History or known presence of central nervous system metastase_x000D__x000D_          -  Palliative radiotherapy within 3 months before randomization_x000D__x000D_          -  Malignancy other than NHL within 5 years (except treated in-situ cervical cancer, or_x000D_             squamous or basal cell carcinoma of the skin)_x000D__x000D_          -  Recent infection requiring a course of systemic anti-infective agents that was_x000D_             completed â‰¤ 7 days before randomization (with the exception of uncomplicated urinary_x000D_             tract infection)_x000D__x000D_          -  Subject is currently enrolled in or has not yet completed at least 30 days or 5_x000D_             half-lives (whichever is longer) since ending other investigational device or drug_x000D_             study(s), including vaccines, or subject is receiving other investigational agent(s)_x000D__x000D_          -  Previous use of either commercially available or investigational chemotherapy,_x000D_             biological, or immunological therapy for NHL (including rituximab or biosimilar_x000D_             rituximab, or other anti-CD20 treatments)_x000D_      </v>
      </c>
      <c r="P211" t="str">
        <f t="shared" si="8"/>
        <v xml:space="preserve">
---------------------------------------</v>
      </c>
      <c r="Q211" t="str">
        <f t="shared" si="7"/>
        <v>nct_id: NCT02747043
phase: Phase 3
sponsor_name: Amgen
sponsor_type: Industry
study_title: A Randomized, Double-Blind Study Evaluating the Efficacy, Safety and Immunogenicity of ABP 798 Compared With Rituximab in Subjects With CD20 Positive B-Cell Non-Hodgkin Lymphoma (NHL)
cohort: 1
age_min: 18
age_max: 80
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type_lymphoma_nhl_lpl: 
type_lymphoma_nhl_alcl: 
stage_i: exclude
stage_ii: 
stage_iii: 
stage_iv: 
stage_i: exclude
stage_ii: 
stage_iii: 
stage_iv: 
status_newly_diagnosed: 
status_relapse: 
status_refractory: 
marker_alk_oncogene: 
marker_egfr_mutation: 
marker_kras_mutation: 
marker_philadelphia_bcrabl_positive: 
marker_flt3_positive: 
marker_cd20pos: require
treatment_radiation: exclude
treatment_radiation_exclusion_period_mo: 3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Males and females â‰¥ 18 and &lt; 80 years of age_x000D__x000D_          -  Histological confirmed (by lymph node or extranodal region biopsy), Grade 1, 2, or 3a_x000D_             follicular B-cell NHL expressing CD20 within 12 months before randomization_x000D__x000D_          -  Stage 2, 3, or 4 (per Cotswold's Modification of Ann Arbor Staging System) with_x000D_             measurable disease (per International Working Group)_x000D__x000D_               -  subjects must have a baseline scan (computed tomography [CT]) of the neck (if_x000D_                  palpable lymph node &gt; 1.0 cm), chest, abdomen, and pelvis to assess disease_x000D_                  burden within 28 days before randomization_x000D__x000D_               -  subjects must have had a baseline bone marrow biopsy within 12 months before_x000D_                  randomization. Previously confirmed positive bone marrow involvement does not_x000D_                  need to be repeated for purposes of screening._x000D__x000D_          -  Low tumor burden based on the Groupe d'Etudes des Lymphomes Folliculaires (GELF)_x000D_             criteria_x000D__x000D_               -  largest nodal or extranodal mass â‰¤ 7 cm_x000D__x000D_               -  no more than 3 nodal sites with diameter &gt; 3 cm_x000D__x000D_               -  no spleen enlargement by CT assessment_x000D__x000D_               -  no significant pleural or peritoneal serous effusions by CT_x000D__x000D_               -  normal lactate dehydrogenase (LDH)_x000D__x000D_               -  no B symptoms (night sweats, fever [temperature &gt; 38Â°C], weight loss &gt; 10% in_x000D_                  the previous 6 months)_x000D__x000D_        Exclusion Criteria:_x000D__x000D_          -  Diffuse large cell component and/or Grade 3b follicular NHL_x000D__x000D_          -  History or known presence of central nervous system metastase_x000D__x000D_          -  Palliative radiotherapy within 3 months before randomization_x000D__x000D_          -  Malignancy other than NHL within 5 years (except treated in-situ cervical cancer, or_x000D_             squamous or basal cell carcinoma of the skin)_x000D__x000D_          -  Recent infection requiring a course of systemic anti-infective agents that was_x000D_             completed â‰¤ 7 days before randomization (with the exception of uncomplicated urinary_x000D_             tract infection)_x000D__x000D_          -  Subject is currently enrolled in or has not yet completed at least 30 days or 5_x000D_             half-lives (whichever is longer) since ending other investigational device or drug_x000D_             study(s), including vaccines, or subject is receiving other investigational agent(s)_x000D__x000D_          -  Previous use of either commercially available or investigational chemotherapy,_x000D_             biological, or immunological therapy for NHL (including rituximab or biosimilar_x000D_             rituximab, or other anti-CD20 treatments)_x000D_      
---------------------------------------</v>
      </c>
      <c r="S211">
        <f>IF(OR(Database!K214="include",Database!L214="include"), 1, 0)</f>
        <v>0</v>
      </c>
      <c r="T211">
        <f>IF(OR(Database!M214="include",Database!N214="include",Database!O214="include",Database!P214="include"), 1, 0)</f>
        <v>0</v>
      </c>
      <c r="U211">
        <f>IF(OR(Database!M214="include",Database!N214="include",Database!O214="include"), 1, 0)</f>
        <v>0</v>
      </c>
      <c r="V211">
        <f>IF(Database!P214="include", 1, 0)</f>
        <v>0</v>
      </c>
      <c r="W211">
        <f>IF(OR(Database!Q214="include",Database!R214="include",Database!S214="include",Database!T214="include"), 1, 0)</f>
        <v>0</v>
      </c>
      <c r="X211">
        <f>IF(Database!Q214="include", 1, 0)</f>
        <v>0</v>
      </c>
      <c r="Y211">
        <f>IF(Database!T214="include", 1, 0)</f>
        <v>0</v>
      </c>
      <c r="Z211">
        <f>IF(OR(Database!AC214="include",Database!AE214="include",Database!AH214="include",Database!AI214="include",Database!AJ214="include",Database!AK214="include",Database!AM214="include",Database!AN214="include",Database!AO214="include",Database!AP214="include"), 1, 0)</f>
        <v>1</v>
      </c>
      <c r="AA211">
        <f>IF(OR(Database!AQ214&lt;&gt;"",Database!AR214&lt;&gt;"",Database!AS214&lt;&gt;"",Database!AT214&lt;&gt;""), 1, 0)</f>
        <v>1</v>
      </c>
      <c r="AB211">
        <f>IF(Database!AW214&lt;&gt;"", 1, 0)</f>
        <v>0</v>
      </c>
      <c r="AC211">
        <f>IF(OR(Database!AY214&lt;&gt;"",Database!AX214&lt;&gt;""), 1, 0)</f>
        <v>0</v>
      </c>
    </row>
    <row r="212" spans="1:29">
      <c r="A212" t="str">
        <f>Database!$B$6&amp;": "&amp;Database!B215&amp;CHAR(10)&amp;Database!$C$6&amp;": "&amp;Database!C215&amp;CHAR(10)&amp;Database!$E$6&amp;": "&amp;Database!E215&amp;CHAR(10)&amp;Database!$F$6&amp;": "&amp;Database!F215&amp;CHAR(10)&amp;Database!$G$6&amp;": "&amp;Database!G215&amp;CHAR(10)&amp;Database!$H$6&amp;": "&amp;Database!H215&amp;CHAR(10)&amp;Database!$I$6&amp;": "&amp;Database!I215&amp;CHAR(10)&amp;Database!$J$6&amp;": "&amp;Database!J215&amp;CHAR(10)</f>
        <v xml:space="preserve">nct_id: NCT02536300
phase: Phase 3
sponsor_name: Gilead Sciences
sponsor_type: Industry
study_title: Dose Optimization Study of Idelalisib in Follicular Lymphoma
cohort: 1
age_min: 18
age_max: 150
</v>
      </c>
      <c r="B212" t="str">
        <f>IF(S212=1, Database!$K$6&amp;": "&amp;Database!K215&amp;CHAR(10)&amp;Database!$L$6&amp;": "&amp;Database!L215, "")</f>
        <v/>
      </c>
      <c r="C212" t="str">
        <f>IF(T212=1, Database!$M$6&amp;": "&amp;Database!M215&amp;CHAR(10)&amp;Database!$N$6&amp;": "&amp;Database!N215&amp;CHAR(10)&amp;Database!$O$6&amp;": "&amp;Database!O215&amp;CHAR(10)&amp;Database!$P$6&amp;": "&amp;Database!P215&amp;CHAR(10), "")</f>
        <v/>
      </c>
      <c r="D212" t="str">
        <f>IF(W212=1, Database!$Q$6&amp;": "&amp;Database!Q215&amp;CHAR(10)&amp;Database!$R$6&amp;": "&amp;Database!R215&amp;CHAR(10)&amp;Database!$S$6&amp;": "&amp;Database!S215&amp;CHAR(10)&amp;Database!$T$6&amp;": "&amp;Database!T215&amp;CHAR(10)&amp;Database!$U$6&amp;": "&amp;Database!U215&amp;CHAR(10)&amp;Database!$V$6&amp;": "&amp;Database!V215&amp;CHAR(10)&amp;Database!$W$6&amp;": "&amp;Database!W215&amp;CHAR(10)&amp;Database!$X$6&amp;": "&amp;Database!X215&amp;CHAR(10)&amp;Database!$Y$6&amp;": "&amp;Database!Y215&amp;CHAR(10)&amp;Database!$Z$6&amp;": "&amp;Database!Z215&amp;CHAR(10)&amp;Database!$AA$6&amp;": "&amp;Database!AA215&amp;CHAR(10)&amp;Database!$AB$6&amp;": "&amp;Database!AB215&amp;CHAR(10), "")</f>
        <v/>
      </c>
      <c r="E212" t="str">
        <f>IF(Z212=1, Database!$AC$6&amp;": "&amp;Database!AC215&amp;CHAR(10)&amp;Database!$AD$6&amp;": "&amp;Database!AD215&amp;CHAR(10)&amp;Database!$AE$6&amp;": "&amp;Database!AE215&amp;CHAR(10)&amp;Database!$AF$6&amp;": "&amp;Database!AF215&amp;CHAR(10)&amp;Database!$AG$6&amp;": "&amp;Database!AG215&amp;CHAR(10)&amp;Database!$AH$6&amp;": "&amp;Database!AH215&amp;CHAR(10)&amp;Database!$AI$6&amp;": "&amp;Database!AI215&amp;CHAR(10)&amp;Database!$AJ$6&amp;": "&amp;Database!AJ215&amp;CHAR(10)&amp;Database!$AK$6&amp;": "&amp;Database!AK215&amp;CHAR(10)&amp;Database!$AL$6&amp;": "&amp;Database!AL215&amp;CHAR(10)&amp;Database!$AM$6&amp;": "&amp;Database!AM215&amp;CHAR(10)&amp;Database!$AN$6&amp;": "&amp;Database!AN215&amp;CHAR(10)&amp;Database!$AO$6&amp;": "&amp;Database!AO215&amp;CHAR(10)&amp;Database!$AP$6&amp;": "&amp;Database!AP215&amp;CHAR(10),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type_lymphoma_nhl_lpl: 
type_lymphoma_nhl_alcl: 
</v>
      </c>
      <c r="F212" t="str">
        <f>IF(AA212=1, Database!$AQ$6&amp;": "&amp;Database!AQ215&amp;CHAR(10)&amp;Database!$AR$6&amp;": "&amp;Database!AR215&amp;CHAR(10)&amp;Database!$AS$6&amp;": "&amp;Database!AS215&amp;CHAR(10)&amp;Database!$AT$6&amp;": "&amp;Database!AT215&amp;CHAR(10), "")</f>
        <v xml:space="preserve">stage_i: exclude
stage_ii: 
stage_iii: 
stage_iv: 
</v>
      </c>
      <c r="G212" t="str">
        <f>IF(V212=1, Database!$AU$6&amp;": "&amp;Database!AU215&amp;CHAR(10)&amp;Database!$AV$6&amp;": "&amp;Database!AV215&amp;CHAR(10), "")</f>
        <v/>
      </c>
      <c r="H212" t="str">
        <f>IF(AB212=1, Database!$AW$6&amp;": "&amp;Database!AW215&amp;CHAR(10), "")</f>
        <v/>
      </c>
      <c r="I212" t="str">
        <f>IF(AC212=1, Database!$AX$6&amp;": "&amp;Database!AX215&amp;CHAR(10)&amp;Database!$AY$6&amp;": "&amp;Database!AY215&amp;CHAR(10), "")</f>
        <v/>
      </c>
      <c r="J212" t="str">
        <f>IF(Z212=1, Database!$AQ$6&amp;": "&amp;Database!AQ215&amp;CHAR(10)&amp;Database!$AR$6&amp;": "&amp;Database!AR215&amp;CHAR(10)&amp;Database!$AS$6&amp;": "&amp;Database!AS215&amp;CHAR(10)&amp;Database!$AT$6&amp;": "&amp;Database!AT215&amp;CHAR(10), "")</f>
        <v xml:space="preserve">stage_i: exclude
stage_ii: 
stage_iii: 
stage_iv: 
</v>
      </c>
      <c r="K212" t="str">
        <f>Database!$AZ$6&amp;": "&amp;Database!AZ215&amp;CHAR(10)&amp;Database!$BA$6&amp;": "&amp;Database!BA215&amp;CHAR(10)&amp;Database!$BB$6&amp;": "&amp;Database!BB215&amp;CHAR(10)</f>
        <v xml:space="preserve">status_newly_diagnosed: 
status_relapse: 
status_refractory: require
</v>
      </c>
      <c r="L212" t="str">
        <f>Database!$BC$6&amp;": "&amp;Database!BC215&amp;CHAR(10)&amp;Database!$BD$6&amp;": "&amp;Database!BD215&amp;CHAR(10)&amp;Database!$BE$6&amp;": "&amp;Database!BE215&amp;CHAR(10)&amp;Database!$BF$6&amp;": "&amp;Database!BF215&amp;CHAR(10)&amp;Database!$BG$6&amp;": "&amp;Database!BG215&amp;CHAR(10)&amp;Database!$BH$6&amp;": "&amp;Database!BH215&amp;CHAR(10)</f>
        <v xml:space="preserve">marker_alk_oncogene: 
marker_egfr_mutation: 
marker_kras_mutation: 
marker_philadelphia_bcrabl_positive: 
marker_flt3_positive: 
marker_cd20pos: 
</v>
      </c>
      <c r="M212" t="str">
        <f>Database!$BI$6&amp;": "&amp;Database!BI215&amp;CHAR(10)&amp;Database!$BJ$6&amp;": "&amp;Database!BJ215&amp;CHAR(10)&amp;Database!$BK$6&amp;": "&amp;Database!BK215&amp;CHAR(10)&amp;Database!$BL$6&amp;": "&amp;Database!BL215&amp;CHAR(10)&amp;Database!$BM$6&amp;": "&amp;Database!BM215&amp;CHAR(10)&amp;Database!$BN$6&amp;": "&amp;Database!BN215&amp;CHAR(10)&amp;Database!$BO$6&amp;": "&amp;Database!BO215&amp;CHAR(10)&amp;Database!$BP$6&amp;": "&amp;Database!BP215&amp;CHAR(10)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12" t="str">
        <f>IF(OR(W212=1, Z212=1), Database!$BQ$6&amp;": "&amp;Database!BQ215&amp;CHAR(10)&amp;Database!$BR$6&amp;": "&amp;Database!BR215&amp;CHAR(10)&amp;Database!$BS$6&amp;": "&amp;Database!BS215&amp;CHAR(10)&amp;Database!$BT$6&amp;": "&amp;Database!BT215&amp;CHAR(10), "")</f>
        <v xml:space="preserve">treatment_stemcell_allogeneic: exclude
treatment_stemcell_allogeneic_exclusion_period_mo: 1800
treatment_stemcell_autologous: 
treatment_stemcell_autologous_exclusion_period_mo: 
</v>
      </c>
      <c r="O212" t="str">
        <f>"Criteria: "&amp;CHAR(10)&amp;CHAR(10)&amp;Database!BU215</f>
        <v xml:space="preserve">Criteria: 
_x000D_        Inclusion Criteria:_x000D__x000D_          -  Histologically confirmed diagnosis of B-cell follicular lymphoma (FL), and grade_x000D_             limited to 1, 2, or 3a based on criteria established by the WHO 2008 classification_x000D_             of tumors of hematopoietic and lymphoid tissues_x000D__x000D_          -  Refractory to and disease progression within 6 months from the last dose of at least_x000D_             2 lines of prior therapy_x000D__x000D_          -  Ann-Arbor Stage 2 (non-contiguous), 3, or 4 disease per Lugano Classification_x000D_             Radiographically measurable lymphadenopathy or extranodal lymphoid malignancy_x000D_             (defined as the presence of â‰¥ 1 lesion that measures â‰¥ 1.5 cm in the longest_x000D_             dimension (LD) and â‰¥ 1.0 cm in the longest perpendicular dimension (LPD) as assessed_x000D_             by positron emission tomography-computed tomography (PET-CT), computed tomography_x000D_             (CT) or magnetic resonance imaging (MRI)_x000D__x000D_          -  Required baseline central laboratory data in protocol._x000D__x000D_          -  For female individuals of childbearing potential and male individuals of reproductive_x000D_             potential, willingness to use a protocol- recommended method of contraception_x000D__x000D_          -  Lactating females must agree to discontinue nursing_x000D__x000D_          -  Willing and able to comply with scheduled visits, drug administration plan, imaging_x000D_             studies, laboratory tests, other study procedures, and study restrictions including_x000D_             mandatory prophylaxis for Pneumocystis jirovecii pneumonia (PJP)_x000D__x000D_        Exclusion Criteria:_x000D__x000D_          -  History of lymphoid malignancy other than FL (eg, diffuse large B-cell lymphoma)_x000D__x000D_          -  Known history of, or clinically apparent, central nervous system (CNS) lymphoma or_x000D_             leptomeningeal lymphoma._x000D__x000D_          -  Known presence of intermediate- or high-grade myelodysplastic syndrome._x000D__x000D_          -  Known history of serious allergic reaction including anaphylaxis or Stevens- Johnson_x000D_             syndrome/ toxic epidermal necrolysis_x000D__x000D_          -  History of a non-lymphoid malignancy except for protocol allowed exceptions_x000D__x000D_          -  Evidence of ongoing systemic bacterial, fungal, or viral infection at the time of_x000D_             enrollment_x000D__x000D_          -  Known history of drug-induced liver injury, chronic active hepatitis B virus (HBV),_x000D_             chronic active hepatitis C virus (HCV), alcoholic liver disease, non-alcoholic_x000D_             steatohepatitis, cirrhosis of the liver, portal hypertension, primary biliary_x000D_             cirrhosis, or ongoing extrahepatic obstruction caused by cholelithiasis_x000D__x000D_          -  History of or ongoing drug-induced pneumonitis_x000D__x000D_          -  History of or ongoing inflammatory bowel disease_x000D__x000D_          -  Known human immunodeficiency virus (HIV) infection_x000D__x000D_          -  History of prior allogeneic bone marrow progenitor cell or solid organ_x000D_             transplantation_x000D__x000D_          -  Ongoing immunosuppressive therapy, including systemic corticosteroids (&gt; 10 mg_x000D_             prednisone or equivalent/day) with the exception of the use of topical, enteric, or_x000D_             inhaled corticosteroids as therapy for comorbid conditions and systemic steroids for_x000D_             autoimmune anemia and/or thrombocytopenia_x000D__x000D_          -  Concurrent participation in another therapeutic clinical trial_x000D__x000D_          -  Prior treatment with phosphatidylinositol 3-kinase (PI3K) delta inhibitors, Bruton's_x000D_             tyrosine kinase (BTK) inhibitors, janus kinase inhibitor (JAK) inhibitors, mammalian_x000D_             target of rapamycin (mTOR) inhibitors, or spleen tyrosine kinase (Syk) inhibitors_x000D__x000D_          -  Cytomegalovirus (CMV)- Ongoing infection, treatment, or prophylaxis within the past_x000D_             28 days_x000D_      </v>
      </c>
      <c r="P212" t="str">
        <f t="shared" si="8"/>
        <v xml:space="preserve">
---------------------------------------</v>
      </c>
      <c r="Q212" t="str">
        <f t="shared" si="7"/>
        <v>nct_id: NCT02536300
phase: Phase 3
sponsor_name: Gilead Sciences
sponsor_type: Industry
study_title: Dose Optimization Study of Idelalisib in Follicular Lymphoma
cohort: 1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type_lymphoma_nhl_lpl: 
type_lymphoma_nhl_alcl: 
stage_i: exclude
stage_ii: 
stage_iii: 
stage_iv: 
stage_i: exclude
stage_ii: 
stage_iii: 
stage_iv: 
status_newly_diagnosed: 
status_relapse: 
status_refractory: require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treatment_stemcell_autologous_exclusion_period_mo: 
Criteria: 
_x000D_        Inclusion Criteria:_x000D__x000D_          -  Histologically confirmed diagnosis of B-cell follicular lymphoma (FL), and grade_x000D_             limited to 1, 2, or 3a based on criteria established by the WHO 2008 classification_x000D_             of tumors of hematopoietic and lymphoid tissues_x000D__x000D_          -  Refractory to and disease progression within 6 months from the last dose of at least_x000D_             2 lines of prior therapy_x000D__x000D_          -  Ann-Arbor Stage 2 (non-contiguous), 3, or 4 disease per Lugano Classification_x000D_             Radiographically measurable lymphadenopathy or extranodal lymphoid malignancy_x000D_             (defined as the presence of â‰¥ 1 lesion that measures â‰¥ 1.5 cm in the longest_x000D_             dimension (LD) and â‰¥ 1.0 cm in the longest perpendicular dimension (LPD) as assessed_x000D_             by positron emission tomography-computed tomography (PET-CT), computed tomography_x000D_             (CT) or magnetic resonance imaging (MRI)_x000D__x000D_          -  Required baseline central laboratory data in protocol._x000D__x000D_          -  For female individuals of childbearing potential and male individuals of reproductive_x000D_             potential, willingness to use a protocol- recommended method of contraception_x000D__x000D_          -  Lactating females must agree to discontinue nursing_x000D__x000D_          -  Willing and able to comply with scheduled visits, drug administration plan, imaging_x000D_             studies, laboratory tests, other study procedures, and study restrictions including_x000D_             mandatory prophylaxis for Pneumocystis jirovecii pneumonia (PJP)_x000D__x000D_        Exclusion Criteria:_x000D__x000D_          -  History of lymphoid malignancy other than FL (eg, diffuse large B-cell lymphoma)_x000D__x000D_          -  Known history of, or clinically apparent, central nervous system (CNS) lymphoma or_x000D_             leptomeningeal lymphoma._x000D__x000D_          -  Known presence of intermediate- or high-grade myelodysplastic syndrome._x000D__x000D_          -  Known history of serious allergic reaction including anaphylaxis or Stevens- Johnson_x000D_             syndrome/ toxic epidermal necrolysis_x000D__x000D_          -  History of a non-lymphoid malignancy except for protocol allowed exceptions_x000D__x000D_          -  Evidence of ongoing systemic bacterial, fungal, or viral infection at the time of_x000D_             enrollment_x000D__x000D_          -  Known history of drug-induced liver injury, chronic active hepatitis B virus (HBV),_x000D_             chronic active hepatitis C virus (HCV), alcoholic liver disease, non-alcoholic_x000D_             steatohepatitis, cirrhosis of the liver, portal hypertension, primary biliary_x000D_             cirrhosis, or ongoing extrahepatic obstruction caused by cholelithiasis_x000D__x000D_          -  History of or ongoing drug-induced pneumonitis_x000D__x000D_          -  History of or ongoing inflammatory bowel disease_x000D__x000D_          -  Known human immunodeficiency virus (HIV) infection_x000D__x000D_          -  History of prior allogeneic bone marrow progenitor cell or solid organ_x000D_             transplantation_x000D__x000D_          -  Ongoing immunosuppressive therapy, including systemic corticosteroids (&gt; 10 mg_x000D_             prednisone or equivalent/day) with the exception of the use of topical, enteric, or_x000D_             inhaled corticosteroids as therapy for comorbid conditions and systemic steroids for_x000D_             autoimmune anemia and/or thrombocytopenia_x000D__x000D_          -  Concurrent participation in another therapeutic clinical trial_x000D__x000D_          -  Prior treatment with phosphatidylinositol 3-kinase (PI3K) delta inhibitors, Bruton's_x000D_             tyrosine kinase (BTK) inhibitors, janus kinase inhibitor (JAK) inhibitors, mammalian_x000D_             target of rapamycin (mTOR) inhibitors, or spleen tyrosine kinase (Syk) inhibitors_x000D__x000D_          -  Cytomegalovirus (CMV)- Ongoing infection, treatment, or prophylaxis within the past_x000D_             28 days_x000D_      
---------------------------------------</v>
      </c>
      <c r="S212">
        <f>IF(OR(Database!K215="include",Database!L215="include"), 1, 0)</f>
        <v>0</v>
      </c>
      <c r="T212">
        <f>IF(OR(Database!M215="include",Database!N215="include",Database!O215="include",Database!P215="include"), 1, 0)</f>
        <v>0</v>
      </c>
      <c r="U212">
        <f>IF(OR(Database!M215="include",Database!N215="include",Database!O215="include"), 1, 0)</f>
        <v>0</v>
      </c>
      <c r="V212">
        <f>IF(Database!P215="include", 1, 0)</f>
        <v>0</v>
      </c>
      <c r="W212">
        <f>IF(OR(Database!Q215="include",Database!R215="include",Database!S215="include",Database!T215="include"), 1, 0)</f>
        <v>0</v>
      </c>
      <c r="X212">
        <f>IF(Database!Q215="include", 1, 0)</f>
        <v>0</v>
      </c>
      <c r="Y212">
        <f>IF(Database!T215="include", 1, 0)</f>
        <v>0</v>
      </c>
      <c r="Z212">
        <f>IF(OR(Database!AC215="include",Database!AE215="include",Database!AH215="include",Database!AI215="include",Database!AJ215="include",Database!AK215="include",Database!AM215="include",Database!AN215="include",Database!AO215="include",Database!AP215="include"), 1, 0)</f>
        <v>1</v>
      </c>
      <c r="AA212">
        <f>IF(OR(Database!AQ215&lt;&gt;"",Database!AR215&lt;&gt;"",Database!AS215&lt;&gt;"",Database!AT215&lt;&gt;""), 1, 0)</f>
        <v>1</v>
      </c>
      <c r="AB212">
        <f>IF(Database!AW215&lt;&gt;"", 1, 0)</f>
        <v>0</v>
      </c>
      <c r="AC212">
        <f>IF(OR(Database!AY215&lt;&gt;"",Database!AX215&lt;&gt;""), 1, 0)</f>
        <v>0</v>
      </c>
    </row>
    <row r="213" spans="1:29">
      <c r="A213" t="str">
        <f>Database!$B$6&amp;": "&amp;Database!B216&amp;CHAR(10)&amp;Database!$C$6&amp;": "&amp;Database!C216&amp;CHAR(10)&amp;Database!$E$6&amp;": "&amp;Database!E216&amp;CHAR(10)&amp;Database!$F$6&amp;": "&amp;Database!F216&amp;CHAR(10)&amp;Database!$G$6&amp;": "&amp;Database!G216&amp;CHAR(10)&amp;Database!$H$6&amp;": "&amp;Database!H216&amp;CHAR(10)&amp;Database!$I$6&amp;": "&amp;Database!I216&amp;CHAR(10)&amp;Database!$J$6&amp;": "&amp;Database!J216&amp;CHAR(10)</f>
        <v xml:space="preserve">nct_id: NCT02594163
phase: Phase 2
sponsor_name: Seattle Genetics, Inc.
sponsor_type: Industry
study_title: A Randomized, Open Label, Phase 2 Study of Rituximab and Bendamustine With or Without Brentuximab Vedotin for Relapsed or Refractory CD30-Positive Diffuse Large B-Cell Lymphoma
cohort: 1
age_min: 18
age_max: 150
</v>
      </c>
      <c r="B213" t="str">
        <f>IF(S213=1, Database!$K$6&amp;": "&amp;Database!K216&amp;CHAR(10)&amp;Database!$L$6&amp;": "&amp;Database!L216, "")</f>
        <v/>
      </c>
      <c r="C213" t="str">
        <f>IF(T213=1, Database!$M$6&amp;": "&amp;Database!M216&amp;CHAR(10)&amp;Database!$N$6&amp;": "&amp;Database!N216&amp;CHAR(10)&amp;Database!$O$6&amp;": "&amp;Database!O216&amp;CHAR(10)&amp;Database!$P$6&amp;": "&amp;Database!P216&amp;CHAR(10), "")</f>
        <v/>
      </c>
      <c r="D213" t="str">
        <f>IF(W213=1, Database!$Q$6&amp;": "&amp;Database!Q216&amp;CHAR(10)&amp;Database!$R$6&amp;": "&amp;Database!R216&amp;CHAR(10)&amp;Database!$S$6&amp;": "&amp;Database!S216&amp;CHAR(10)&amp;Database!$T$6&amp;": "&amp;Database!T216&amp;CHAR(10)&amp;Database!$U$6&amp;": "&amp;Database!U216&amp;CHAR(10)&amp;Database!$V$6&amp;": "&amp;Database!V216&amp;CHAR(10)&amp;Database!$W$6&amp;": "&amp;Database!W216&amp;CHAR(10)&amp;Database!$X$6&amp;": "&amp;Database!X216&amp;CHAR(10)&amp;Database!$Y$6&amp;": "&amp;Database!Y216&amp;CHAR(10)&amp;Database!$Z$6&amp;": "&amp;Database!Z216&amp;CHAR(10)&amp;Database!$AA$6&amp;": "&amp;Database!AA216&amp;CHAR(10)&amp;Database!$AB$6&amp;": "&amp;Database!AB216&amp;CHAR(10), "")</f>
        <v/>
      </c>
      <c r="E213" t="str">
        <f>IF(Z213=1, Database!$AC$6&amp;": "&amp;Database!AC216&amp;CHAR(10)&amp;Database!$AD$6&amp;": "&amp;Database!AD216&amp;CHAR(10)&amp;Database!$AE$6&amp;": "&amp;Database!AE216&amp;CHAR(10)&amp;Database!$AF$6&amp;": "&amp;Database!AF216&amp;CHAR(10)&amp;Database!$AG$6&amp;": "&amp;Database!AG216&amp;CHAR(10)&amp;Database!$AH$6&amp;": "&amp;Database!AH216&amp;CHAR(10)&amp;Database!$AI$6&amp;": "&amp;Database!AI216&amp;CHAR(10)&amp;Database!$AJ$6&amp;": "&amp;Database!AJ216&amp;CHAR(10)&amp;Database!$AK$6&amp;": "&amp;Database!AK216&amp;CHAR(10)&amp;Database!$AL$6&amp;": "&amp;Database!AL216&amp;CHAR(10)&amp;Database!$AM$6&amp;": "&amp;Database!AM216&amp;CHAR(10)&amp;Database!$AN$6&amp;": "&amp;Database!AN216&amp;CHAR(10)&amp;Database!$AO$6&amp;": "&amp;Database!AO216&amp;CHAR(10)&amp;Database!$AP$6&amp;": "&amp;Database!AP216&amp;CHAR(10), "")</f>
        <v xml:space="preserve">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v>
      </c>
      <c r="F213" t="str">
        <f>IF(AA213=1, Database!$AQ$6&amp;": "&amp;Database!AQ216&amp;CHAR(10)&amp;Database!$AR$6&amp;": "&amp;Database!AR216&amp;CHAR(10)&amp;Database!$AS$6&amp;": "&amp;Database!AS216&amp;CHAR(10)&amp;Database!$AT$6&amp;": "&amp;Database!AT216&amp;CHAR(10), "")</f>
        <v/>
      </c>
      <c r="G213" t="str">
        <f>IF(V213=1, Database!$AU$6&amp;": "&amp;Database!AU216&amp;CHAR(10)&amp;Database!$AV$6&amp;": "&amp;Database!AV216&amp;CHAR(10), "")</f>
        <v/>
      </c>
      <c r="H213" t="str">
        <f>IF(AB213=1, Database!$AW$6&amp;": "&amp;Database!AW216&amp;CHAR(10), "")</f>
        <v/>
      </c>
      <c r="I213" t="str">
        <f>IF(AC213=1, Database!$AX$6&amp;": "&amp;Database!AX216&amp;CHAR(10)&amp;Database!$AY$6&amp;": "&amp;Database!AY216&amp;CHAR(10), "")</f>
        <v/>
      </c>
      <c r="J213" t="str">
        <f>IF(Z213=1, Database!$AQ$6&amp;": "&amp;Database!AQ216&amp;CHAR(10)&amp;Database!$AR$6&amp;": "&amp;Database!AR216&amp;CHAR(10)&amp;Database!$AS$6&amp;": "&amp;Database!AS216&amp;CHAR(10)&amp;Database!$AT$6&amp;": "&amp;Database!AT216&amp;CHAR(10), "")</f>
        <v xml:space="preserve">stage_i: 
stage_ii: 
stage_iii: 
stage_iv: 
</v>
      </c>
      <c r="K213" t="str">
        <f>Database!$AZ$6&amp;": "&amp;Database!AZ216&amp;CHAR(10)&amp;Database!$BA$6&amp;": "&amp;Database!BA216&amp;CHAR(10)&amp;Database!$BB$6&amp;": "&amp;Database!BB216&amp;CHAR(10)</f>
        <v xml:space="preserve">status_newly_diagnosed: 
status_relapse: require_relapse_or_refractory
status_refractory: require_relapse_or_refractory
</v>
      </c>
      <c r="L213" t="str">
        <f>Database!$BC$6&amp;": "&amp;Database!BC216&amp;CHAR(10)&amp;Database!$BD$6&amp;": "&amp;Database!BD216&amp;CHAR(10)&amp;Database!$BE$6&amp;": "&amp;Database!BE216&amp;CHAR(10)&amp;Database!$BF$6&amp;": "&amp;Database!BF216&amp;CHAR(10)&amp;Database!$BG$6&amp;": "&amp;Database!BG216&amp;CHAR(10)&amp;Database!$BH$6&amp;": "&amp;Database!BH216&amp;CHAR(10)</f>
        <v xml:space="preserve">marker_alk_oncogene: 
marker_egfr_mutation: 
marker_kras_mutation: 
marker_philadelphia_bcrabl_positive: 
marker_flt3_positive: 
marker_cd20pos: 
</v>
      </c>
      <c r="M213" t="str">
        <f>Database!$BI$6&amp;": "&amp;Database!BI216&amp;CHAR(10)&amp;Database!$BJ$6&amp;": "&amp;Database!BJ216&amp;CHAR(10)&amp;Database!$BK$6&amp;": "&amp;Database!BK216&amp;CHAR(10)&amp;Database!$BL$6&amp;": "&amp;Database!BL216&amp;CHAR(10)&amp;Database!$BM$6&amp;": "&amp;Database!BM216&amp;CHAR(10)&amp;Database!$BN$6&amp;": "&amp;Database!BN216&amp;CHAR(10)&amp;Database!$BO$6&amp;": "&amp;Database!BO216&amp;CHAR(10)&amp;Database!$BP$6&amp;": "&amp;Database!BP216&amp;CHAR(10)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13" t="str">
        <f>IF(OR(W213=1, Z213=1), Database!$BQ$6&amp;": "&amp;Database!BQ216&amp;CHAR(10)&amp;Database!$BR$6&amp;": "&amp;Database!BR216&amp;CHAR(10)&amp;Database!$BS$6&amp;": "&amp;Database!BS216&amp;CHAR(10)&amp;Database!$BT$6&amp;": "&amp;Database!BT216&amp;CHAR(10), "")</f>
        <v xml:space="preserve">treatment_stemcell_allogeneic: exclude
treatment_stemcell_allogeneic_exclusion_period_mo: 1800
treatment_stemcell_autologous: 
treatment_stemcell_autologous_exclusion_period_mo: 
</v>
      </c>
      <c r="O213" t="str">
        <f>"Criteria: "&amp;CHAR(10)&amp;CHAR(10)&amp;Database!BU216</f>
        <v xml:space="preserve">Criteria: 
_x000D_        Inclusion Criteria:_x000D__x000D_          1. Patients with confirmed CD30-positive DLBCL or grade 3b follicular non-Hodgkin_x000D_             lymphoma (NHL)._x000D__x000D_          2. Patients must have relapsed or refractory disease following:_x000D__x000D_               1. second-line or greater salvage systemic therapy, or_x000D__x000D_               2. frontline cytotoxic systemic therapy, for patients who are ineligible for stem_x000D_                  cell transplant (SCT)._x000D__x000D_          3. Age 18 years and older._x000D__x000D_          4. Fluorodeoxyglucose (FDG)-avid disease by positron emission tomography (PET)._x000D__x000D_          5. An Eastern Cooperative Oncology Group (ECOG) performance status score of 0-2._x000D__x000D_          6. Acceptable blood test results._x000D__x000D_          7. Females of childbearing potential must have a negative pregnancy test result within 7_x000D_             days prior to the first dose of study drug._x000D__x000D_          8. Females of childbearing potential and males who have partners of childbearing_x000D_             potential must agree to use an effective contraceptive method during the study and_x000D_             for 6 months following the last dose of brentuximab vedotin or 12 months following_x000D_             the last dose of rituximab, whichever is later._x000D__x000D_          9. Patients must provide written informed consent._x000D__x000D_        Exclusion Criteria:_x000D__x000D_          1. History of another invasive malignancy that has not been in remission for at least 1_x000D_             year. (Exceptions are nonmelanoma skin cancer, curatively treated localized prostate_x000D_             cancer, ductal carcinoma, and cervical carcinoma or a squamous intraepithelial lesion_x000D_             on PAP smear)._x000D__x000D_          2. History of progressive multifocal leukoencephalopathy (PML)._x000D__x000D_          3. Cerebral/meningeal disease related to the underlying malignancy, unless definitively_x000D_             treated._x000D__x000D_          4. Viral, bacterial, or fungal infection within 2 weeks prior to the first dose of_x000D_             treatment._x000D__x000D_          5. Chemotherapy, radiotherapy, biologics, and/or other antitumor treatment with_x000D_             immunotherapy that is not completed 4 weeks prior to first dose of study drug._x000D__x000D_          6. Females who are pregnant or breastfeeding._x000D__x000D_          7. Known allergy to any study drug or ingredient contained in the drug formulation of_x000D_             any of the study drugs._x000D__x000D_          8. Known to be positive for hepatitis B. Known to have active hepatitis C infection or_x000D_             on antiviral therapy for hepatitis C within the last 6 months._x000D__x000D_          9. Known to be positive for human immunodeficiency virus (HIV)._x000D__x000D_         10. Patients with previous allogeneic stem cell transplant._x000D__x000D_         11. Previous treatment with brentuximab vedotin or bendamustine._x000D__x000D_         12. Intolerable toxicity to prior rituximab therapy._x000D__x000D_         13. Current therapy with other investigational agents._x000D__x000D_         14. Lung disease unrelated to underlying malignancy._x000D__x000D_         15. History of a stroke or transient ischemic attack, unstable angina, myocardial_x000D_             infarction, or cardiac symptoms within 6 months prior to the first dose of treatment._x000D__x000D_         16. Congestive heart failure._x000D__x000D_         17. Significant peripheral sensory or motor neuropathy at the start of the study._x000D_      </v>
      </c>
      <c r="P213" t="str">
        <f t="shared" si="8"/>
        <v xml:space="preserve">
---------------------------------------</v>
      </c>
      <c r="Q213" t="str">
        <f t="shared" si="7"/>
        <v>nct_id: NCT02594163
phase: Phase 2
sponsor_name: Seattle Genetics, Inc.
sponsor_type: Industry
study_title: A Randomized, Open Label, Phase 2 Study of Rituximab and Bendamustine With or Without Brentuximab Vedotin for Relapsed or Refractory CD30-Positive Diffuse Large B-Cell Lymphoma
cohort: 1
age_min: 18
age_max: 150
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treatment_stemcell_autologous_exclusion_period_mo: 
Criteria: 
_x000D_        Inclusion Criteria:_x000D__x000D_          1. Patients with confirmed CD30-positive DLBCL or grade 3b follicular non-Hodgkin_x000D_             lymphoma (NHL)._x000D__x000D_          2. Patients must have relapsed or refractory disease following:_x000D__x000D_               1. second-line or greater salvage systemic therapy, or_x000D__x000D_               2. frontline cytotoxic systemic therapy, for patients who are ineligible for stem_x000D_                  cell transplant (SCT)._x000D__x000D_          3. Age 18 years and older._x000D__x000D_          4. Fluorodeoxyglucose (FDG)-avid disease by positron emission tomography (PET)._x000D__x000D_          5. An Eastern Cooperative Oncology Group (ECOG) performance status score of 0-2._x000D__x000D_          6. Acceptable blood test results._x000D__x000D_          7. Females of childbearing potential must have a negative pregnancy test result within 7_x000D_             days prior to the first dose of study drug._x000D__x000D_          8. Females of childbearing potential and males who have partners of childbearing_x000D_             potential must agree to use an effective contraceptive method during the study and_x000D_             for 6 months following the last dose of brentuximab vedotin or 12 months following_x000D_             the last dose of rituximab, whichever is later._x000D__x000D_          9. Patients must provide written informed consent._x000D__x000D_        Exclusion Criteria:_x000D__x000D_          1. History of another invasive malignancy that has not been in remission for at least 1_x000D_             year. (Exceptions are nonmelanoma skin cancer, curatively treated localized prostate_x000D_             cancer, ductal carcinoma, and cervical carcinoma or a squamous intraepithelial lesion_x000D_             on PAP smear)._x000D__x000D_          2. History of progressive multifocal leukoencephalopathy (PML)._x000D__x000D_          3. Cerebral/meningeal disease related to the underlying malignancy, unless definitively_x000D_             treated._x000D__x000D_          4. Viral, bacterial, or fungal infection within 2 weeks prior to the first dose of_x000D_             treatment._x000D__x000D_          5. Chemotherapy, radiotherapy, biologics, and/or other antitumor treatment with_x000D_             immunotherapy that is not completed 4 weeks prior to first dose of study drug._x000D__x000D_          6. Females who are pregnant or breastfeeding._x000D__x000D_          7. Known allergy to any study drug or ingredient contained in the drug formulation of_x000D_             any of the study drugs._x000D__x000D_          8. Known to be positive for hepatitis B. Known to have active hepatitis C infection or_x000D_             on antiviral therapy for hepatitis C within the last 6 months._x000D__x000D_          9. Known to be positive for human immunodeficiency virus (HIV)._x000D__x000D_         10. Patients with previous allogeneic stem cell transplant._x000D__x000D_         11. Previous treatment with brentuximab vedotin or bendamustine._x000D__x000D_         12. Intolerable toxicity to prior rituximab therapy._x000D__x000D_         13. Current therapy with other investigational agents._x000D__x000D_         14. Lung disease unrelated to underlying malignancy._x000D__x000D_         15. History of a stroke or transient ischemic attack, unstable angina, myocardial_x000D_             infarction, or cardiac symptoms within 6 months prior to the first dose of treatment._x000D__x000D_         16. Congestive heart failure._x000D__x000D_         17. Significant peripheral sensory or motor neuropathy at the start of the study._x000D_      
---------------------------------------</v>
      </c>
      <c r="S213">
        <f>IF(OR(Database!K216="include",Database!L216="include"), 1, 0)</f>
        <v>0</v>
      </c>
      <c r="T213">
        <f>IF(OR(Database!M216="include",Database!N216="include",Database!O216="include",Database!P216="include"), 1, 0)</f>
        <v>0</v>
      </c>
      <c r="U213">
        <f>IF(OR(Database!M216="include",Database!N216="include",Database!O216="include"), 1, 0)</f>
        <v>0</v>
      </c>
      <c r="V213">
        <f>IF(Database!P216="include", 1, 0)</f>
        <v>0</v>
      </c>
      <c r="W213">
        <f>IF(OR(Database!Q216="include",Database!R216="include",Database!S216="include",Database!T216="include"), 1, 0)</f>
        <v>0</v>
      </c>
      <c r="X213">
        <f>IF(Database!Q216="include", 1, 0)</f>
        <v>0</v>
      </c>
      <c r="Y213">
        <f>IF(Database!T216="include", 1, 0)</f>
        <v>0</v>
      </c>
      <c r="Z213">
        <f>IF(OR(Database!AC216="include",Database!AE216="include",Database!AH216="include",Database!AI216="include",Database!AJ216="include",Database!AK216="include",Database!AM216="include",Database!AN216="include",Database!AO216="include",Database!AP216="include"), 1, 0)</f>
        <v>1</v>
      </c>
      <c r="AA213">
        <f>IF(OR(Database!AQ216&lt;&gt;"",Database!AR216&lt;&gt;"",Database!AS216&lt;&gt;"",Database!AT216&lt;&gt;""), 1, 0)</f>
        <v>0</v>
      </c>
      <c r="AB213">
        <f>IF(Database!AW216&lt;&gt;"", 1, 0)</f>
        <v>0</v>
      </c>
      <c r="AC213">
        <f>IF(OR(Database!AY216&lt;&gt;"",Database!AX216&lt;&gt;""), 1, 0)</f>
        <v>0</v>
      </c>
    </row>
    <row r="214" spans="1:29">
      <c r="A214" t="str">
        <f>Database!$B$6&amp;": "&amp;Database!B217&amp;CHAR(10)&amp;Database!$C$6&amp;": "&amp;Database!C217&amp;CHAR(10)&amp;Database!$E$6&amp;": "&amp;Database!E217&amp;CHAR(10)&amp;Database!$F$6&amp;": "&amp;Database!F217&amp;CHAR(10)&amp;Database!$G$6&amp;": "&amp;Database!G217&amp;CHAR(10)&amp;Database!$H$6&amp;": "&amp;Database!H217&amp;CHAR(10)&amp;Database!$I$6&amp;": "&amp;Database!I217&amp;CHAR(10)&amp;Database!$J$6&amp;": "&amp;Database!J217&amp;CHAR(10)</f>
        <v xml:space="preserve">nct_id: NCT02594163
phase: Phase 2
sponsor_name: Seattle Genetics, Inc.
sponsor_type: Industry
study_title: A Randomized, Open Label, Phase 2 Study of Rituximab and Bendamustine With or Without Brentuximab Vedotin for Relapsed or Refractory CD30-Positive Diffuse Large B-Cell Lymphoma
cohort: 2
age_min: 18
age_max: 150
</v>
      </c>
      <c r="B214" t="str">
        <f>IF(S214=1, Database!$K$6&amp;": "&amp;Database!K217&amp;CHAR(10)&amp;Database!$L$6&amp;": "&amp;Database!L217, "")</f>
        <v/>
      </c>
      <c r="C214" t="str">
        <f>IF(T214=1, Database!$M$6&amp;": "&amp;Database!M217&amp;CHAR(10)&amp;Database!$N$6&amp;": "&amp;Database!N217&amp;CHAR(10)&amp;Database!$O$6&amp;": "&amp;Database!O217&amp;CHAR(10)&amp;Database!$P$6&amp;": "&amp;Database!P217&amp;CHAR(10), "")</f>
        <v/>
      </c>
      <c r="D214" t="str">
        <f>IF(W214=1, Database!$Q$6&amp;": "&amp;Database!Q217&amp;CHAR(10)&amp;Database!$R$6&amp;": "&amp;Database!R217&amp;CHAR(10)&amp;Database!$S$6&amp;": "&amp;Database!S217&amp;CHAR(10)&amp;Database!$T$6&amp;": "&amp;Database!T217&amp;CHAR(10)&amp;Database!$U$6&amp;": "&amp;Database!U217&amp;CHAR(10)&amp;Database!$V$6&amp;": "&amp;Database!V217&amp;CHAR(10)&amp;Database!$W$6&amp;": "&amp;Database!W217&amp;CHAR(10)&amp;Database!$X$6&amp;": "&amp;Database!X217&amp;CHAR(10)&amp;Database!$Y$6&amp;": "&amp;Database!Y217&amp;CHAR(10)&amp;Database!$Z$6&amp;": "&amp;Database!Z217&amp;CHAR(10)&amp;Database!$AA$6&amp;": "&amp;Database!AA217&amp;CHAR(10)&amp;Database!$AB$6&amp;": "&amp;Database!AB217&amp;CHAR(10), "")</f>
        <v/>
      </c>
      <c r="E214" t="str">
        <f>IF(Z214=1, Database!$AC$6&amp;": "&amp;Database!AC217&amp;CHAR(10)&amp;Database!$AD$6&amp;": "&amp;Database!AD217&amp;CHAR(10)&amp;Database!$AE$6&amp;": "&amp;Database!AE217&amp;CHAR(10)&amp;Database!$AF$6&amp;": "&amp;Database!AF217&amp;CHAR(10)&amp;Database!$AG$6&amp;": "&amp;Database!AG217&amp;CHAR(10)&amp;Database!$AH$6&amp;": "&amp;Database!AH217&amp;CHAR(10)&amp;Database!$AI$6&amp;": "&amp;Database!AI217&amp;CHAR(10)&amp;Database!$AJ$6&amp;": "&amp;Database!AJ217&amp;CHAR(10)&amp;Database!$AK$6&amp;": "&amp;Database!AK217&amp;CHAR(10)&amp;Database!$AL$6&amp;": "&amp;Database!AL217&amp;CHAR(10)&amp;Database!$AM$6&amp;": "&amp;Database!AM217&amp;CHAR(10)&amp;Database!$AN$6&amp;": "&amp;Database!AN217&amp;CHAR(10)&amp;Database!$AO$6&amp;": "&amp;Database!AO217&amp;CHAR(10)&amp;Database!$AP$6&amp;": "&amp;Database!AP217&amp;CHAR(10),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require
type_lymphoma_nhl_sll: 
type_lymphoma_nhl_mzl: 
type_lymphoma_nhl_lpl: 
type_lymphoma_nhl_alcl: 
</v>
      </c>
      <c r="F214" t="str">
        <f>IF(AA214=1, Database!$AQ$6&amp;": "&amp;Database!AQ217&amp;CHAR(10)&amp;Database!$AR$6&amp;": "&amp;Database!AR217&amp;CHAR(10)&amp;Database!$AS$6&amp;": "&amp;Database!AS217&amp;CHAR(10)&amp;Database!$AT$6&amp;": "&amp;Database!AT217&amp;CHAR(10), "")</f>
        <v/>
      </c>
      <c r="G214" t="str">
        <f>IF(V214=1, Database!$AU$6&amp;": "&amp;Database!AU217&amp;CHAR(10)&amp;Database!$AV$6&amp;": "&amp;Database!AV217&amp;CHAR(10), "")</f>
        <v/>
      </c>
      <c r="H214" t="str">
        <f>IF(AB214=1, Database!$AW$6&amp;": "&amp;Database!AW217&amp;CHAR(10), "")</f>
        <v/>
      </c>
      <c r="I214" t="str">
        <f>IF(AC214=1, Database!$AX$6&amp;": "&amp;Database!AX217&amp;CHAR(10)&amp;Database!$AY$6&amp;": "&amp;Database!AY217&amp;CHAR(10), "")</f>
        <v/>
      </c>
      <c r="J214" t="str">
        <f>IF(Z214=1, Database!$AQ$6&amp;": "&amp;Database!AQ217&amp;CHAR(10)&amp;Database!$AR$6&amp;": "&amp;Database!AR217&amp;CHAR(10)&amp;Database!$AS$6&amp;": "&amp;Database!AS217&amp;CHAR(10)&amp;Database!$AT$6&amp;": "&amp;Database!AT217&amp;CHAR(10), "")</f>
        <v xml:space="preserve">stage_i: 
stage_ii: 
stage_iii: 
stage_iv: 
</v>
      </c>
      <c r="K214" t="str">
        <f>Database!$AZ$6&amp;": "&amp;Database!AZ217&amp;CHAR(10)&amp;Database!$BA$6&amp;": "&amp;Database!BA217&amp;CHAR(10)&amp;Database!$BB$6&amp;": "&amp;Database!BB217&amp;CHAR(10)</f>
        <v xml:space="preserve">status_newly_diagnosed: 
status_relapse: require_relapse_or_refractory
status_refractory: require_relapse_or_refractory
</v>
      </c>
      <c r="L214" t="str">
        <f>Database!$BC$6&amp;": "&amp;Database!BC217&amp;CHAR(10)&amp;Database!$BD$6&amp;": "&amp;Database!BD217&amp;CHAR(10)&amp;Database!$BE$6&amp;": "&amp;Database!BE217&amp;CHAR(10)&amp;Database!$BF$6&amp;": "&amp;Database!BF217&amp;CHAR(10)&amp;Database!$BG$6&amp;": "&amp;Database!BG217&amp;CHAR(10)&amp;Database!$BH$6&amp;": "&amp;Database!BH217&amp;CHAR(10)</f>
        <v xml:space="preserve">marker_alk_oncogene: 
marker_egfr_mutation: 
marker_kras_mutation: 
marker_philadelphia_bcrabl_positive: 
marker_flt3_positive: 
marker_cd20pos: 
</v>
      </c>
      <c r="M214" t="str">
        <f>Database!$BI$6&amp;": "&amp;Database!BI217&amp;CHAR(10)&amp;Database!$BJ$6&amp;": "&amp;Database!BJ217&amp;CHAR(10)&amp;Database!$BK$6&amp;": "&amp;Database!BK217&amp;CHAR(10)&amp;Database!$BL$6&amp;": "&amp;Database!BL217&amp;CHAR(10)&amp;Database!$BM$6&amp;": "&amp;Database!BM217&amp;CHAR(10)&amp;Database!$BN$6&amp;": "&amp;Database!BN217&amp;CHAR(10)&amp;Database!$BO$6&amp;": "&amp;Database!BO217&amp;CHAR(10)&amp;Database!$BP$6&amp;": "&amp;Database!BP217&amp;CHAR(10)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14" t="str">
        <f>IF(OR(W214=1, Z214=1), Database!$BQ$6&amp;": "&amp;Database!BQ217&amp;CHAR(10)&amp;Database!$BR$6&amp;": "&amp;Database!BR217&amp;CHAR(10)&amp;Database!$BS$6&amp;": "&amp;Database!BS217&amp;CHAR(10)&amp;Database!$BT$6&amp;": "&amp;Database!BT217&amp;CHAR(10), "")</f>
        <v xml:space="preserve">treatment_stemcell_allogeneic: exclude
treatment_stemcell_allogeneic_exclusion_period_mo: 1800
treatment_stemcell_autologous: 
treatment_stemcell_autologous_exclusion_period_mo: 
</v>
      </c>
      <c r="O214" t="str">
        <f>"Criteria: "&amp;CHAR(10)&amp;CHAR(10)&amp;Database!BU217</f>
        <v xml:space="preserve">Criteria: 
_x000D_        Inclusion Criteria:_x000D__x000D_          1. Patients with confirmed CD30-positive DLBCL or grade 3b follicular non-Hodgkin_x000D_             lymphoma (NHL)._x000D__x000D_          2. Patients must have relapsed or refractory disease following:_x000D__x000D_               1. second-line or greater salvage systemic therapy, or_x000D__x000D_               2. frontline cytotoxic systemic therapy, for patients who are ineligible for stem_x000D_                  cell transplant (SCT)._x000D__x000D_          3. Age 18 years and older._x000D__x000D_          4. Fluorodeoxyglucose (FDG)-avid disease by positron emission tomography (PET)._x000D__x000D_          5. An Eastern Cooperative Oncology Group (ECOG) performance status score of 0-2._x000D__x000D_          6. Acceptable blood test results._x000D__x000D_          7. Females of childbearing potential must have a negative pregnancy test result within 7_x000D_             days prior to the first dose of study drug._x000D__x000D_          8. Females of childbearing potential and males who have partners of childbearing_x000D_             potential must agree to use an effective contraceptive method during the study and_x000D_             for 6 months following the last dose of brentuximab vedotin or 12 months following_x000D_             the last dose of rituximab, whichever is later._x000D__x000D_          9. Patients must provide written informed consent._x000D__x000D_        Exclusion Criteria:_x000D__x000D_          1. History of another invasive malignancy that has not been in remission for at least 1_x000D_             year. (Exceptions are nonmelanoma skin cancer, curatively treated localized prostate_x000D_             cancer, ductal carcinoma, and cervical carcinoma or a squamous intraepithelial lesion_x000D_             on PAP smear)._x000D__x000D_          2. History of progressive multifocal leukoencephalopathy (PML)._x000D__x000D_          3. Cerebral/meningeal disease related to the underlying malignancy, unless definitively_x000D_             treated._x000D__x000D_          4. Viral, bacterial, or fungal infection within 2 weeks prior to the first dose of_x000D_             treatment._x000D__x000D_          5. Chemotherapy, radiotherapy, biologics, and/or other antitumor treatment with_x000D_             immunotherapy that is not completed 4 weeks prior to first dose of study drug._x000D__x000D_          6. Females who are pregnant or breastfeeding._x000D__x000D_          7. Known allergy to any study drug or ingredient contained in the drug formulation of_x000D_             any of the study drugs._x000D__x000D_          8. Known to be positive for hepatitis B. Known to have active hepatitis C infection or_x000D_             on antiviral therapy for hepatitis C within the last 6 months._x000D__x000D_          9. Known to be positive for human immunodeficiency virus (HIV)._x000D__x000D_         10. Patients with previous allogeneic stem cell transplant._x000D__x000D_         11. Previous treatment with brentuximab vedotin or bendamustine._x000D__x000D_         12. Intolerable toxicity to prior rituximab therapy._x000D__x000D_         13. Current therapy with other investigational agents._x000D__x000D_         14. Lung disease unrelated to underlying malignancy._x000D__x000D_         15. History of a stroke or transient ischemic attack, unstable angina, myocardial_x000D_             infarction, or cardiac symptoms within 6 months prior to the first dose of treatment._x000D__x000D_         16. Congestive heart failure._x000D__x000D_         17. Significant peripheral sensory or motor neuropathy at the start of the study._x000D_      </v>
      </c>
      <c r="P214" t="str">
        <f t="shared" si="8"/>
        <v xml:space="preserve">
---------------------------------------</v>
      </c>
      <c r="Q214" t="str">
        <f t="shared" si="7"/>
        <v>nct_id: NCT02594163
phase: Phase 2
sponsor_name: Seattle Genetics, Inc.
sponsor_type: Industry
study_title: A Randomized, Open Label, Phase 2 Study of Rituximab and Bendamustine With or Without Brentuximab Vedotin for Relapsed or Refractory CD30-Positive Diffuse Large B-Cell Lymphoma
cohort: 2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require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treatment_stemcell_autologous_exclusion_period_mo: 
Criteria: 
_x000D_        Inclusion Criteria:_x000D__x000D_          1. Patients with confirmed CD30-positive DLBCL or grade 3b follicular non-Hodgkin_x000D_             lymphoma (NHL)._x000D__x000D_          2. Patients must have relapsed or refractory disease following:_x000D__x000D_               1. second-line or greater salvage systemic therapy, or_x000D__x000D_               2. frontline cytotoxic systemic therapy, for patients who are ineligible for stem_x000D_                  cell transplant (SCT)._x000D__x000D_          3. Age 18 years and older._x000D__x000D_          4. Fluorodeoxyglucose (FDG)-avid disease by positron emission tomography (PET)._x000D__x000D_          5. An Eastern Cooperative Oncology Group (ECOG) performance status score of 0-2._x000D__x000D_          6. Acceptable blood test results._x000D__x000D_          7. Females of childbearing potential must have a negative pregnancy test result within 7_x000D_             days prior to the first dose of study drug._x000D__x000D_          8. Females of childbearing potential and males who have partners of childbearing_x000D_             potential must agree to use an effective contraceptive method during the study and_x000D_             for 6 months following the last dose of brentuximab vedotin or 12 months following_x000D_             the last dose of rituximab, whichever is later._x000D__x000D_          9. Patients must provide written informed consent._x000D__x000D_        Exclusion Criteria:_x000D__x000D_          1. History of another invasive malignancy that has not been in remission for at least 1_x000D_             year. (Exceptions are nonmelanoma skin cancer, curatively treated localized prostate_x000D_             cancer, ductal carcinoma, and cervical carcinoma or a squamous intraepithelial lesion_x000D_             on PAP smear)._x000D__x000D_          2. History of progressive multifocal leukoencephalopathy (PML)._x000D__x000D_          3. Cerebral/meningeal disease related to the underlying malignancy, unless definitively_x000D_             treated._x000D__x000D_          4. Viral, bacterial, or fungal infection within 2 weeks prior to the first dose of_x000D_             treatment._x000D__x000D_          5. Chemotherapy, radiotherapy, biologics, and/or other antitumor treatment with_x000D_             immunotherapy that is not completed 4 weeks prior to first dose of study drug._x000D__x000D_          6. Females who are pregnant or breastfeeding._x000D__x000D_          7. Known allergy to any study drug or ingredient contained in the drug formulation of_x000D_             any of the study drugs._x000D__x000D_          8. Known to be positive for hepatitis B. Known to have active hepatitis C infection or_x000D_             on antiviral therapy for hepatitis C within the last 6 months._x000D__x000D_          9. Known to be positive for human immunodeficiency virus (HIV)._x000D__x000D_         10. Patients with previous allogeneic stem cell transplant._x000D__x000D_         11. Previous treatment with brentuximab vedotin or bendamustine._x000D__x000D_         12. Intolerable toxicity to prior rituximab therapy._x000D__x000D_         13. Current therapy with other investigational agents._x000D__x000D_         14. Lung disease unrelated to underlying malignancy._x000D__x000D_         15. History of a stroke or transient ischemic attack, unstable angina, myocardial_x000D_             infarction, or cardiac symptoms within 6 months prior to the first dose of treatment._x000D__x000D_         16. Congestive heart failure._x000D__x000D_         17. Significant peripheral sensory or motor neuropathy at the start of the study._x000D_      
---------------------------------------</v>
      </c>
      <c r="S214">
        <f>IF(OR(Database!K217="include",Database!L217="include"), 1, 0)</f>
        <v>0</v>
      </c>
      <c r="T214">
        <f>IF(OR(Database!M217="include",Database!N217="include",Database!O217="include",Database!P217="include"), 1, 0)</f>
        <v>0</v>
      </c>
      <c r="U214">
        <f>IF(OR(Database!M217="include",Database!N217="include",Database!O217="include"), 1, 0)</f>
        <v>0</v>
      </c>
      <c r="V214">
        <f>IF(Database!P217="include", 1, 0)</f>
        <v>0</v>
      </c>
      <c r="W214">
        <f>IF(OR(Database!Q217="include",Database!R217="include",Database!S217="include",Database!T217="include"), 1, 0)</f>
        <v>0</v>
      </c>
      <c r="X214">
        <f>IF(Database!Q217="include", 1, 0)</f>
        <v>0</v>
      </c>
      <c r="Y214">
        <f>IF(Database!T217="include", 1, 0)</f>
        <v>0</v>
      </c>
      <c r="Z214">
        <f>IF(OR(Database!AC217="include",Database!AE217="include",Database!AH217="include",Database!AI217="include",Database!AJ217="include",Database!AK217="include",Database!AM217="include",Database!AN217="include",Database!AO217="include",Database!AP217="include"), 1, 0)</f>
        <v>1</v>
      </c>
      <c r="AA214">
        <f>IF(OR(Database!AQ217&lt;&gt;"",Database!AR217&lt;&gt;"",Database!AS217&lt;&gt;"",Database!AT217&lt;&gt;""), 1, 0)</f>
        <v>0</v>
      </c>
      <c r="AB214">
        <f>IF(Database!AW217&lt;&gt;"", 1, 0)</f>
        <v>0</v>
      </c>
      <c r="AC214">
        <f>IF(OR(Database!AY217&lt;&gt;"",Database!AX217&lt;&gt;""), 1, 0)</f>
        <v>0</v>
      </c>
    </row>
    <row r="215" spans="1:29">
      <c r="A215" t="str">
        <f>Database!$B$6&amp;": "&amp;Database!B218&amp;CHAR(10)&amp;Database!$C$6&amp;": "&amp;Database!C218&amp;CHAR(10)&amp;Database!$E$6&amp;": "&amp;Database!E218&amp;CHAR(10)&amp;Database!$F$6&amp;": "&amp;Database!F218&amp;CHAR(10)&amp;Database!$G$6&amp;": "&amp;Database!G218&amp;CHAR(10)&amp;Database!$H$6&amp;": "&amp;Database!H218&amp;CHAR(10)&amp;Database!$I$6&amp;": "&amp;Database!I218&amp;CHAR(10)&amp;Database!$J$6&amp;": "&amp;Database!J218&amp;CHAR(10)</f>
        <v xml:space="preserve">nct_id: NCT01118026
phase: Phase 2
sponsor_name: Alliance for Clinical Trials in Oncology
sponsor_type: Other
study_title: Phase II Trial of Response-Adapted Therapy Based on Positron Emission Tomography (PET) for Bulky Stage I and Stage II Classical Hodgkin Lymphoma (HL)
cohort: 1
age_min: 18
age_max: 60
</v>
      </c>
      <c r="B215" t="str">
        <f>IF(S215=1, Database!$K$6&amp;": "&amp;Database!K218&amp;CHAR(10)&amp;Database!$L$6&amp;": "&amp;Database!L218, "")</f>
        <v/>
      </c>
      <c r="C215" t="str">
        <f>IF(T215=1, Database!$M$6&amp;": "&amp;Database!M218&amp;CHAR(10)&amp;Database!$N$6&amp;": "&amp;Database!N218&amp;CHAR(10)&amp;Database!$O$6&amp;": "&amp;Database!O218&amp;CHAR(10)&amp;Database!$P$6&amp;": "&amp;Database!P218&amp;CHAR(10), "")</f>
        <v/>
      </c>
      <c r="D215" t="str">
        <f>IF(W215=1, Database!$Q$6&amp;": "&amp;Database!Q218&amp;CHAR(10)&amp;Database!$R$6&amp;": "&amp;Database!R218&amp;CHAR(10)&amp;Database!$S$6&amp;": "&amp;Database!S218&amp;CHAR(10)&amp;Database!$T$6&amp;": "&amp;Database!T218&amp;CHAR(10)&amp;Database!$U$6&amp;": "&amp;Database!U218&amp;CHAR(10)&amp;Database!$V$6&amp;": "&amp;Database!V218&amp;CHAR(10)&amp;Database!$W$6&amp;": "&amp;Database!W218&amp;CHAR(10)&amp;Database!$X$6&amp;": "&amp;Database!X218&amp;CHAR(10)&amp;Database!$Y$6&amp;": "&amp;Database!Y218&amp;CHAR(10)&amp;Database!$Z$6&amp;": "&amp;Database!Z218&amp;CHAR(10)&amp;Database!$AA$6&amp;": "&amp;Database!AA218&amp;CHAR(10)&amp;Database!$AB$6&amp;": "&amp;Database!AB218&amp;CHAR(10), "")</f>
        <v/>
      </c>
      <c r="E215" t="str">
        <f>IF(Z215=1, Database!$AC$6&amp;": "&amp;Database!AC218&amp;CHAR(10)&amp;Database!$AD$6&amp;": "&amp;Database!AD218&amp;CHAR(10)&amp;Database!$AE$6&amp;": "&amp;Database!AE218&amp;CHAR(10)&amp;Database!$AF$6&amp;": "&amp;Database!AF218&amp;CHAR(10)&amp;Database!$AG$6&amp;": "&amp;Database!AG218&amp;CHAR(10)&amp;Database!$AH$6&amp;": "&amp;Database!AH218&amp;CHAR(10)&amp;Database!$AI$6&amp;": "&amp;Database!AI218&amp;CHAR(10)&amp;Database!$AJ$6&amp;": "&amp;Database!AJ218&amp;CHAR(10)&amp;Database!$AK$6&amp;": "&amp;Database!AK218&amp;CHAR(10)&amp;Database!$AL$6&amp;": "&amp;Database!AL218&amp;CHAR(10)&amp;Database!$AM$6&amp;": "&amp;Database!AM218&amp;CHAR(10)&amp;Database!$AN$6&amp;": "&amp;Database!AN218&amp;CHAR(10)&amp;Database!$AO$6&amp;": "&amp;Database!AO218&amp;CHAR(10)&amp;Database!$AP$6&amp;": "&amp;Database!AP218&amp;CHAR(10), "")</f>
        <v xml:space="preserve">type_lymphoma_hl: include
type_lymphoma_hl_nlpredominant: exclude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v>
      </c>
      <c r="F215" t="str">
        <f>IF(AA215=1, Database!$AQ$6&amp;": "&amp;Database!AQ218&amp;CHAR(10)&amp;Database!$AR$6&amp;": "&amp;Database!AR218&amp;CHAR(10)&amp;Database!$AS$6&amp;": "&amp;Database!AS218&amp;CHAR(10)&amp;Database!$AT$6&amp;": "&amp;Database!AT218&amp;CHAR(10), "")</f>
        <v xml:space="preserve">stage_i: 
stage_ii: 
stage_iii: exclude
stage_iv: exclude
</v>
      </c>
      <c r="G215" t="str">
        <f>IF(V215=1, Database!$AU$6&amp;": "&amp;Database!AU218&amp;CHAR(10)&amp;Database!$AV$6&amp;": "&amp;Database!AV218&amp;CHAR(10), "")</f>
        <v/>
      </c>
      <c r="H215" t="str">
        <f>IF(AB215=1, Database!$AW$6&amp;": "&amp;Database!AW218&amp;CHAR(10), "")</f>
        <v/>
      </c>
      <c r="I215" t="str">
        <f>IF(AC215=1, Database!$AX$6&amp;": "&amp;Database!AX218&amp;CHAR(10)&amp;Database!$AY$6&amp;": "&amp;Database!AY218&amp;CHAR(10), "")</f>
        <v/>
      </c>
      <c r="J215" t="str">
        <f>IF(Z215=1, Database!$AQ$6&amp;": "&amp;Database!AQ218&amp;CHAR(10)&amp;Database!$AR$6&amp;": "&amp;Database!AR218&amp;CHAR(10)&amp;Database!$AS$6&amp;": "&amp;Database!AS218&amp;CHAR(10)&amp;Database!$AT$6&amp;": "&amp;Database!AT218&amp;CHAR(10), "")</f>
        <v xml:space="preserve">stage_i: 
stage_ii: 
stage_iii: exclude
stage_iv: exclude
</v>
      </c>
      <c r="K215" t="str">
        <f>Database!$AZ$6&amp;": "&amp;Database!AZ218&amp;CHAR(10)&amp;Database!$BA$6&amp;": "&amp;Database!BA218&amp;CHAR(10)&amp;Database!$BB$6&amp;": "&amp;Database!BB218&amp;CHAR(10)</f>
        <v xml:space="preserve">status_newly_diagnosed: 
status_relapse: 
status_refractory: 
</v>
      </c>
      <c r="L215" t="str">
        <f>Database!$BC$6&amp;": "&amp;Database!BC218&amp;CHAR(10)&amp;Database!$BD$6&amp;": "&amp;Database!BD218&amp;CHAR(10)&amp;Database!$BE$6&amp;": "&amp;Database!BE218&amp;CHAR(10)&amp;Database!$BF$6&amp;": "&amp;Database!BF218&amp;CHAR(10)&amp;Database!$BG$6&amp;": "&amp;Database!BG218&amp;CHAR(10)&amp;Database!$BH$6&amp;": "&amp;Database!BH218&amp;CHAR(10)</f>
        <v xml:space="preserve">marker_alk_oncogene: 
marker_egfr_mutation: 
marker_kras_mutation: 
marker_philadelphia_bcrabl_positive: 
marker_flt3_positive: 
marker_cd20pos: 
</v>
      </c>
      <c r="M215" t="str">
        <f>Database!$BI$6&amp;": "&amp;Database!BI218&amp;CHAR(10)&amp;Database!$BJ$6&amp;": "&amp;Database!BJ218&amp;CHAR(10)&amp;Database!$BK$6&amp;": "&amp;Database!BK218&amp;CHAR(10)&amp;Database!$BL$6&amp;": "&amp;Database!BL218&amp;CHAR(10)&amp;Database!$BM$6&amp;": "&amp;Database!BM218&amp;CHAR(10)&amp;Database!$BN$6&amp;": "&amp;Database!BN218&amp;CHAR(10)&amp;Database!$BO$6&amp;": "&amp;Database!BO218&amp;CHAR(10)&amp;Database!$BP$6&amp;": "&amp;Database!BP218&amp;CHAR(10)</f>
        <v xml:space="preserve">treatment_radiation: exclude
treatment_radiation_exclusion_period_mo: 1800
treatment_chemo_systemic: 
treatment_chemo_systemic_exclusion_period_mo: 
treatment_chemo_adjuvant: 
treatment_chemo_adjuvant_exclusion_period_mo: 
treatment_tki: 
treatment_tki_exclusion_period_mo: 
</v>
      </c>
      <c r="N215" t="str">
        <f>IF(OR(W215=1, Z215=1), Database!$BQ$6&amp;": "&amp;Database!BQ218&amp;CHAR(10)&amp;Database!$BR$6&amp;": "&amp;Database!BR218&amp;CHAR(10)&amp;Database!$BS$6&amp;": "&amp;Database!BS218&amp;CHAR(10)&amp;Database!$BT$6&amp;": "&amp;Database!BT218&amp;CHAR(10), "")</f>
        <v xml:space="preserve">treatment_stemcell_allogeneic: 
treatment_stemcell_allogeneic_exclusion_period_mo: 
treatment_stemcell_autologous: 
treatment_stemcell_autologous_exclusion_period_mo: 
</v>
      </c>
      <c r="O215" t="str">
        <f>"Criteria: "&amp;CHAR(10)&amp;CHAR(10)&amp;Database!BU218</f>
        <v xml:space="preserve">Criteria: 
_x000D_        1. Documentation of Disease:_x000D__x000D_               -  Histologically documented Hodgkin lymphoma subclassified according to the WHO_x000D_                  modification of the Rye Classification and staged according to the modified Ann_x000D_                  Arbor Staging Classification system._x000D__x000D_                    -  Patients must have clinical stage IA, IB, IIA or IIB._x000D__x000D_                    -  Patients with "E" extensions will be eligible if all other criteria have_x000D_                       been met._x000D__x000D_                    -  Nodular lymphocyte predominant Hodgkin lymphoma is excluded._x000D__x000D_                    -  Core needle biopsies are acceptable if they contain adequate tissue for_x000D_                       primary diagnosis and immunophenotyping. Fine needle aspirates are not_x000D_                       acceptable. If multiple specimens are available, please submit the most_x000D_                       recent. Failure to submit pathology materials within 60 days of patient_x000D_                       registration will be considered a major protocol violation._x000D__x000D_               -  Patients must have a mediastinal mass &gt; 0.33 maximum intrathoracic diameter on_x000D_                  standing postero-anterior chest x-ray or mass measuring &gt; 10 cm in its largest_x000D_                  diameter._x000D__x000D_          2. Second Malignancy: No "currently active" second malignancy other than non-melanoma_x000D_             skin cancers. Patients are not considered to have a "currently active" malignancy if_x000D_             they have completed therapy and are considered by their physician to be at less than_x000D_             30% risk of relapse._x000D__x000D_          3. Prior Therapy - Patients may have had one cycle only of ABVD prior to enrolling on_x000D_             study. No other prior treatment (chemotherapy or radiation therapy) for Hodgkin_x000D_             lymphoma is allowed. If patient has had one cycle of ABVD, in order to be eligible to_x000D_             enroll on CALGB 50801, the patient must have had all of the following tests prior to_x000D_             starting the first cycle of ABVD:_x000D__x000D_               -  LVEF by ECHO or MUGA_x000D__x000D_               -  PFTs (including DLCO/FVC)CT scan (neck*, chest, abdomen, pelvis)_x000D__x000D_               -  FDG-PET/CT scan_x000D__x000D_               -  Chest X-ray, PA &amp; Lateral_x000D__x000D_               -  CBC, differential, platelets_x000D__x000D_               -  ESR_x000D__x000D_               -  Serum creatinine_x000D__x000D_               -  Glucose_x000D__x000D_               -  AST_x000D__x000D_               -  Alkaline phosphatase_x000D__x000D_               -  Bilirubin_x000D__x000D_               -  LDH_x000D__x000D_             Patients with a negative FDG-PET/CT scan do not need to have had a dedicated neck CT_x000D_             scan prior to starting the previous cycle of ABVD._x000D__x000D_          4. ECOG Performance status 0-2._x000D__x000D_          5. LVEF and DLCO - LVEF by ECHO or MUGA within institutional normal limits unless_x000D_             thought to be disease related. DLCO â‰¥ 60% with no symptomatic pulmonary disease_x000D_             unless thought to be disease related._x000D__x000D_          6. HIV Infection - Patients with known HIV must have a CD4 count &gt; 350 and be on_x000D_             concurrent antiretrovirals. Patients with a history of intravenous drug abuse or any_x000D_             behavior associated with an increased risk of HIV infection should be tested for_x000D_             exposure to the HIV virus. An HIV test is not required for entry on this protocol,_x000D_             but is required if the patient is perceived to be at risk._x000D__x000D_          7. Pregnancy Restrictions - Non-pregnant and non-nursing. Due to the teratogenic_x000D_             potential of the agents used in this study, pregnant or nursing women may not be_x000D_             enrolled. Women and men of reproductive potential should agree to use an effective_x000D_             means of birth control._x000D__x000D_          8. Age Restricitions - Age 18 - 60 years_x000D__x000D_          9. Initial Required Laboratory Data:_x000D__x000D_               -  ANC â‰¥ 1000/Î¼L_x000D__x000D_               -  Platelet count â‰¥ 100,000/Î¼L_x000D__x000D_               -  Serum Creatinine â‰¤ 2 mg/dL_x000D__x000D_               -  Bilirubin* â‰¤ 2 x upper limit of normal_x000D__x000D_               -  AST â‰¤ 2 x upper limit of normal* - In the absence of Gilbert's disease_x000D_      </v>
      </c>
      <c r="P215" t="str">
        <f t="shared" si="8"/>
        <v xml:space="preserve">
---------------------------------------</v>
      </c>
      <c r="Q215" t="str">
        <f t="shared" si="7"/>
        <v>nct_id: NCT01118026
phase: Phase 2
sponsor_name: Alliance for Clinical Trials in Oncology
sponsor_type: Other
study_title: Phase II Trial of Response-Adapted Therapy Based on Positron Emission Tomography (PET) for Bulky Stage I and Stage II Classical Hodgkin Lymphoma (HL)
cohort: 1
age_min: 18
age_max: 60
type_lymphoma_hl: include
type_lymphoma_hl_nlpredominant: exclude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exclude
stage_iv: exclude
stage_i: 
stage_ii: 
stage_iii: exclude
stage_iv: exclude
status_newly_diagnosed: 
status_relapse: 
status_refractory: 
marker_alk_oncogene: 
marker_egfr_mutation: 
marker_kras_mutation: 
marker_philadelphia_bcrabl_positive: 
marker_flt3_positive: 
marker_cd20pos: 
treatment_radiation: exclude
treatment_radiation_exclusion_period_mo: 1800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1. Documentation of Disease:_x000D__x000D_               -  Histologically documented Hodgkin lymphoma subclassified according to the WHO_x000D_                  modification of the Rye Classification and staged according to the modified Ann_x000D_                  Arbor Staging Classification system._x000D__x000D_                    -  Patients must have clinical stage IA, IB, IIA or IIB._x000D__x000D_                    -  Patients with "E" extensions will be eligible if all other criteria have_x000D_                       been met._x000D__x000D_                    -  Nodular lymphocyte predominant Hodgkin lymphoma is excluded._x000D__x000D_                    -  Core needle biopsies are acceptable if they contain adequate tissue for_x000D_                       primary diagnosis and immunophenotyping. Fine needle aspirates are not_x000D_                       acceptable. If multiple specimens are available, please submit the most_x000D_                       recent. Failure to submit pathology materials within 60 days of patient_x000D_                       registration will be considered a major protocol violation._x000D__x000D_               -  Patients must have a mediastinal mass &gt; 0.33 maximum intrathoracic diameter on_x000D_                  standing postero-anterior chest x-ray or mass measuring &gt; 10 cm in its largest_x000D_                  diameter._x000D__x000D_          2. Second Malignancy: No "currently active" second malignancy other than non-melanoma_x000D_             skin cancers. Patients are not considered to have a "currently active" malignancy if_x000D_             they have completed therapy and are considered by their physician to be at less than_x000D_             30% risk of relapse._x000D__x000D_          3. Prior Therapy - Patients may have had one cycle only of ABVD prior to enrolling on_x000D_             study. No other prior treatment (chemotherapy or radiation therapy) for Hodgkin_x000D_             lymphoma is allowed. If patient has had one cycle of ABVD, in order to be eligible to_x000D_             enroll on CALGB 50801, the patient must have had all of the following tests prior to_x000D_             starting the first cycle of ABVD:_x000D__x000D_               -  LVEF by ECHO or MUGA_x000D__x000D_               -  PFTs (including DLCO/FVC)CT scan (neck*, chest, abdomen, pelvis)_x000D__x000D_               -  FDG-PET/CT scan_x000D__x000D_               -  Chest X-ray, PA &amp; Lateral_x000D__x000D_               -  CBC, differential, platelets_x000D__x000D_               -  ESR_x000D__x000D_               -  Serum creatinine_x000D__x000D_               -  Glucose_x000D__x000D_               -  AST_x000D__x000D_               -  Alkaline phosphatase_x000D__x000D_               -  Bilirubin_x000D__x000D_               -  LDH_x000D__x000D_             Patients with a negative FDG-PET/CT scan do not need to have had a dedicated neck CT_x000D_             scan prior to starting the previous cycle of ABVD._x000D__x000D_          4. ECOG Performance status 0-2._x000D__x000D_          5. LVEF and DLCO - LVEF by ECHO or MUGA within institutional normal limits unless_x000D_             thought to be disease related. DLCO â‰¥ 60% with no symptomatic pulmonary disease_x000D_             unless thought to be disease related._x000D__x000D_          6. HIV Infection - Patients with known HIV must have a CD4 count &gt; 350 and be on_x000D_             concurrent antiretrovirals. Patients with a history of intravenous drug abuse or any_x000D_             behavior associated with an increased risk of HIV infection should be tested for_x000D_             exposure to the HIV virus. An HIV test is not required for entry on this protocol,_x000D_             but is required if the patient is perceived to be at risk._x000D__x000D_          7. Pregnancy Restrictions - Non-pregnant and non-nursing. Due to the teratogenic_x000D_             potential of the agents used in this study, pregnant or nursing women may not be_x000D_             enrolled. Women and men of reproductive potential should agree to use an effective_x000D_             means of birth control._x000D__x000D_          8. Age Restricitions - Age 18 - 60 years_x000D__x000D_          9. Initial Required Laboratory Data:_x000D__x000D_               -  ANC â‰¥ 1000/Î¼L_x000D__x000D_               -  Platelet count â‰¥ 100,000/Î¼L_x000D__x000D_               -  Serum Creatinine â‰¤ 2 mg/dL_x000D__x000D_               -  Bilirubin* â‰¤ 2 x upper limit of normal_x000D__x000D_               -  AST â‰¤ 2 x upper limit of normal* - In the absence of Gilbert's disease_x000D_      
---------------------------------------</v>
      </c>
      <c r="S215">
        <f>IF(OR(Database!K218="include",Database!L218="include"), 1, 0)</f>
        <v>0</v>
      </c>
      <c r="T215">
        <f>IF(OR(Database!M218="include",Database!N218="include",Database!O218="include",Database!P218="include"), 1, 0)</f>
        <v>0</v>
      </c>
      <c r="U215">
        <f>IF(OR(Database!M218="include",Database!N218="include",Database!O218="include"), 1, 0)</f>
        <v>0</v>
      </c>
      <c r="V215">
        <f>IF(Database!P218="include", 1, 0)</f>
        <v>0</v>
      </c>
      <c r="W215">
        <f>IF(OR(Database!Q218="include",Database!R218="include",Database!S218="include",Database!T218="include"), 1, 0)</f>
        <v>0</v>
      </c>
      <c r="X215">
        <f>IF(Database!Q218="include", 1, 0)</f>
        <v>0</v>
      </c>
      <c r="Y215">
        <f>IF(Database!T218="include", 1, 0)</f>
        <v>0</v>
      </c>
      <c r="Z215">
        <f>IF(OR(Database!AC218="include",Database!AE218="include",Database!AH218="include",Database!AI218="include",Database!AJ218="include",Database!AK218="include",Database!AM218="include",Database!AN218="include",Database!AO218="include",Database!AP218="include"), 1, 0)</f>
        <v>1</v>
      </c>
      <c r="AA215">
        <f>IF(OR(Database!AQ218&lt;&gt;"",Database!AR218&lt;&gt;"",Database!AS218&lt;&gt;"",Database!AT218&lt;&gt;""), 1, 0)</f>
        <v>1</v>
      </c>
      <c r="AB215">
        <f>IF(Database!AW218&lt;&gt;"", 1, 0)</f>
        <v>0</v>
      </c>
      <c r="AC215">
        <f>IF(OR(Database!AY218&lt;&gt;"",Database!AX218&lt;&gt;""), 1, 0)</f>
        <v>0</v>
      </c>
    </row>
    <row r="216" spans="1:29">
      <c r="A216" t="str">
        <f>Database!$B$6&amp;": "&amp;Database!B219&amp;CHAR(10)&amp;Database!$C$6&amp;": "&amp;Database!C219&amp;CHAR(10)&amp;Database!$E$6&amp;": "&amp;Database!E219&amp;CHAR(10)&amp;Database!$F$6&amp;": "&amp;Database!F219&amp;CHAR(10)&amp;Database!$G$6&amp;": "&amp;Database!G219&amp;CHAR(10)&amp;Database!$H$6&amp;": "&amp;Database!H219&amp;CHAR(10)&amp;Database!$I$6&amp;": "&amp;Database!I219&amp;CHAR(10)&amp;Database!$J$6&amp;": "&amp;Database!J219&amp;CHAR(10)</f>
        <v xml:space="preserve">nct_id: NCT02369016
phase: Phase 3
sponsor_name: Bayer
sponsor_type: Industry
study_title: A Randomized, Double-blind Phase III Study of Copanlisib Versus Placebo in Patients With Rituximab-refractory Indolent Non-Hodgkin's Lymphoma (iNHL) - CHRONOS-2
cohort: 1
age_min: 18
age_max: 150
</v>
      </c>
      <c r="B216" t="str">
        <f>IF(S216=1, Database!$K$6&amp;": "&amp;Database!K219&amp;CHAR(10)&amp;Database!$L$6&amp;": "&amp;Database!L219, "")</f>
        <v/>
      </c>
      <c r="C216" t="str">
        <f>IF(T216=1, Database!$M$6&amp;": "&amp;Database!M219&amp;CHAR(10)&amp;Database!$N$6&amp;": "&amp;Database!N219&amp;CHAR(10)&amp;Database!$O$6&amp;": "&amp;Database!O219&amp;CHAR(10)&amp;Database!$P$6&amp;": "&amp;Database!P219&amp;CHAR(10), "")</f>
        <v/>
      </c>
      <c r="D216" t="str">
        <f>IF(W216=1, Database!$Q$6&amp;": "&amp;Database!Q219&amp;CHAR(10)&amp;Database!$R$6&amp;": "&amp;Database!R219&amp;CHAR(10)&amp;Database!$S$6&amp;": "&amp;Database!S219&amp;CHAR(10)&amp;Database!$T$6&amp;": "&amp;Database!T219&amp;CHAR(10)&amp;Database!$U$6&amp;": "&amp;Database!U219&amp;CHAR(10)&amp;Database!$V$6&amp;": "&amp;Database!V219&amp;CHAR(10)&amp;Database!$W$6&amp;": "&amp;Database!W219&amp;CHAR(10)&amp;Database!$X$6&amp;": "&amp;Database!X219&amp;CHAR(10)&amp;Database!$Y$6&amp;": "&amp;Database!Y219&amp;CHAR(10)&amp;Database!$Z$6&amp;": "&amp;Database!Z219&amp;CHAR(10)&amp;Database!$AA$6&amp;": "&amp;Database!AA219&amp;CHAR(10)&amp;Database!$AB$6&amp;": "&amp;Database!AB219&amp;CHAR(10), "")</f>
        <v/>
      </c>
      <c r="E216" t="str">
        <f>IF(Z216=1, Database!$AC$6&amp;": "&amp;Database!AC219&amp;CHAR(10)&amp;Database!$AD$6&amp;": "&amp;Database!AD219&amp;CHAR(10)&amp;Database!$AE$6&amp;": "&amp;Database!AE219&amp;CHAR(10)&amp;Database!$AF$6&amp;": "&amp;Database!AF219&amp;CHAR(10)&amp;Database!$AG$6&amp;": "&amp;Database!AG219&amp;CHAR(10)&amp;Database!$AH$6&amp;": "&amp;Database!AH219&amp;CHAR(10)&amp;Database!$AI$6&amp;": "&amp;Database!AI219&amp;CHAR(10)&amp;Database!$AJ$6&amp;": "&amp;Database!AJ219&amp;CHAR(10)&amp;Database!$AK$6&amp;": "&amp;Database!AK219&amp;CHAR(10)&amp;Database!$AL$6&amp;": "&amp;Database!AL219&amp;CHAR(10)&amp;Database!$AM$6&amp;": "&amp;Database!AM219&amp;CHAR(10)&amp;Database!$AN$6&amp;": "&amp;Database!AN219&amp;CHAR(10)&amp;Database!$AO$6&amp;": "&amp;Database!AO219&amp;CHAR(10)&amp;Database!$AP$6&amp;": "&amp;Database!AP219&amp;CHAR(10),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include
type_lymphoma_nhl_mzl: include
type_lymphoma_nhl_lpl: include
type_lymphoma_nhl_alcl: 
</v>
      </c>
      <c r="F216" t="str">
        <f>IF(AA216=1, Database!$AQ$6&amp;": "&amp;Database!AQ219&amp;CHAR(10)&amp;Database!$AR$6&amp;": "&amp;Database!AR219&amp;CHAR(10)&amp;Database!$AS$6&amp;": "&amp;Database!AS219&amp;CHAR(10)&amp;Database!$AT$6&amp;": "&amp;Database!AT219&amp;CHAR(10), "")</f>
        <v/>
      </c>
      <c r="G216" t="str">
        <f>IF(V216=1, Database!$AU$6&amp;": "&amp;Database!AU219&amp;CHAR(10)&amp;Database!$AV$6&amp;": "&amp;Database!AV219&amp;CHAR(10), "")</f>
        <v/>
      </c>
      <c r="H216" t="str">
        <f>IF(AB216=1, Database!$AW$6&amp;": "&amp;Database!AW219&amp;CHAR(10), "")</f>
        <v/>
      </c>
      <c r="I216" t="str">
        <f>IF(AC216=1, Database!$AX$6&amp;": "&amp;Database!AX219&amp;CHAR(10)&amp;Database!$AY$6&amp;": "&amp;Database!AY219&amp;CHAR(10), "")</f>
        <v/>
      </c>
      <c r="J216" t="str">
        <f>IF(Z216=1, Database!$AQ$6&amp;": "&amp;Database!AQ219&amp;CHAR(10)&amp;Database!$AR$6&amp;": "&amp;Database!AR219&amp;CHAR(10)&amp;Database!$AS$6&amp;": "&amp;Database!AS219&amp;CHAR(10)&amp;Database!$AT$6&amp;": "&amp;Database!AT219&amp;CHAR(10), "")</f>
        <v xml:space="preserve">stage_i: 
stage_ii: 
stage_iii: 
stage_iv: 
</v>
      </c>
      <c r="K216" t="str">
        <f>Database!$AZ$6&amp;": "&amp;Database!AZ219&amp;CHAR(10)&amp;Database!$BA$6&amp;": "&amp;Database!BA219&amp;CHAR(10)&amp;Database!$BB$6&amp;": "&amp;Database!BB219&amp;CHAR(10)</f>
        <v xml:space="preserve">status_newly_diagnosed: 
status_relapse: 
status_refractory: require
</v>
      </c>
      <c r="L216" t="str">
        <f>Database!$BC$6&amp;": "&amp;Database!BC219&amp;CHAR(10)&amp;Database!$BD$6&amp;": "&amp;Database!BD219&amp;CHAR(10)&amp;Database!$BE$6&amp;": "&amp;Database!BE219&amp;CHAR(10)&amp;Database!$BF$6&amp;": "&amp;Database!BF219&amp;CHAR(10)&amp;Database!$BG$6&amp;": "&amp;Database!BG219&amp;CHAR(10)&amp;Database!$BH$6&amp;": "&amp;Database!BH219&amp;CHAR(10)</f>
        <v xml:space="preserve">marker_alk_oncogene: 
marker_egfr_mutation: 
marker_kras_mutation: 
marker_philadelphia_bcrabl_positive: 
marker_flt3_positive: 
marker_cd20pos: 
</v>
      </c>
      <c r="M216" t="str">
        <f>Database!$BI$6&amp;": "&amp;Database!BI219&amp;CHAR(10)&amp;Database!$BJ$6&amp;": "&amp;Database!BJ219&amp;CHAR(10)&amp;Database!$BK$6&amp;": "&amp;Database!BK219&amp;CHAR(10)&amp;Database!$BL$6&amp;": "&amp;Database!BL219&amp;CHAR(10)&amp;Database!$BM$6&amp;": "&amp;Database!BM219&amp;CHAR(10)&amp;Database!$BN$6&amp;": "&amp;Database!BN219&amp;CHAR(10)&amp;Database!$BO$6&amp;": "&amp;Database!BO219&amp;CHAR(10)&amp;Database!$BP$6&amp;": "&amp;Database!BP219&amp;CHAR(10)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16" t="str">
        <f>IF(OR(W216=1, Z216=1), Database!$BQ$6&amp;": "&amp;Database!BQ219&amp;CHAR(10)&amp;Database!$BR$6&amp;": "&amp;Database!BR219&amp;CHAR(10)&amp;Database!$BS$6&amp;": "&amp;Database!BS219&amp;CHAR(10)&amp;Database!$BT$6&amp;": "&amp;Database!BT219&amp;CHAR(10), "")</f>
        <v xml:space="preserve">treatment_stemcell_allogeneic: 
treatment_stemcell_allogeneic_exclusion_period_mo: 
treatment_stemcell_autologous: 
treatment_stemcell_autologous_exclusion_period_mo: 
</v>
      </c>
      <c r="O216" t="str">
        <f>"Criteria: "&amp;CHAR(10)&amp;CHAR(10)&amp;Database!BU219</f>
        <v xml:space="preserve">Criteria: 
_x000D_        Inclusion Criteria:_x000D__x000D_          -  Histologically confirmed diagnosis of indolent B-cell NHL, with histological subtype_x000D_             limited to the following:_x000D__x000D_               -  Follicular lymphoma (FL) grade 1-2-3a._x000D__x000D_               -  Small lymphocytic lymphoma (SLL) with absolute lymphocyte count &lt; 5 x 109/L at_x000D_                  the time of diagnosis and at study entry._x000D__x000D_               -  Lymphoplasmacytoid lymphoma/WaldenstrÃ¶m macroglobulinemia (LPL/WM)._x000D__x000D_               -  Marginal zone lymphoma (MZL) (splenic, nodal, or extra-nodal)._x000D__x000D_          -  Patients must have received two or more prior lines of treatment. A previous regimen_x000D_             is defined as one of the following: at least two months of single-agent therapy, at_x000D_             least two consecutive cycles of polychemotherapy, autologous transplant,_x000D_             radioimmunotherapy._x000D__x000D_          -  Prior therapy must include rituximab and alkylating agents. Prior exposure to_x000D_             idelalisib or other PI3K (Phosphatidylinositol 3-kinase) inhibitors is acceptable_x000D_             (except to copanlisib) provided that there is no resistance._x000D__x000D_          -  Patients must be refractory to the last rituximab-based treatment, defined as no_x000D_             response or response lasting &lt; 6 months after completion of treatment. Time interval_x000D_             to assess refractoriness will be calculated between the end date (last day) of the_x000D_             last rituximab-containing regimen and the day of diagnosis confirmation of the_x000D_             subsequent relapse._x000D__x000D_          -  Patients must have at least one bi-dimensionally measurable lesion (which has not_x000D_             been previously irradiated) according to the Recommendations for Initial Evaluation,_x000D_             Staging, and Response Assessment of Hodgkin and Non-Hodgkin Lymphoma: The Lugano_x000D_             Classification._x000D__x000D_          -  Patients affected by WM (WaldenstrÃ¶m macroglobulinemia), who do not have at least one_x000D_             bi-dimensionally measurable lesion in the baseline radiologic assessment, must have_x000D_             measurable disease, defined as presence of immunoglobulin M (IgM) paraprotein with a_x000D_             minimum IgM level â‰¥ 2 x upper limit of normal (ULN) and positive immunofixation test._x000D__x000D_        Exclusion Criteria:_x000D__x000D_          -  Histologically confirmed diagnosis of FL grade 3b. Chronic lymphocytic leukemia_x000D_             (CLL)._x000D__x000D_        Transformed disease (assessed by investigator):_x000D__x000D_          -  histological confirmation of transformation, or_x000D__x000D_          -  clinical and laboratory signs: rapid disease progression, high standardized uptake_x000D_             value (SUV) (&gt; 12) by positron emission tomography (PET) at baseline if PET scans are_x000D_             performed (optional)._x000D__x000D_               -  Previous or concurrent cancer that is distinct in primary site or histology from_x000D_                  indolent B-cell NHL within 5 years before start of study treatment except for_x000D_                  curatively treated cervical cancer in situ, non-melanoma skin cancer and_x000D_                  superficial bladder tumors [Ta (non-invasive tumor), Tis (carcinoma in situ) and_x000D_                  T1 (tumor invades lamina propria)]_x000D__x000D_               -  Bulky disease - Lymph nodes or tumor mass (except spleen) &gt;= 7cm LD (longest_x000D_                  diameter)_x000D__x000D_               -  Known lymphomatous involvement of the central nervous system._x000D__x000D_               -  Uncontrolled arterial hypertension despite optimal medical management (per_x000D_                  investigator's assessment)._x000D__x000D_               -  Type I or II diabetes mellitus with HbA1c &gt; 8.5% at Screening._x000D__x000D_               -  Known history of human immunodeficiency virus (HIV) infection._x000D__x000D_               -  Positive cytomegalovirus (CMV) PCR test at baseline._x000D_      </v>
      </c>
      <c r="P216" t="str">
        <f t="shared" si="8"/>
        <v xml:space="preserve">
---------------------------------------</v>
      </c>
      <c r="Q216" t="str">
        <f t="shared" si="7"/>
        <v>nct_id: NCT02369016
phase: Phase 3
sponsor_name: Bayer
sponsor_type: Industry
study_title: A Randomized, Double-blind Phase III Study of Copanlisib Versus Placebo in Patients With Rituximab-refractory Indolent Non-Hodgkin's Lymphoma (iNHL) - CHRONOS-2
cohort: 1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include
type_lymphoma_nhl_mzl: include
type_lymphoma_nhl_lpl: include
type_lymphoma_nhl_alcl: 
stage_i: 
stage_ii: 
stage_iii: 
stage_iv: 
status_newly_diagnosed: 
status_relapse: 
status_refractory: require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Histologically confirmed diagnosis of indolent B-cell NHL, with histological subtype_x000D_             limited to the following:_x000D__x000D_               -  Follicular lymphoma (FL) grade 1-2-3a._x000D__x000D_               -  Small lymphocytic lymphoma (SLL) with absolute lymphocyte count &lt; 5 x 109/L at_x000D_                  the time of diagnosis and at study entry._x000D__x000D_               -  Lymphoplasmacytoid lymphoma/WaldenstrÃ¶m macroglobulinemia (LPL/WM)._x000D__x000D_               -  Marginal zone lymphoma (MZL) (splenic, nodal, or extra-nodal)._x000D__x000D_          -  Patients must have received two or more prior lines of treatment. A previous regimen_x000D_             is defined as one of the following: at least two months of single-agent therapy, at_x000D_             least two consecutive cycles of polychemotherapy, autologous transplant,_x000D_             radioimmunotherapy._x000D__x000D_          -  Prior therapy must include rituximab and alkylating agents. Prior exposure to_x000D_             idelalisib or other PI3K (Phosphatidylinositol 3-kinase) inhibitors is acceptable_x000D_             (except to copanlisib) provided that there is no resistance._x000D__x000D_          -  Patients must be refractory to the last rituximab-based treatment, defined as no_x000D_             response or response lasting &lt; 6 months after completion of treatment. Time interval_x000D_             to assess refractoriness will be calculated between the end date (last day) of the_x000D_             last rituximab-containing regimen and the day of diagnosis confirmation of the_x000D_             subsequent relapse._x000D__x000D_          -  Patients must have at least one bi-dimensionally measurable lesion (which has not_x000D_             been previously irradiated) according to the Recommendations for Initial Evaluation,_x000D_             Staging, and Response Assessment of Hodgkin and Non-Hodgkin Lymphoma: The Lugano_x000D_             Classification._x000D__x000D_          -  Patients affected by WM (WaldenstrÃ¶m macroglobulinemia), who do not have at least one_x000D_             bi-dimensionally measurable lesion in the baseline radiologic assessment, must have_x000D_             measurable disease, defined as presence of immunoglobulin M (IgM) paraprotein with a_x000D_             minimum IgM level â‰¥ 2 x upper limit of normal (ULN) and positive immunofixation test._x000D__x000D_        Exclusion Criteria:_x000D__x000D_          -  Histologically confirmed diagnosis of FL grade 3b. Chronic lymphocytic leukemia_x000D_             (CLL)._x000D__x000D_        Transformed disease (assessed by investigator):_x000D__x000D_          -  histological confirmation of transformation, or_x000D__x000D_          -  clinical and laboratory signs: rapid disease progression, high standardized uptake_x000D_             value (SUV) (&gt; 12) by positron emission tomography (PET) at baseline if PET scans are_x000D_             performed (optional)._x000D__x000D_               -  Previous or concurrent cancer that is distinct in primary site or histology from_x000D_                  indolent B-cell NHL within 5 years before start of study treatment except for_x000D_                  curatively treated cervical cancer in situ, non-melanoma skin cancer and_x000D_                  superficial bladder tumors [Ta (non-invasive tumor), Tis (carcinoma in situ) and_x000D_                  T1 (tumor invades lamina propria)]_x000D__x000D_               -  Bulky disease - Lymph nodes or tumor mass (except spleen) &gt;= 7cm LD (longest_x000D_                  diameter)_x000D__x000D_               -  Known lymphomatous involvement of the central nervous system._x000D__x000D_               -  Uncontrolled arterial hypertension despite optimal medical management (per_x000D_                  investigator's assessment)._x000D__x000D_               -  Type I or II diabetes mellitus with HbA1c &gt; 8.5% at Screening._x000D__x000D_               -  Known history of human immunodeficiency virus (HIV) infection._x000D__x000D_               -  Positive cytomegalovirus (CMV) PCR test at baseline._x000D_      
---------------------------------------</v>
      </c>
      <c r="S216">
        <f>IF(OR(Database!K219="include",Database!L219="include"), 1, 0)</f>
        <v>0</v>
      </c>
      <c r="T216">
        <f>IF(OR(Database!M219="include",Database!N219="include",Database!O219="include",Database!P219="include"), 1, 0)</f>
        <v>0</v>
      </c>
      <c r="U216">
        <f>IF(OR(Database!M219="include",Database!N219="include",Database!O219="include"), 1, 0)</f>
        <v>0</v>
      </c>
      <c r="V216">
        <f>IF(Database!P219="include", 1, 0)</f>
        <v>0</v>
      </c>
      <c r="W216">
        <f>IF(OR(Database!Q219="include",Database!R219="include",Database!S219="include",Database!T219="include"), 1, 0)</f>
        <v>0</v>
      </c>
      <c r="X216">
        <f>IF(Database!Q219="include", 1, 0)</f>
        <v>0</v>
      </c>
      <c r="Y216">
        <f>IF(Database!T219="include", 1, 0)</f>
        <v>0</v>
      </c>
      <c r="Z216">
        <f>IF(OR(Database!AC219="include",Database!AE219="include",Database!AH219="include",Database!AI219="include",Database!AJ219="include",Database!AK219="include",Database!AM219="include",Database!AN219="include",Database!AO219="include",Database!AP219="include"), 1, 0)</f>
        <v>1</v>
      </c>
      <c r="AA216">
        <f>IF(OR(Database!AQ219&lt;&gt;"",Database!AR219&lt;&gt;"",Database!AS219&lt;&gt;"",Database!AT219&lt;&gt;""), 1, 0)</f>
        <v>0</v>
      </c>
      <c r="AB216">
        <f>IF(Database!AW219&lt;&gt;"", 1, 0)</f>
        <v>0</v>
      </c>
      <c r="AC216">
        <f>IF(OR(Database!AY219&lt;&gt;"",Database!AX219&lt;&gt;""), 1, 0)</f>
        <v>0</v>
      </c>
    </row>
    <row r="217" spans="1:29">
      <c r="A217" t="str">
        <f>Database!$B$6&amp;": "&amp;Database!B220&amp;CHAR(10)&amp;Database!$C$6&amp;": "&amp;Database!C220&amp;CHAR(10)&amp;Database!$E$6&amp;": "&amp;Database!E220&amp;CHAR(10)&amp;Database!$F$6&amp;": "&amp;Database!F220&amp;CHAR(10)&amp;Database!$G$6&amp;": "&amp;Database!G220&amp;CHAR(10)&amp;Database!$H$6&amp;": "&amp;Database!H220&amp;CHAR(10)&amp;Database!$I$6&amp;": "&amp;Database!I220&amp;CHAR(10)&amp;Database!$J$6&amp;": "&amp;Database!J220&amp;CHAR(10)</f>
        <v xml:space="preserve">nct_id: NCT02413489
phase: Phase 2
sponsor_name: Janssen Research &amp; Development, LLC
sponsor_type: Industry
study_title: An Open Label, Phase 2 Study to Evaluate Efficacy and Safety of Daratumumab in Relapsed or Refractory Mantle Cell Lymphoma, Diffuse Large B-Cell Lymphoma, and Follicular Lymphoma
cohort: 1
age_min: 18
age_max: 150
</v>
      </c>
      <c r="B217" t="str">
        <f>IF(S217=1, Database!$K$6&amp;": "&amp;Database!K220&amp;CHAR(10)&amp;Database!$L$6&amp;": "&amp;Database!L220, "")</f>
        <v/>
      </c>
      <c r="C217" t="str">
        <f>IF(T217=1, Database!$M$6&amp;": "&amp;Database!M220&amp;CHAR(10)&amp;Database!$N$6&amp;": "&amp;Database!N220&amp;CHAR(10)&amp;Database!$O$6&amp;": "&amp;Database!O220&amp;CHAR(10)&amp;Database!$P$6&amp;": "&amp;Database!P220&amp;CHAR(10), "")</f>
        <v/>
      </c>
      <c r="D217" t="str">
        <f>IF(W217=1, Database!$Q$6&amp;": "&amp;Database!Q220&amp;CHAR(10)&amp;Database!$R$6&amp;": "&amp;Database!R220&amp;CHAR(10)&amp;Database!$S$6&amp;": "&amp;Database!S220&amp;CHAR(10)&amp;Database!$T$6&amp;": "&amp;Database!T220&amp;CHAR(10)&amp;Database!$U$6&amp;": "&amp;Database!U220&amp;CHAR(10)&amp;Database!$V$6&amp;": "&amp;Database!V220&amp;CHAR(10)&amp;Database!$W$6&amp;": "&amp;Database!W220&amp;CHAR(10)&amp;Database!$X$6&amp;": "&amp;Database!X220&amp;CHAR(10)&amp;Database!$Y$6&amp;": "&amp;Database!Y220&amp;CHAR(10)&amp;Database!$Z$6&amp;": "&amp;Database!Z220&amp;CHAR(10)&amp;Database!$AA$6&amp;": "&amp;Database!AA220&amp;CHAR(10)&amp;Database!$AB$6&amp;": "&amp;Database!AB220&amp;CHAR(10), "")</f>
        <v/>
      </c>
      <c r="E217" t="str">
        <f>IF(Z217=1, Database!$AC$6&amp;": "&amp;Database!AC220&amp;CHAR(10)&amp;Database!$AD$6&amp;": "&amp;Database!AD220&amp;CHAR(10)&amp;Database!$AE$6&amp;": "&amp;Database!AE220&amp;CHAR(10)&amp;Database!$AF$6&amp;": "&amp;Database!AF220&amp;CHAR(10)&amp;Database!$AG$6&amp;": "&amp;Database!AG220&amp;CHAR(10)&amp;Database!$AH$6&amp;": "&amp;Database!AH220&amp;CHAR(10)&amp;Database!$AI$6&amp;": "&amp;Database!AI220&amp;CHAR(10)&amp;Database!$AJ$6&amp;": "&amp;Database!AJ220&amp;CHAR(10)&amp;Database!$AK$6&amp;": "&amp;Database!AK220&amp;CHAR(10)&amp;Database!$AL$6&amp;": "&amp;Database!AL220&amp;CHAR(10)&amp;Database!$AM$6&amp;": "&amp;Database!AM220&amp;CHAR(10)&amp;Database!$AN$6&amp;": "&amp;Database!AN220&amp;CHAR(10)&amp;Database!$AO$6&amp;": "&amp;Database!AO220&amp;CHAR(10)&amp;Database!$AP$6&amp;": "&amp;Database!AP220&amp;CHAR(10), "")</f>
        <v xml:space="preserve">type_lymphoma_hl: 
type_lymphoma_hl_nlpredominant: 
type_lymphoma_nhl_dlbcl: include
type_lymphoma_nhl_dlbcl_pmbcl: 
type_lymphoma_nhl_dlbcl_denovo: require
type_lymphoma_nhl_mcl: include
type_lymphoma_nhl_pcsnl: 
type_lymphoma_nhl_ptcl: 
type_lymphoma_nhl_fl: 
type_lymphoma_nhl_fl_grade3b: 
type_lymphoma_nhl_sll: 
type_lymphoma_nhl_mzl: 
type_lymphoma_nhl_lpl: 
type_lymphoma_nhl_alcl: 
</v>
      </c>
      <c r="F217" t="str">
        <f>IF(AA217=1, Database!$AQ$6&amp;": "&amp;Database!AQ220&amp;CHAR(10)&amp;Database!$AR$6&amp;": "&amp;Database!AR220&amp;CHAR(10)&amp;Database!$AS$6&amp;": "&amp;Database!AS220&amp;CHAR(10)&amp;Database!$AT$6&amp;": "&amp;Database!AT220&amp;CHAR(10), "")</f>
        <v/>
      </c>
      <c r="G217" t="str">
        <f>IF(V217=1, Database!$AU$6&amp;": "&amp;Database!AU220&amp;CHAR(10)&amp;Database!$AV$6&amp;": "&amp;Database!AV220&amp;CHAR(10), "")</f>
        <v/>
      </c>
      <c r="H217" t="str">
        <f>IF(AB217=1, Database!$AW$6&amp;": "&amp;Database!AW220&amp;CHAR(10), "")</f>
        <v/>
      </c>
      <c r="I217" t="str">
        <f>IF(AC217=1, Database!$AX$6&amp;": "&amp;Database!AX220&amp;CHAR(10)&amp;Database!$AY$6&amp;": "&amp;Database!AY220&amp;CHAR(10), "")</f>
        <v/>
      </c>
      <c r="J217" t="str">
        <f>IF(Z217=1, Database!$AQ$6&amp;": "&amp;Database!AQ220&amp;CHAR(10)&amp;Database!$AR$6&amp;": "&amp;Database!AR220&amp;CHAR(10)&amp;Database!$AS$6&amp;": "&amp;Database!AS220&amp;CHAR(10)&amp;Database!$AT$6&amp;": "&amp;Database!AT220&amp;CHAR(10), "")</f>
        <v xml:space="preserve">stage_i: 
stage_ii: 
stage_iii: 
stage_iv: 
</v>
      </c>
      <c r="K217" t="str">
        <f>Database!$AZ$6&amp;": "&amp;Database!AZ220&amp;CHAR(10)&amp;Database!$BA$6&amp;": "&amp;Database!BA220&amp;CHAR(10)&amp;Database!$BB$6&amp;": "&amp;Database!BB220&amp;CHAR(10)</f>
        <v xml:space="preserve">status_newly_diagnosed: 
status_relapse: require_relapse_or_refractory
status_refractory: require_relapse_or_refractory
</v>
      </c>
      <c r="L217" t="str">
        <f>Database!$BC$6&amp;": "&amp;Database!BC220&amp;CHAR(10)&amp;Database!$BD$6&amp;": "&amp;Database!BD220&amp;CHAR(10)&amp;Database!$BE$6&amp;": "&amp;Database!BE220&amp;CHAR(10)&amp;Database!$BF$6&amp;": "&amp;Database!BF220&amp;CHAR(10)&amp;Database!$BG$6&amp;": "&amp;Database!BG220&amp;CHAR(10)&amp;Database!$BH$6&amp;": "&amp;Database!BH220&amp;CHAR(10)</f>
        <v xml:space="preserve">marker_alk_oncogene: 
marker_egfr_mutation: 
marker_kras_mutation: 
marker_philadelphia_bcrabl_positive: 
marker_flt3_positive: 
marker_cd20pos: 
</v>
      </c>
      <c r="M217" t="str">
        <f>Database!$BI$6&amp;": "&amp;Database!BI220&amp;CHAR(10)&amp;Database!$BJ$6&amp;": "&amp;Database!BJ220&amp;CHAR(10)&amp;Database!$BK$6&amp;": "&amp;Database!BK220&amp;CHAR(10)&amp;Database!$BL$6&amp;": "&amp;Database!BL220&amp;CHAR(10)&amp;Database!$BM$6&amp;": "&amp;Database!BM220&amp;CHAR(10)&amp;Database!$BN$6&amp;": "&amp;Database!BN220&amp;CHAR(10)&amp;Database!$BO$6&amp;": "&amp;Database!BO220&amp;CHAR(10)&amp;Database!$BP$6&amp;": "&amp;Database!BP220&amp;CHAR(10)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17" t="str">
        <f>IF(OR(W217=1, Z217=1), Database!$BQ$6&amp;": "&amp;Database!BQ220&amp;CHAR(10)&amp;Database!$BR$6&amp;": "&amp;Database!BR220&amp;CHAR(10)&amp;Database!$BS$6&amp;": "&amp;Database!BS220&amp;CHAR(10)&amp;Database!$BT$6&amp;": "&amp;Database!BT220&amp;CHAR(10), "")</f>
        <v xml:space="preserve">treatment_stemcell_allogeneic:  
treatment_stemcell_allogeneic_exclusion_period_mo: 
treatment_stemcell_autologous: 
treatment_stemcell_autologous_exclusion_period_mo: 
</v>
      </c>
      <c r="O217" t="str">
        <f>"Criteria: "&amp;CHAR(10)&amp;CHAR(10)&amp;Database!BU220</f>
        <v xml:space="preserve">Criteria: 
_x000D_        Inclusion Criteria:_x000D__x000D_          -  Has diagnosis and prior treatment for each non-hodgkin's lymphoma (NHL) subtype as_x000D_             defined below: Mantle cell lymphoma (MCL): pathologically verified diagnosis of MCL_x000D_             based on local pathology report, relapsed or refractory disease after at least 2_x000D_             prior lines of therapy, including at least 1 cycle of Bruton's tyrosine kinase (BTK)_x000D_             inhibitor therapy and documented progressive disease (PD) during or after BTK_x000D_             inhibitor treatment or participants who could not tolerate BTK inhibitor [ie,_x000D_             discontinued BTK inhibitor due to adverse events (AEs)], b) Diffuse large B cell_x000D_             lymphoma (DLBCL): pathologically confirmed diagnosis of non-transformed DLBCL, and_x000D_             relapsed or refractory disease; for those participants who have not received HDT/ASCT_x000D_             are not eligible for HDT/ASCT due to comorbidities, c) Follicular lymphoma (FL):_x000D_             pathologically confirmed diagnosis of FL of Grade 1, 2, or 3a according to World_x000D_             Health Organization (WHO) criteria without pathological evidence of transformation,_x000D_             and relapsed disease after at least two prior systemic therapies including one_x000D_             anti-CD20 containing combination regimen_x000D__x000D_          -  At least 1 measurable site of disease_x000D__x000D_          -  Participants must have available archival or fresh tumor tissue or both to submit to_x000D_             a central laboratory for CD38 assay. Expression of CD38 is measured by_x000D_             immunohistochemistry on fresh or archived tumor sample by central assessment using a_x000D_             CD38 investigational IHC assay under development: a) Stage 1: participants whose_x000D_             tumors are more than or equal to (&gt;=) 50 percent (%) positive for CD38, b) Stage 2:_x000D_             participant has less than (&lt;) 50% CD38+ or greater than (&gt;) 50% CD38+ depending on_x000D_             the distribution of CD 38 expression of enrolled participants during Stage 2. The_x000D_             sponsor will advise on which eligibility criterion is permitted during the enrollment_x000D_             period_x000D__x000D_          -  Participant must have an ECOG performance status score of 0 or 1_x000D__x000D_          -  Women of childbearing potential must be practicing a highly effective method of birth_x000D_             control consistent with local regulations regarding the use of birth control methods_x000D_             for participants participating in clinical studies: example, established use of oral,_x000D_             injected or implanted hormonal methods of contraception; placement of an intrauterine_x000D_             device (IUD) or intrauterine system (IUS); barrier methods: condom with spermicidal_x000D_             foam/gel/film/cream/suppository or occlusive cap (diaphragm or cervical/vault caps)_x000D_             with spermicidal foam/gel/film/cream/suppository; male partner sterilization (the_x000D_             vasectomized partner should be the sole partner for that participant); true_x000D_             abstinence (when this is in line with the preferred and usual lifestyle of the_x000D_             participant) during and after the study (3 months after the last dose of any_x000D_             component of the treatment regimen)_x000D__x000D_          -  A woman of childbearing potential must have a negative serum or urine pregnancy test_x000D_             within 14 days before commencing treatment. Females of reproductive potential must_x000D_             commit either to abstain continuously from heterosexual sexual intercourse or to use_x000D_             2 methods of reliable birth control simultaneously_x000D__x000D_          -  A man who is sexually active with a woman of childbearing potential and has not had a_x000D_             vasectomy must agree to use a barrier method of birth control example, either condom_x000D_             with spermicidal foam/gel/film/cream/suppository or partner with occlusive cap_x000D_             (diaphragm or cervical/vault caps) with spermicidal foam/gel/film/cream/suppository,_x000D_             and all men must also not donate sperm during the study and for 3 months after_x000D_             receiving the last dose of any component of the treatment regimen. The exception to_x000D_             this restriction is that if the participant's female partner is surgically sterile, a_x000D_             second method of birth control is not required_x000D__x000D_        Exclusion Criteria:_x000D__x000D_          -  Known central nervous system lymphoma_x000D__x000D_          -  Prior anti-tumor therapy including (all times measured prior to start of study drug):_x000D_             nitrosoureas within 6 weeks, chemotherapy within 3 weeks, therapeutic antibodies_x000D_             within 4 weeks, radio- or toxin-immunoconjugates within 10 weeks, radiation therapy_x000D_             within 2 weeks, investigational agents within 3 weeks, unless antibody this should be_x000D_             within 4 weeks_x000D__x000D_          -  Daratumumab or other anti-CD38 therapies_x000D__x000D_          -  Participant has a history of malignancy (other than NHL) within 3 years before the_x000D_             screening period (exceptions are squamous and basal cell carcinomas of the skin and_x000D_             carcinoma in situ of the cervix, non-muscle invasive bladder cancer (papillary_x000D_             neoplasms of low malignant potential and primary non-invasive tumors), or malignancy_x000D_             that in the opinion of the investigator, with concurrence with the sponsor's medical_x000D_             monitor, is considered cured with minimal risk of recurrence within 2 years)_x000D__x000D_          -  Participant has known chronic obstructive pulmonary disease (COPD) with a Forced_x000D_             Expiratory Volume in 1 second (FEV1) less than (&lt;) 50% predicted normal. Note that_x000D_             FEV1 testing is required for participants suspected of having COPD and participants_x000D_             must be excluded if FEV1 &lt;50% b) Participant has known moderate or severe persistent_x000D_             asthma within 2 years (see Attachment 4: NHLBI table of asthma severity), or_x000D_             currently has uncontrolled asthma of any classification. (Note that participants who_x000D_             currently have controlled intermittent asthma or controlled mild persistent asthma_x000D_             are allowed in the study)_x000D_      </v>
      </c>
      <c r="P217" t="str">
        <f t="shared" si="8"/>
        <v xml:space="preserve">
---------------------------------------</v>
      </c>
      <c r="Q217" t="str">
        <f t="shared" si="7"/>
        <v>nct_id: NCT02413489
phase: Phase 2
sponsor_name: Janssen Research &amp; Development, LLC
sponsor_type: Industry
study_title: An Open Label, Phase 2 Study to Evaluate Efficacy and Safety of Daratumumab in Relapsed or Refractory Mantle Cell Lymphoma, Diffuse Large B-Cell Lymphoma, and Follicular Lymphoma
cohort: 1
age_min: 18
age_max: 150
type_lymphoma_hl: 
type_lymphoma_hl_nlpredominant: 
type_lymphoma_nhl_dlbcl: include
type_lymphoma_nhl_dlbcl_pmbcl: 
type_lymphoma_nhl_dlbcl_denovo: require
type_lymphoma_nhl_mcl: include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Has diagnosis and prior treatment for each non-hodgkin's lymphoma (NHL) subtype as_x000D_             defined below: Mantle cell lymphoma (MCL): pathologically verified diagnosis of MCL_x000D_             based on local pathology report, relapsed or refractory disease after at least 2_x000D_             prior lines of therapy, including at least 1 cycle of Bruton's tyrosine kinase (BTK)_x000D_             inhibitor therapy and documented progressive disease (PD) during or after BTK_x000D_             inhibitor treatment or participants who could not tolerate BTK inhibitor [ie,_x000D_             discontinued BTK inhibitor due to adverse events (AEs)], b) Diffuse large B cell_x000D_             lymphoma (DLBCL): pathologically confirmed diagnosis of non-transformed DLBCL, and_x000D_             relapsed or refractory disease; for those participants who have not received HDT/ASCT_x000D_             are not eligible for HDT/ASCT due to comorbidities, c) Follicular lymphoma (FL):_x000D_             pathologically confirmed diagnosis of FL of Grade 1, 2, or 3a according to World_x000D_             Health Organization (WHO) criteria without pathological evidence of transformation,_x000D_             and relapsed disease after at least two prior systemic therapies including one_x000D_             anti-CD20 containing combination regimen_x000D__x000D_          -  At least 1 measurable site of disease_x000D__x000D_          -  Participants must have available archival or fresh tumor tissue or both to submit to_x000D_             a central laboratory for CD38 assay. Expression of CD38 is measured by_x000D_             immunohistochemistry on fresh or archived tumor sample by central assessment using a_x000D_             CD38 investigational IHC assay under development: a) Stage 1: participants whose_x000D_             tumors are more than or equal to (&gt;=) 50 percent (%) positive for CD38, b) Stage 2:_x000D_             participant has less than (&lt;) 50% CD38+ or greater than (&gt;) 50% CD38+ depending on_x000D_             the distribution of CD 38 expression of enrolled participants during Stage 2. The_x000D_             sponsor will advise on which eligibility criterion is permitted during the enrollment_x000D_             period_x000D__x000D_          -  Participant must have an ECOG performance status score of 0 or 1_x000D__x000D_          -  Women of childbearing potential must be practicing a highly effective method of birth_x000D_             control consistent with local regulations regarding the use of birth control methods_x000D_             for participants participating in clinical studies: example, established use of oral,_x000D_             injected or implanted hormonal methods of contraception; placement of an intrauterine_x000D_             device (IUD) or intrauterine system (IUS); barrier methods: condom with spermicidal_x000D_             foam/gel/film/cream/suppository or occlusive cap (diaphragm or cervical/vault caps)_x000D_             with spermicidal foam/gel/film/cream/suppository; male partner sterilization (the_x000D_             vasectomized partner should be the sole partner for that participant); true_x000D_             abstinence (when this is in line with the preferred and usual lifestyle of the_x000D_             participant) during and after the study (3 months after the last dose of any_x000D_             component of the treatment regimen)_x000D__x000D_          -  A woman of childbearing potential must have a negative serum or urine pregnancy test_x000D_             within 14 days before commencing treatment. Females of reproductive potential must_x000D_             commit either to abstain continuously from heterosexual sexual intercourse or to use_x000D_             2 methods of reliable birth control simultaneously_x000D__x000D_          -  A man who is sexually active with a woman of childbearing potential and has not had a_x000D_             vasectomy must agree to use a barrier method of birth control example, either condom_x000D_             with spermicidal foam/gel/film/cream/suppository or partner with occlusive cap_x000D_             (diaphragm or cervical/vault caps) with spermicidal foam/gel/film/cream/suppository,_x000D_             and all men must also not donate sperm during the study and for 3 months after_x000D_             receiving the last dose of any component of the treatment regimen. The exception to_x000D_             this restriction is that if the participant's female partner is surgically sterile, a_x000D_             second method of birth control is not required_x000D__x000D_        Exclusion Criteria:_x000D__x000D_          -  Known central nervous system lymphoma_x000D__x000D_          -  Prior anti-tumor therapy including (all times measured prior to start of study drug):_x000D_             nitrosoureas within 6 weeks, chemotherapy within 3 weeks, therapeutic antibodies_x000D_             within 4 weeks, radio- or toxin-immunoconjugates within 10 weeks, radiation therapy_x000D_             within 2 weeks, investigational agents within 3 weeks, unless antibody this should be_x000D_             within 4 weeks_x000D__x000D_          -  Daratumumab or other anti-CD38 therapies_x000D__x000D_          -  Participant has a history of malignancy (other than NHL) within 3 years before the_x000D_             screening period (exceptions are squamous and basal cell carcinomas of the skin and_x000D_             carcinoma in situ of the cervix, non-muscle invasive bladder cancer (papillary_x000D_             neoplasms of low malignant potential and primary non-invasive tumors), or malignancy_x000D_             that in the opinion of the investigator, with concurrence with the sponsor's medical_x000D_             monitor, is considered cured with minimal risk of recurrence within 2 years)_x000D__x000D_          -  Participant has known chronic obstructive pulmonary disease (COPD) with a Forced_x000D_             Expiratory Volume in 1 second (FEV1) less than (&lt;) 50% predicted normal. Note that_x000D_             FEV1 testing is required for participants suspected of having COPD and participants_x000D_             must be excluded if FEV1 &lt;50% b) Participant has known moderate or severe persistent_x000D_             asthma within 2 years (see Attachment 4: NHLBI table of asthma severity), or_x000D_             currently has uncontrolled asthma of any classification. (Note that participants who_x000D_             currently have controlled intermittent asthma or controlled mild persistent asthma_x000D_             are allowed in the study)_x000D_      
---------------------------------------</v>
      </c>
      <c r="S217">
        <f>IF(OR(Database!K220="include",Database!L220="include"), 1, 0)</f>
        <v>0</v>
      </c>
      <c r="T217">
        <f>IF(OR(Database!M220="include",Database!N220="include",Database!O220="include",Database!P220="include"), 1, 0)</f>
        <v>0</v>
      </c>
      <c r="U217">
        <f>IF(OR(Database!M220="include",Database!N220="include",Database!O220="include"), 1, 0)</f>
        <v>0</v>
      </c>
      <c r="V217">
        <f>IF(Database!P220="include", 1, 0)</f>
        <v>0</v>
      </c>
      <c r="W217">
        <f>IF(OR(Database!Q220="include",Database!R220="include",Database!S220="include",Database!T220="include"), 1, 0)</f>
        <v>0</v>
      </c>
      <c r="X217">
        <f>IF(Database!Q220="include", 1, 0)</f>
        <v>0</v>
      </c>
      <c r="Y217">
        <f>IF(Database!T220="include", 1, 0)</f>
        <v>0</v>
      </c>
      <c r="Z217">
        <f>IF(OR(Database!AC220="include",Database!AE220="include",Database!AH220="include",Database!AI220="include",Database!AJ220="include",Database!AK220="include",Database!AM220="include",Database!AN220="include",Database!AO220="include",Database!AP220="include"), 1, 0)</f>
        <v>1</v>
      </c>
      <c r="AA217">
        <f>IF(OR(Database!AQ220&lt;&gt;"",Database!AR220&lt;&gt;"",Database!AS220&lt;&gt;"",Database!AT220&lt;&gt;""), 1, 0)</f>
        <v>0</v>
      </c>
      <c r="AB217">
        <f>IF(Database!AW220&lt;&gt;"", 1, 0)</f>
        <v>0</v>
      </c>
      <c r="AC217">
        <f>IF(OR(Database!AY220&lt;&gt;"",Database!AX220&lt;&gt;""), 1, 0)</f>
        <v>0</v>
      </c>
    </row>
    <row r="218" spans="1:29">
      <c r="A218" t="str">
        <f>Database!$B$6&amp;": "&amp;Database!B221&amp;CHAR(10)&amp;Database!$C$6&amp;": "&amp;Database!C221&amp;CHAR(10)&amp;Database!$E$6&amp;": "&amp;Database!E221&amp;CHAR(10)&amp;Database!$F$6&amp;": "&amp;Database!F221&amp;CHAR(10)&amp;Database!$G$6&amp;": "&amp;Database!G221&amp;CHAR(10)&amp;Database!$H$6&amp;": "&amp;Database!H221&amp;CHAR(10)&amp;Database!$I$6&amp;": "&amp;Database!I221&amp;CHAR(10)&amp;Database!$J$6&amp;": "&amp;Database!J221&amp;CHAR(10)</f>
        <v xml:space="preserve">nct_id: NCT02413489
phase: Phase 2
sponsor_name: Janssen Research &amp; Development, LLC
sponsor_type: Industry
study_title: An Open Label, Phase 2 Study to Evaluate Efficacy and Safety of Daratumumab in Relapsed or Refractory Mantle Cell Lymphoma, Diffuse Large B-Cell Lymphoma, and Follicular Lymphoma
cohort: 2
age_min: 18
age_max: 150
</v>
      </c>
      <c r="B218" t="str">
        <f>IF(S218=1, Database!$K$6&amp;": "&amp;Database!K221&amp;CHAR(10)&amp;Database!$L$6&amp;": "&amp;Database!L221, "")</f>
        <v/>
      </c>
      <c r="C218" t="str">
        <f>IF(T218=1, Database!$M$6&amp;": "&amp;Database!M221&amp;CHAR(10)&amp;Database!$N$6&amp;": "&amp;Database!N221&amp;CHAR(10)&amp;Database!$O$6&amp;": "&amp;Database!O221&amp;CHAR(10)&amp;Database!$P$6&amp;": "&amp;Database!P221&amp;CHAR(10), "")</f>
        <v/>
      </c>
      <c r="D218" t="str">
        <f>IF(W218=1, Database!$Q$6&amp;": "&amp;Database!Q221&amp;CHAR(10)&amp;Database!$R$6&amp;": "&amp;Database!R221&amp;CHAR(10)&amp;Database!$S$6&amp;": "&amp;Database!S221&amp;CHAR(10)&amp;Database!$T$6&amp;": "&amp;Database!T221&amp;CHAR(10)&amp;Database!$U$6&amp;": "&amp;Database!U221&amp;CHAR(10)&amp;Database!$V$6&amp;": "&amp;Database!V221&amp;CHAR(10)&amp;Database!$W$6&amp;": "&amp;Database!W221&amp;CHAR(10)&amp;Database!$X$6&amp;": "&amp;Database!X221&amp;CHAR(10)&amp;Database!$Y$6&amp;": "&amp;Database!Y221&amp;CHAR(10)&amp;Database!$Z$6&amp;": "&amp;Database!Z221&amp;CHAR(10)&amp;Database!$AA$6&amp;": "&amp;Database!AA221&amp;CHAR(10)&amp;Database!$AB$6&amp;": "&amp;Database!AB221&amp;CHAR(10), "")</f>
        <v/>
      </c>
      <c r="E218" t="str">
        <f>IF(Z218=1, Database!$AC$6&amp;": "&amp;Database!AC221&amp;CHAR(10)&amp;Database!$AD$6&amp;": "&amp;Database!AD221&amp;CHAR(10)&amp;Database!$AE$6&amp;": "&amp;Database!AE221&amp;CHAR(10)&amp;Database!$AF$6&amp;": "&amp;Database!AF221&amp;CHAR(10)&amp;Database!$AG$6&amp;": "&amp;Database!AG221&amp;CHAR(10)&amp;Database!$AH$6&amp;": "&amp;Database!AH221&amp;CHAR(10)&amp;Database!$AI$6&amp;": "&amp;Database!AI221&amp;CHAR(10)&amp;Database!$AJ$6&amp;": "&amp;Database!AJ221&amp;CHAR(10)&amp;Database!$AK$6&amp;": "&amp;Database!AK221&amp;CHAR(10)&amp;Database!$AL$6&amp;": "&amp;Database!AL221&amp;CHAR(10)&amp;Database!$AM$6&amp;": "&amp;Database!AM221&amp;CHAR(10)&amp;Database!$AN$6&amp;": "&amp;Database!AN221&amp;CHAR(10)&amp;Database!$AO$6&amp;": "&amp;Database!AO221&amp;CHAR(10)&amp;Database!$AP$6&amp;": "&amp;Database!AP221&amp;CHAR(10),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type_lymphoma_nhl_lpl: 
type_lymphoma_nhl_alcl: 
</v>
      </c>
      <c r="F218" t="str">
        <f>IF(AA218=1, Database!$AQ$6&amp;": "&amp;Database!AQ221&amp;CHAR(10)&amp;Database!$AR$6&amp;": "&amp;Database!AR221&amp;CHAR(10)&amp;Database!$AS$6&amp;": "&amp;Database!AS221&amp;CHAR(10)&amp;Database!$AT$6&amp;": "&amp;Database!AT221&amp;CHAR(10), "")</f>
        <v/>
      </c>
      <c r="G218" t="str">
        <f>IF(V218=1, Database!$AU$6&amp;": "&amp;Database!AU221&amp;CHAR(10)&amp;Database!$AV$6&amp;": "&amp;Database!AV221&amp;CHAR(10), "")</f>
        <v/>
      </c>
      <c r="H218" t="str">
        <f>IF(AB218=1, Database!$AW$6&amp;": "&amp;Database!AW221&amp;CHAR(10), "")</f>
        <v/>
      </c>
      <c r="I218" t="str">
        <f>IF(AC218=1, Database!$AX$6&amp;": "&amp;Database!AX221&amp;CHAR(10)&amp;Database!$AY$6&amp;": "&amp;Database!AY221&amp;CHAR(10), "")</f>
        <v/>
      </c>
      <c r="J218" t="str">
        <f>IF(Z218=1, Database!$AQ$6&amp;": "&amp;Database!AQ221&amp;CHAR(10)&amp;Database!$AR$6&amp;": "&amp;Database!AR221&amp;CHAR(10)&amp;Database!$AS$6&amp;": "&amp;Database!AS221&amp;CHAR(10)&amp;Database!$AT$6&amp;": "&amp;Database!AT221&amp;CHAR(10), "")</f>
        <v xml:space="preserve">stage_i: 
stage_ii: 
stage_iii: 
stage_iv: 
</v>
      </c>
      <c r="K218" t="str">
        <f>Database!$AZ$6&amp;": "&amp;Database!AZ221&amp;CHAR(10)&amp;Database!$BA$6&amp;": "&amp;Database!BA221&amp;CHAR(10)&amp;Database!$BB$6&amp;": "&amp;Database!BB221&amp;CHAR(10)</f>
        <v xml:space="preserve">status_newly_diagnosed: 
status_relapse: require
status_refractory: 
</v>
      </c>
      <c r="L218" t="str">
        <f>Database!$BC$6&amp;": "&amp;Database!BC221&amp;CHAR(10)&amp;Database!$BD$6&amp;": "&amp;Database!BD221&amp;CHAR(10)&amp;Database!$BE$6&amp;": "&amp;Database!BE221&amp;CHAR(10)&amp;Database!$BF$6&amp;": "&amp;Database!BF221&amp;CHAR(10)&amp;Database!$BG$6&amp;": "&amp;Database!BG221&amp;CHAR(10)&amp;Database!$BH$6&amp;": "&amp;Database!BH221&amp;CHAR(10)</f>
        <v xml:space="preserve">marker_alk_oncogene: 
marker_egfr_mutation: 
marker_kras_mutation: 
marker_philadelphia_bcrabl_positive: 
marker_flt3_positive: 
marker_cd20pos: 
</v>
      </c>
      <c r="M218" t="str">
        <f>Database!$BI$6&amp;": "&amp;Database!BI221&amp;CHAR(10)&amp;Database!$BJ$6&amp;": "&amp;Database!BJ221&amp;CHAR(10)&amp;Database!$BK$6&amp;": "&amp;Database!BK221&amp;CHAR(10)&amp;Database!$BL$6&amp;": "&amp;Database!BL221&amp;CHAR(10)&amp;Database!$BM$6&amp;": "&amp;Database!BM221&amp;CHAR(10)&amp;Database!$BN$6&amp;": "&amp;Database!BN221&amp;CHAR(10)&amp;Database!$BO$6&amp;": "&amp;Database!BO221&amp;CHAR(10)&amp;Database!$BP$6&amp;": "&amp;Database!BP221&amp;CHAR(10)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18" t="str">
        <f>IF(OR(W218=1, Z218=1), Database!$BQ$6&amp;": "&amp;Database!BQ221&amp;CHAR(10)&amp;Database!$BR$6&amp;": "&amp;Database!BR221&amp;CHAR(10)&amp;Database!$BS$6&amp;": "&amp;Database!BS221&amp;CHAR(10)&amp;Database!$BT$6&amp;": "&amp;Database!BT221&amp;CHAR(10), "")</f>
        <v xml:space="preserve">treatment_stemcell_allogeneic:  
treatment_stemcell_allogeneic_exclusion_period_mo: 
treatment_stemcell_autologous: 
treatment_stemcell_autologous_exclusion_period_mo: 
</v>
      </c>
      <c r="O218" t="str">
        <f>"Criteria: "&amp;CHAR(10)&amp;CHAR(10)&amp;Database!BU221</f>
        <v xml:space="preserve">Criteria: 
_x000D_        Inclusion Criteria:_x000D__x000D_          -  Has diagnosis and prior treatment for each non-hodgkin's lymphoma (NHL) subtype as_x000D_             defined below: Mantle cell lymphoma (MCL): pathologically verified diagnosis of MCL_x000D_             based on local pathology report, relapsed or refractory disease after at least 2_x000D_             prior lines of therapy, including at least 1 cycle of Bruton's tyrosine kinase (BTK)_x000D_             inhibitor therapy and documented progressive disease (PD) during or after BTK_x000D_             inhibitor treatment or participants who could not tolerate BTK inhibitor [ie,_x000D_             discontinued BTK inhibitor due to adverse events (AEs)], b) Diffuse large B cell_x000D_             lymphoma (DLBCL): pathologically confirmed diagnosis of non-transformed DLBCL, and_x000D_             relapsed or refractory disease; for those participants who have not received HDT/ASCT_x000D_             are not eligible for HDT/ASCT due to comorbidities, c) Follicular lymphoma (FL):_x000D_             pathologically confirmed diagnosis of FL of Grade 1, 2, or 3a according to World_x000D_             Health Organization (WHO) criteria without pathological evidence of transformation,_x000D_             and relapsed disease after at least two prior systemic therapies including one_x000D_             anti-CD20 containing combination regimen_x000D__x000D_          -  At least 1 measurable site of disease_x000D__x000D_          -  Participants must have available archival or fresh tumor tissue or both to submit to_x000D_             a central laboratory for CD38 assay. Expression of CD38 is measured by_x000D_             immunohistochemistry on fresh or archived tumor sample by central assessment using a_x000D_             CD38 investigational IHC assay under development: a) Stage 1: participants whose_x000D_             tumors are more than or equal to (&gt;=) 50 percent (%) positive for CD38, b) Stage 2:_x000D_             participant has less than (&lt;) 50% CD38+ or greater than (&gt;) 50% CD38+ depending on_x000D_             the distribution of CD 38 expression of enrolled participants during Stage 2. The_x000D_             sponsor will advise on which eligibility criterion is permitted during the enrollment_x000D_             period_x000D__x000D_          -  Participant must have an ECOG performance status score of 0 or 1_x000D__x000D_          -  Women of childbearing potential must be practicing a highly effective method of birth_x000D_             control consistent with local regulations regarding the use of birth control methods_x000D_             for participants participating in clinical studies: example, established use of oral,_x000D_             injected or implanted hormonal methods of contraception; placement of an intrauterine_x000D_             device (IUD) or intrauterine system (IUS); barrier methods: condom with spermicidal_x000D_             foam/gel/film/cream/suppository or occlusive cap (diaphragm or cervical/vault caps)_x000D_             with spermicidal foam/gel/film/cream/suppository; male partner sterilization (the_x000D_             vasectomized partner should be the sole partner for that participant); true_x000D_             abstinence (when this is in line with the preferred and usual lifestyle of the_x000D_             participant) during and after the study (3 months after the last dose of any_x000D_             component of the treatment regimen)_x000D__x000D_          -  A woman of childbearing potential must have a negative serum or urine pregnancy test_x000D_             within 14 days before commencing treatment. Females of reproductive potential must_x000D_             commit either to abstain continuously from heterosexual sexual intercourse or to use_x000D_             2 methods of reliable birth control simultaneously_x000D__x000D_          -  A man who is sexually active with a woman of childbearing potential and has not had a_x000D_             vasectomy must agree to use a barrier method of birth control example, either condom_x000D_             with spermicidal foam/gel/film/cream/suppository or partner with occlusive cap_x000D_             (diaphragm or cervical/vault caps) with spermicidal foam/gel/film/cream/suppository,_x000D_             and all men must also not donate sperm during the study and for 3 months after_x000D_             receiving the last dose of any component of the treatment regimen. The exception to_x000D_             this restriction is that if the participant's female partner is surgically sterile, a_x000D_             second method of birth control is not required_x000D__x000D_        Exclusion Criteria:_x000D__x000D_          -  Known central nervous system lymphoma_x000D__x000D_          -  Prior anti-tumor therapy including (all times measured prior to start of study drug):_x000D_             nitrosoureas within 6 weeks, chemotherapy within 3 weeks, therapeutic antibodies_x000D_             within 4 weeks, radio- or toxin-immunoconjugates within 10 weeks, radiation therapy_x000D_             within 2 weeks, investigational agents within 3 weeks, unless antibody this should be_x000D_             within 4 weeks_x000D__x000D_          -  Daratumumab or other anti-CD38 therapies_x000D__x000D_          -  Participant has a history of malignancy (other than NHL) within 3 years before the_x000D_             screening period (exceptions are squamous and basal cell carcinomas of the skin and_x000D_             carcinoma in situ of the cervix, non-muscle invasive bladder cancer (papillary_x000D_             neoplasms of low malignant potential and primary non-invasive tumors), or malignancy_x000D_             that in the opinion of the investigator, with concurrence with the sponsor's medical_x000D_             monitor, is considered cured with minimal risk of recurrence within 2 years)_x000D__x000D_          -  Participant has known chronic obstructive pulmonary disease (COPD) with a Forced_x000D_             Expiratory Volume in 1 second (FEV1) less than (&lt;) 50% predicted normal. Note that_x000D_             FEV1 testing is required for participants suspected of having COPD and participants_x000D_             must be excluded if FEV1 &lt;50% b) Participant has known moderate or severe persistent_x000D_             asthma within 2 years (see Attachment 4: NHLBI table of asthma severity), or_x000D_             currently has uncontrolled asthma of any classification. (Note that participants who_x000D_             currently have controlled intermittent asthma or controlled mild persistent asthma_x000D_             are allowed in the study)_x000D_      </v>
      </c>
      <c r="P218" t="str">
        <f t="shared" si="8"/>
        <v xml:space="preserve">
---------------------------------------</v>
      </c>
      <c r="Q218" t="str">
        <f t="shared" si="7"/>
        <v>nct_id: NCT02413489
phase: Phase 2
sponsor_name: Janssen Research &amp; Development, LLC
sponsor_type: Industry
study_title: An Open Label, Phase 2 Study to Evaluate Efficacy and Safety of Daratumumab in Relapsed or Refractory Mantle Cell Lymphoma, Diffuse Large B-Cell Lymphoma, and Follicular Lymphoma
cohort: 2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type_lymphoma_nhl_lpl: 
type_lymphoma_nhl_alcl: 
stage_i: 
stage_ii: 
stage_iii: 
stage_iv: 
status_newly_diagnosed: 
status_relapse: require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Has diagnosis and prior treatment for each non-hodgkin's lymphoma (NHL) subtype as_x000D_             defined below: Mantle cell lymphoma (MCL): pathologically verified diagnosis of MCL_x000D_             based on local pathology report, relapsed or refractory disease after at least 2_x000D_             prior lines of therapy, including at least 1 cycle of Bruton's tyrosine kinase (BTK)_x000D_             inhibitor therapy and documented progressive disease (PD) during or after BTK_x000D_             inhibitor treatment or participants who could not tolerate BTK inhibitor [ie,_x000D_             discontinued BTK inhibitor due to adverse events (AEs)], b) Diffuse large B cell_x000D_             lymphoma (DLBCL): pathologically confirmed diagnosis of non-transformed DLBCL, and_x000D_             relapsed or refractory disease; for those participants who have not received HDT/ASCT_x000D_             are not eligible for HDT/ASCT due to comorbidities, c) Follicular lymphoma (FL):_x000D_             pathologically confirmed diagnosis of FL of Grade 1, 2, or 3a according to World_x000D_             Health Organization (WHO) criteria without pathological evidence of transformation,_x000D_             and relapsed disease after at least two prior systemic therapies including one_x000D_             anti-CD20 containing combination regimen_x000D__x000D_          -  At least 1 measurable site of disease_x000D__x000D_          -  Participants must have available archival or fresh tumor tissue or both to submit to_x000D_             a central laboratory for CD38 assay. Expression of CD38 is measured by_x000D_             immunohistochemistry on fresh or archived tumor sample by central assessment using a_x000D_             CD38 investigational IHC assay under development: a) Stage 1: participants whose_x000D_             tumors are more than or equal to (&gt;=) 50 percent (%) positive for CD38, b) Stage 2:_x000D_             participant has less than (&lt;) 50% CD38+ or greater than (&gt;) 50% CD38+ depending on_x000D_             the distribution of CD 38 expression of enrolled participants during Stage 2. The_x000D_             sponsor will advise on which eligibility criterion is permitted during the enrollment_x000D_             period_x000D__x000D_          -  Participant must have an ECOG performance status score of 0 or 1_x000D__x000D_          -  Women of childbearing potential must be practicing a highly effective method of birth_x000D_             control consistent with local regulations regarding the use of birth control methods_x000D_             for participants participating in clinical studies: example, established use of oral,_x000D_             injected or implanted hormonal methods of contraception; placement of an intrauterine_x000D_             device (IUD) or intrauterine system (IUS); barrier methods: condom with spermicidal_x000D_             foam/gel/film/cream/suppository or occlusive cap (diaphragm or cervical/vault caps)_x000D_             with spermicidal foam/gel/film/cream/suppository; male partner sterilization (the_x000D_             vasectomized partner should be the sole partner for that participant); true_x000D_             abstinence (when this is in line with the preferred and usual lifestyle of the_x000D_             participant) during and after the study (3 months after the last dose of any_x000D_             component of the treatment regimen)_x000D__x000D_          -  A woman of childbearing potential must have a negative serum or urine pregnancy test_x000D_             within 14 days before commencing treatment. Females of reproductive potential must_x000D_             commit either to abstain continuously from heterosexual sexual intercourse or to use_x000D_             2 methods of reliable birth control simultaneously_x000D__x000D_          -  A man who is sexually active with a woman of childbearing potential and has not had a_x000D_             vasectomy must agree to use a barrier method of birth control example, either condom_x000D_             with spermicidal foam/gel/film/cream/suppository or partner with occlusive cap_x000D_             (diaphragm or cervical/vault caps) with spermicidal foam/gel/film/cream/suppository,_x000D_             and all men must also not donate sperm during the study and for 3 months after_x000D_             receiving the last dose of any component of the treatment regimen. The exception to_x000D_             this restriction is that if the participant's female partner is surgically sterile, a_x000D_             second method of birth control is not required_x000D__x000D_        Exclusion Criteria:_x000D__x000D_          -  Known central nervous system lymphoma_x000D__x000D_          -  Prior anti-tumor therapy including (all times measured prior to start of study drug):_x000D_             nitrosoureas within 6 weeks, chemotherapy within 3 weeks, therapeutic antibodies_x000D_             within 4 weeks, radio- or toxin-immunoconjugates within 10 weeks, radiation therapy_x000D_             within 2 weeks, investigational agents within 3 weeks, unless antibody this should be_x000D_             within 4 weeks_x000D__x000D_          -  Daratumumab or other anti-CD38 therapies_x000D__x000D_          -  Participant has a history of malignancy (other than NHL) within 3 years before the_x000D_             screening period (exceptions are squamous and basal cell carcinomas of the skin and_x000D_             carcinoma in situ of the cervix, non-muscle invasive bladder cancer (papillary_x000D_             neoplasms of low malignant potential and primary non-invasive tumors), or malignancy_x000D_             that in the opinion of the investigator, with concurrence with the sponsor's medical_x000D_             monitor, is considered cured with minimal risk of recurrence within 2 years)_x000D__x000D_          -  Participant has known chronic obstructive pulmonary disease (COPD) with a Forced_x000D_             Expiratory Volume in 1 second (FEV1) less than (&lt;) 50% predicted normal. Note that_x000D_             FEV1 testing is required for participants suspected of having COPD and participants_x000D_             must be excluded if FEV1 &lt;50% b) Participant has known moderate or severe persistent_x000D_             asthma within 2 years (see Attachment 4: NHLBI table of asthma severity), or_x000D_             currently has uncontrolled asthma of any classification. (Note that participants who_x000D_             currently have controlled intermittent asthma or controlled mild persistent asthma_x000D_             are allowed in the study)_x000D_      
---------------------------------------</v>
      </c>
      <c r="S218">
        <f>IF(OR(Database!K221="include",Database!L221="include"), 1, 0)</f>
        <v>0</v>
      </c>
      <c r="T218">
        <f>IF(OR(Database!M221="include",Database!N221="include",Database!O221="include",Database!P221="include"), 1, 0)</f>
        <v>0</v>
      </c>
      <c r="U218">
        <f>IF(OR(Database!M221="include",Database!N221="include",Database!O221="include"), 1, 0)</f>
        <v>0</v>
      </c>
      <c r="V218">
        <f>IF(Database!P221="include", 1, 0)</f>
        <v>0</v>
      </c>
      <c r="W218">
        <f>IF(OR(Database!Q221="include",Database!R221="include",Database!S221="include",Database!T221="include"), 1, 0)</f>
        <v>0</v>
      </c>
      <c r="X218">
        <f>IF(Database!Q221="include", 1, 0)</f>
        <v>0</v>
      </c>
      <c r="Y218">
        <f>IF(Database!T221="include", 1, 0)</f>
        <v>0</v>
      </c>
      <c r="Z218">
        <f>IF(OR(Database!AC221="include",Database!AE221="include",Database!AH221="include",Database!AI221="include",Database!AJ221="include",Database!AK221="include",Database!AM221="include",Database!AN221="include",Database!AO221="include",Database!AP221="include"), 1, 0)</f>
        <v>1</v>
      </c>
      <c r="AA218">
        <f>IF(OR(Database!AQ221&lt;&gt;"",Database!AR221&lt;&gt;"",Database!AS221&lt;&gt;"",Database!AT221&lt;&gt;""), 1, 0)</f>
        <v>0</v>
      </c>
      <c r="AB218">
        <f>IF(Database!AW221&lt;&gt;"", 1, 0)</f>
        <v>0</v>
      </c>
      <c r="AC218">
        <f>IF(OR(Database!AY221&lt;&gt;"",Database!AX221&lt;&gt;""), 1, 0)</f>
        <v>0</v>
      </c>
    </row>
    <row r="219" spans="1:29">
      <c r="A219" t="str">
        <f>Database!$B$6&amp;": "&amp;Database!B222&amp;CHAR(10)&amp;Database!$C$6&amp;": "&amp;Database!C222&amp;CHAR(10)&amp;Database!$E$6&amp;": "&amp;Database!E222&amp;CHAR(10)&amp;Database!$F$6&amp;": "&amp;Database!F222&amp;CHAR(10)&amp;Database!$G$6&amp;": "&amp;Database!G222&amp;CHAR(10)&amp;Database!$H$6&amp;": "&amp;Database!H222&amp;CHAR(10)&amp;Database!$I$6&amp;": "&amp;Database!I222&amp;CHAR(10)&amp;Database!$J$6&amp;": "&amp;Database!J222&amp;CHAR(10)</f>
        <v xml:space="preserve">nct_id: NCT02257567
phase: Phase 1/Phase 2
sponsor_name: Hoffmann-La Roche
sponsor_type: Industry
study_title: A PHASE IB/II STUDY EVALUATING THE SAFETY, TOLERABILITY AND ANTI-TUMOR ACTIVITY OF POLATUZUMAB VEDOTIN (DCDS4501A) IN COMBINATION WITH RITUXIMAB (R) OR OBINUTUZUMAB (G) PLUS BENDAMUSTINE (B) IN RELAPSED OR REFRACTORY FOLLICULAR OR DIFFUSE LARGE B-CELL LYMPHOMA
cohort: 1
age_min: 18
age_max: 150
</v>
      </c>
      <c r="B219" t="str">
        <f>IF(S219=1, Database!$K$6&amp;": "&amp;Database!K222&amp;CHAR(10)&amp;Database!$L$6&amp;": "&amp;Database!L222, "")</f>
        <v/>
      </c>
      <c r="C219" t="str">
        <f>IF(T219=1, Database!$M$6&amp;": "&amp;Database!M222&amp;CHAR(10)&amp;Database!$N$6&amp;": "&amp;Database!N222&amp;CHAR(10)&amp;Database!$O$6&amp;": "&amp;Database!O222&amp;CHAR(10)&amp;Database!$P$6&amp;": "&amp;Database!P222&amp;CHAR(10), "")</f>
        <v/>
      </c>
      <c r="D219" t="str">
        <f>IF(W219=1, Database!$Q$6&amp;": "&amp;Database!Q222&amp;CHAR(10)&amp;Database!$R$6&amp;": "&amp;Database!R222&amp;CHAR(10)&amp;Database!$S$6&amp;": "&amp;Database!S222&amp;CHAR(10)&amp;Database!$T$6&amp;": "&amp;Database!T222&amp;CHAR(10)&amp;Database!$U$6&amp;": "&amp;Database!U222&amp;CHAR(10)&amp;Database!$V$6&amp;": "&amp;Database!V222&amp;CHAR(10)&amp;Database!$W$6&amp;": "&amp;Database!W222&amp;CHAR(10)&amp;Database!$X$6&amp;": "&amp;Database!X222&amp;CHAR(10)&amp;Database!$Y$6&amp;": "&amp;Database!Y222&amp;CHAR(10)&amp;Database!$Z$6&amp;": "&amp;Database!Z222&amp;CHAR(10)&amp;Database!$AA$6&amp;": "&amp;Database!AA222&amp;CHAR(10)&amp;Database!$AB$6&amp;": "&amp;Database!AB222&amp;CHAR(10), "")</f>
        <v/>
      </c>
      <c r="E219" t="str">
        <f>IF(Z219=1, Database!$AC$6&amp;": "&amp;Database!AC222&amp;CHAR(10)&amp;Database!$AD$6&amp;": "&amp;Database!AD222&amp;CHAR(10)&amp;Database!$AE$6&amp;": "&amp;Database!AE222&amp;CHAR(10)&amp;Database!$AF$6&amp;": "&amp;Database!AF222&amp;CHAR(10)&amp;Database!$AG$6&amp;": "&amp;Database!AG222&amp;CHAR(10)&amp;Database!$AH$6&amp;": "&amp;Database!AH222&amp;CHAR(10)&amp;Database!$AI$6&amp;": "&amp;Database!AI222&amp;CHAR(10)&amp;Database!$AJ$6&amp;": "&amp;Database!AJ222&amp;CHAR(10)&amp;Database!$AK$6&amp;": "&amp;Database!AK222&amp;CHAR(10)&amp;Database!$AL$6&amp;": "&amp;Database!AL222&amp;CHAR(10)&amp;Database!$AM$6&amp;": "&amp;Database!AM222&amp;CHAR(10)&amp;Database!$AN$6&amp;": "&amp;Database!AN222&amp;CHAR(10)&amp;Database!$AO$6&amp;": "&amp;Database!AO222&amp;CHAR(10)&amp;Database!$AP$6&amp;": "&amp;Database!AP222&amp;CHAR(10),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type_lymphoma_nhl_lpl: 
type_lymphoma_nhl_alcl: 
</v>
      </c>
      <c r="F219" t="str">
        <f>IF(AA219=1, Database!$AQ$6&amp;": "&amp;Database!AQ222&amp;CHAR(10)&amp;Database!$AR$6&amp;": "&amp;Database!AR222&amp;CHAR(10)&amp;Database!$AS$6&amp;": "&amp;Database!AS222&amp;CHAR(10)&amp;Database!$AT$6&amp;": "&amp;Database!AT222&amp;CHAR(10), "")</f>
        <v/>
      </c>
      <c r="G219" t="str">
        <f>IF(V219=1, Database!$AU$6&amp;": "&amp;Database!AU222&amp;CHAR(10)&amp;Database!$AV$6&amp;": "&amp;Database!AV222&amp;CHAR(10), "")</f>
        <v/>
      </c>
      <c r="H219" t="str">
        <f>IF(AB219=1, Database!$AW$6&amp;": "&amp;Database!AW222&amp;CHAR(10), "")</f>
        <v/>
      </c>
      <c r="I219" t="str">
        <f>IF(AC219=1, Database!$AX$6&amp;": "&amp;Database!AX222&amp;CHAR(10)&amp;Database!$AY$6&amp;": "&amp;Database!AY222&amp;CHAR(10), "")</f>
        <v/>
      </c>
      <c r="J219" t="str">
        <f>IF(Z219=1, Database!$AQ$6&amp;": "&amp;Database!AQ222&amp;CHAR(10)&amp;Database!$AR$6&amp;": "&amp;Database!AR222&amp;CHAR(10)&amp;Database!$AS$6&amp;": "&amp;Database!AS222&amp;CHAR(10)&amp;Database!$AT$6&amp;": "&amp;Database!AT222&amp;CHAR(10), "")</f>
        <v xml:space="preserve">stage_i: 
stage_ii: 
stage_iii: 
stage_iv: 
</v>
      </c>
      <c r="K219" t="str">
        <f>Database!$AZ$6&amp;": "&amp;Database!AZ222&amp;CHAR(10)&amp;Database!$BA$6&amp;": "&amp;Database!BA222&amp;CHAR(10)&amp;Database!$BB$6&amp;": "&amp;Database!BB222&amp;CHAR(10)</f>
        <v xml:space="preserve">status_newly_diagnosed: 
status_relapse: require_relapse_or_refractory
status_refractory: require_relapse_or_refractory
</v>
      </c>
      <c r="L219" t="str">
        <f>Database!$BC$6&amp;": "&amp;Database!BC222&amp;CHAR(10)&amp;Database!$BD$6&amp;": "&amp;Database!BD222&amp;CHAR(10)&amp;Database!$BE$6&amp;": "&amp;Database!BE222&amp;CHAR(10)&amp;Database!$BF$6&amp;": "&amp;Database!BF222&amp;CHAR(10)&amp;Database!$BG$6&amp;": "&amp;Database!BG222&amp;CHAR(10)&amp;Database!$BH$6&amp;": "&amp;Database!BH222&amp;CHAR(10)</f>
        <v xml:space="preserve">marker_alk_oncogene: 
marker_egfr_mutation: 
marker_kras_mutation: 
marker_philadelphia_bcrabl_positive: 
marker_flt3_positive: 
marker_cd20pos: 
</v>
      </c>
      <c r="M219" t="str">
        <f>Database!$BI$6&amp;": "&amp;Database!BI222&amp;CHAR(10)&amp;Database!$BJ$6&amp;": "&amp;Database!BJ222&amp;CHAR(10)&amp;Database!$BK$6&amp;": "&amp;Database!BK222&amp;CHAR(10)&amp;Database!$BL$6&amp;": "&amp;Database!BL222&amp;CHAR(10)&amp;Database!$BM$6&amp;": "&amp;Database!BM222&amp;CHAR(10)&amp;Database!$BN$6&amp;": "&amp;Database!BN222&amp;CHAR(10)&amp;Database!$BO$6&amp;": "&amp;Database!BO222&amp;CHAR(10)&amp;Database!$BP$6&amp;": "&amp;Database!BP222&amp;CHAR(10)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19" t="str">
        <f>IF(OR(W219=1, Z219=1), Database!$BQ$6&amp;": "&amp;Database!BQ222&amp;CHAR(10)&amp;Database!$BR$6&amp;": "&amp;Database!BR222&amp;CHAR(10)&amp;Database!$BS$6&amp;": "&amp;Database!BS222&amp;CHAR(10)&amp;Database!$BT$6&amp;": "&amp;Database!BT222&amp;CHAR(10), "")</f>
        <v xml:space="preserve">treatment_stemcell_allogeneic: exclude
treatment_stemcell_allogeneic_exclusion_period_mo: 1800
treatment_stemcell_autologous: exclude
treatment_stemcell_autologous_exclusion_period_mo: 3
</v>
      </c>
      <c r="O219" t="str">
        <f>"Criteria: "&amp;CHAR(10)&amp;CHAR(10)&amp;Database!BU222</f>
        <v xml:space="preserve">Criteria: 
_x000D_        Inclusion Criteria:_x000D__x000D_          -  Histologically confirmed relapsed or refractory FL (Grades 1, 2, or 3a) or relapsed_x000D_             or refractory DLBCL_x000D__x000D_          -  If the participant has received prior bendamustine, response duration must have been_x000D_             greater than (&gt;) 1 year (for participants who have relapse disease after a prior_x000D_             regimen)_x000D__x000D_          -  At least one bi-dimensionally measurable lesion on imaging scan defined as &gt;1.5_x000D_             centimeters (cm) in its longest dimension_x000D__x000D_          -  Confirmed availability of archival or freshly collected tumor tissue_x000D__x000D_          -  Life expectancy of at least 24 weeks_x000D__x000D_          -  Eastern Cooperative Oncology Group (ECOG) performance status of 0, 1, or 2_x000D__x000D_          -  Adequate hematological function unless inadequate function is due to underlying_x000D_             disease_x000D__x000D_        Exclusion Criteria:_x000D__x000D_          -  History of severe allergic or anaphylactic reactions to humanized or murine_x000D_             monoclonal antibodies (MAbs, or recombinant antibody-related fusion proteins) or_x000D_             known sensitivity or allergy to murine products_x000D__x000D_          -  Contraindication to bendamustine, rituximab, or obinutuzumab_x000D__x000D_          -  Prior use of any MAb, radioimmunoconjugate, or antibody-drug conjugate (ADC) within 4_x000D_             weeks or 5 half-lives before Cycle 1 Day 1_x000D__x000D_          -  Treatment with radiotherapy, chemotherapy, immunotherapy, immunosuppressive therapy,_x000D_             or any investigational agent for the purposes of treating cancer within 2 weeks prior_x000D_             to Cycle 1 Day 1_x000D__x000D_          -  Ongoing corticosteroid use &gt;30 mg per day prednisone or equivalent, for purposes_x000D_             other than lymphoma symptom control_x000D__x000D_          -  Completion of autologous stem cell transplant (SCT) within 100 days prior to Cycle 1_x000D_             Day 1_x000D__x000D_          -  Prior allogeneic SCT_x000D__x000D_          -  Eligibility for autologous SCT_x000D__x000D_          -  Grade 3b FL_x000D__x000D_          -  History of transformation of indolent disease to DLBCL_x000D__x000D_          -  Primary or secondary CNS lymphoma_x000D__x000D_          -  Current Grade &gt;1 peripheral neuropathy_x000D__x000D_          -  Evidence of significant, uncontrolled concomitant diseases that could affect_x000D_             compliance with the protocol or interpretation of results, including significant_x000D_             cardiovascular disease (such as New York Heart Association Class III or IV cardiac_x000D_             disease, myocardial infarction within the last 6 months, unstable arrhythmias, or_x000D_             unstable angina) or significant pulmonary disease (including obstructive pulmonary_x000D_             disease and history of bronchospasm)_x000D__x000D_          -  Known active bacterial, viral, fungal, mycobacterial, parasitic, or other infection_x000D_             (excluding fungal infections of nail beds) at study enrollment or any major episode_x000D_             of infection requiring treatment with IV antibiotics or hospitalization within 4_x000D_             weeks prior to Cycle 1 Day 1_x000D__x000D_          -  Suspected or latent tuberculosis_x000D__x000D_          -  Positive test results for chronic hepatitis B virus (HBV) infection or for hepatitis_x000D_             C virus (HCV) antibody_x000D__x000D_          -  Known history of human immunodeficiency virus (HIV) seropositive status or known_x000D_             infection with human T-cell leukemia virus 1 (HTLV-1) virus_x000D__x000D_          -  Women who are pregnant or lactating or who intend to become pregnant within a year of_x000D_             the last dose of study treatment in the rituximab cohort or within 18 months of last_x000D_             dose in the obinutuzumab cohort_x000D__x000D_          -  Evidence of laboratory abnormalities in standard renal, hepatic, or coagulation_x000D_             function tests_x000D_      </v>
      </c>
      <c r="P219" t="str">
        <f t="shared" si="8"/>
        <v xml:space="preserve">
---------------------------------------</v>
      </c>
      <c r="Q219" t="str">
        <f t="shared" si="7"/>
        <v>nct_id: NCT02257567
phase: Phase 1/Phase 2
sponsor_name: Hoffmann-La Roche
sponsor_type: Industry
study_title: A PHASE IB/II STUDY EVALUATING THE SAFETY, TOLERABILITY AND ANTI-TUMOR ACTIVITY OF POLATUZUMAB VEDOTIN (DCDS4501A) IN COMBINATION WITH RITUXIMAB (R) OR OBINUTUZUMAB (G) PLUS BENDAMUSTINE (B) IN RELAPSED OR REFRACTORY FOLLICULAR OR DIFFUSE LARGE B-CELL LYMPHOMA
cohort: 1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3
Criteria: 
_x000D_        Inclusion Criteria:_x000D__x000D_          -  Histologically confirmed relapsed or refractory FL (Grades 1, 2, or 3a) or relapsed_x000D_             or refractory DLBCL_x000D__x000D_          -  If the participant has received prior bendamustine, response duration must have been_x000D_             greater than (&gt;) 1 year (for participants who have relapse disease after a prior_x000D_             regimen)_x000D__x000D_          -  At least one bi-dimensionally measurable lesion on imaging scan defined as &gt;1.5_x000D_             centimeters (cm) in its longest dimension_x000D__x000D_          -  Confirmed availability of archival or freshly collected tumor tissue_x000D__x000D_          -  Life expectancy of at least 24 weeks_x000D__x000D_          -  Eastern Cooperative Oncology Group (ECOG) performance status of 0, 1, or 2_x000D__x000D_          -  Adequate hematological function unless inadequate function is due to underlying_x000D_             disease_x000D__x000D_        Exclusion Criteria:_x000D__x000D_          -  History of severe allergic or anaphylactic reactions to humanized or murine_x000D_             monoclonal antibodies (MAbs, or recombinant antibody-related fusion proteins) or_x000D_             known sensitivity or allergy to murine products_x000D__x000D_          -  Contraindication to bendamustine, rituximab, or obinutuzumab_x000D__x000D_          -  Prior use of any MAb, radioimmunoconjugate, or antibody-drug conjugate (ADC) within 4_x000D_             weeks or 5 half-lives before Cycle 1 Day 1_x000D__x000D_          -  Treatment with radiotherapy, chemotherapy, immunotherapy, immunosuppressive therapy,_x000D_             or any investigational agent for the purposes of treating cancer within 2 weeks prior_x000D_             to Cycle 1 Day 1_x000D__x000D_          -  Ongoing corticosteroid use &gt;30 mg per day prednisone or equivalent, for purposes_x000D_             other than lymphoma symptom control_x000D__x000D_          -  Completion of autologous stem cell transplant (SCT) within 100 days prior to Cycle 1_x000D_             Day 1_x000D__x000D_          -  Prior allogeneic SCT_x000D__x000D_          -  Eligibility for autologous SCT_x000D__x000D_          -  Grade 3b FL_x000D__x000D_          -  History of transformation of indolent disease to DLBCL_x000D__x000D_          -  Primary or secondary CNS lymphoma_x000D__x000D_          -  Current Grade &gt;1 peripheral neuropathy_x000D__x000D_          -  Evidence of significant, uncontrolled concomitant diseases that could affect_x000D_             compliance with the protocol or interpretation of results, including significant_x000D_             cardiovascular disease (such as New York Heart Association Class III or IV cardiac_x000D_             disease, myocardial infarction within the last 6 months, unstable arrhythmias, or_x000D_             unstable angina) or significant pulmonary disease (including obstructive pulmonary_x000D_             disease and history of bronchospasm)_x000D__x000D_          -  Known active bacterial, viral, fungal, mycobacterial, parasitic, or other infection_x000D_             (excluding fungal infections of nail beds) at study enrollment or any major episode_x000D_             of infection requiring treatment with IV antibiotics or hospitalization within 4_x000D_             weeks prior to Cycle 1 Day 1_x000D__x000D_          -  Suspected or latent tuberculosis_x000D__x000D_          -  Positive test results for chronic hepatitis B virus (HBV) infection or for hepatitis_x000D_             C virus (HCV) antibody_x000D__x000D_          -  Known history of human immunodeficiency virus (HIV) seropositive status or known_x000D_             infection with human T-cell leukemia virus 1 (HTLV-1) virus_x000D__x000D_          -  Women who are pregnant or lactating or who intend to become pregnant within a year of_x000D_             the last dose of study treatment in the rituximab cohort or within 18 months of last_x000D_             dose in the obinutuzumab cohort_x000D__x000D_          -  Evidence of laboratory abnormalities in standard renal, hepatic, or coagulation_x000D_             function tests_x000D_      
---------------------------------------</v>
      </c>
      <c r="S219">
        <f>IF(OR(Database!K222="include",Database!L222="include"), 1, 0)</f>
        <v>0</v>
      </c>
      <c r="T219">
        <f>IF(OR(Database!M222="include",Database!N222="include",Database!O222="include",Database!P222="include"), 1, 0)</f>
        <v>0</v>
      </c>
      <c r="U219">
        <f>IF(OR(Database!M222="include",Database!N222="include",Database!O222="include"), 1, 0)</f>
        <v>0</v>
      </c>
      <c r="V219">
        <f>IF(Database!P222="include", 1, 0)</f>
        <v>0</v>
      </c>
      <c r="W219">
        <f>IF(OR(Database!Q222="include",Database!R222="include",Database!S222="include",Database!T222="include"), 1, 0)</f>
        <v>0</v>
      </c>
      <c r="X219">
        <f>IF(Database!Q222="include", 1, 0)</f>
        <v>0</v>
      </c>
      <c r="Y219">
        <f>IF(Database!T222="include", 1, 0)</f>
        <v>0</v>
      </c>
      <c r="Z219">
        <f>IF(OR(Database!AC222="include",Database!AE222="include",Database!AH222="include",Database!AI222="include",Database!AJ222="include",Database!AK222="include",Database!AM222="include",Database!AN222="include",Database!AO222="include",Database!AP222="include"), 1, 0)</f>
        <v>1</v>
      </c>
      <c r="AA219">
        <f>IF(OR(Database!AQ222&lt;&gt;"",Database!AR222&lt;&gt;"",Database!AS222&lt;&gt;"",Database!AT222&lt;&gt;""), 1, 0)</f>
        <v>0</v>
      </c>
      <c r="AB219">
        <f>IF(Database!AW222&lt;&gt;"", 1, 0)</f>
        <v>0</v>
      </c>
      <c r="AC219">
        <f>IF(OR(Database!AY222&lt;&gt;"",Database!AX222&lt;&gt;""), 1, 0)</f>
        <v>0</v>
      </c>
    </row>
    <row r="220" spans="1:29">
      <c r="A220" t="str">
        <f>Database!$B$6&amp;": "&amp;Database!B223&amp;CHAR(10)&amp;Database!$C$6&amp;": "&amp;Database!C223&amp;CHAR(10)&amp;Database!$E$6&amp;": "&amp;Database!E223&amp;CHAR(10)&amp;Database!$F$6&amp;": "&amp;Database!F223&amp;CHAR(10)&amp;Database!$G$6&amp;": "&amp;Database!G223&amp;CHAR(10)&amp;Database!$H$6&amp;": "&amp;Database!H223&amp;CHAR(10)&amp;Database!$I$6&amp;": "&amp;Database!I223&amp;CHAR(10)&amp;Database!$J$6&amp;": "&amp;Database!J223&amp;CHAR(10)</f>
        <v xml:space="preserve">nct_id: NCT02257567
phase: Phase 1/Phase 2
sponsor_name: Hoffmann-La Roche
sponsor_type: Industry
study_title: A PHASE IB/II STUDY EVALUATING THE SAFETY, TOLERABILITY AND ANTI-TUMOR ACTIVITY OF POLATUZUMAB VEDOTIN (DCDS4501A) IN COMBINATION WITH RITUXIMAB (R) OR OBINUTUZUMAB (G) PLUS BENDAMUSTINE (B) IN RELAPSED OR REFRACTORY FOLLICULAR OR DIFFUSE LARGE B-CELL LYMPHOMA
cohort: 2
age_min: 18
age_max: 150
</v>
      </c>
      <c r="B220" t="str">
        <f>IF(S220=1, Database!$K$6&amp;": "&amp;Database!K223&amp;CHAR(10)&amp;Database!$L$6&amp;": "&amp;Database!L223, "")</f>
        <v/>
      </c>
      <c r="C220" t="str">
        <f>IF(T220=1, Database!$M$6&amp;": "&amp;Database!M223&amp;CHAR(10)&amp;Database!$N$6&amp;": "&amp;Database!N223&amp;CHAR(10)&amp;Database!$O$6&amp;": "&amp;Database!O223&amp;CHAR(10)&amp;Database!$P$6&amp;": "&amp;Database!P223&amp;CHAR(10), "")</f>
        <v/>
      </c>
      <c r="D220" t="str">
        <f>IF(W220=1, Database!$Q$6&amp;": "&amp;Database!Q223&amp;CHAR(10)&amp;Database!$R$6&amp;": "&amp;Database!R223&amp;CHAR(10)&amp;Database!$S$6&amp;": "&amp;Database!S223&amp;CHAR(10)&amp;Database!$T$6&amp;": "&amp;Database!T223&amp;CHAR(10)&amp;Database!$U$6&amp;": "&amp;Database!U223&amp;CHAR(10)&amp;Database!$V$6&amp;": "&amp;Database!V223&amp;CHAR(10)&amp;Database!$W$6&amp;": "&amp;Database!W223&amp;CHAR(10)&amp;Database!$X$6&amp;": "&amp;Database!X223&amp;CHAR(10)&amp;Database!$Y$6&amp;": "&amp;Database!Y223&amp;CHAR(10)&amp;Database!$Z$6&amp;": "&amp;Database!Z223&amp;CHAR(10)&amp;Database!$AA$6&amp;": "&amp;Database!AA223&amp;CHAR(10)&amp;Database!$AB$6&amp;": "&amp;Database!AB223&amp;CHAR(10), "")</f>
        <v/>
      </c>
      <c r="E220" t="str">
        <f>IF(Z220=1, Database!$AC$6&amp;": "&amp;Database!AC223&amp;CHAR(10)&amp;Database!$AD$6&amp;": "&amp;Database!AD223&amp;CHAR(10)&amp;Database!$AE$6&amp;": "&amp;Database!AE223&amp;CHAR(10)&amp;Database!$AF$6&amp;": "&amp;Database!AF223&amp;CHAR(10)&amp;Database!$AG$6&amp;": "&amp;Database!AG223&amp;CHAR(10)&amp;Database!$AH$6&amp;": "&amp;Database!AH223&amp;CHAR(10)&amp;Database!$AI$6&amp;": "&amp;Database!AI223&amp;CHAR(10)&amp;Database!$AJ$6&amp;": "&amp;Database!AJ223&amp;CHAR(10)&amp;Database!$AK$6&amp;": "&amp;Database!AK223&amp;CHAR(10)&amp;Database!$AL$6&amp;": "&amp;Database!AL223&amp;CHAR(10)&amp;Database!$AM$6&amp;": "&amp;Database!AM223&amp;CHAR(10)&amp;Database!$AN$6&amp;": "&amp;Database!AN223&amp;CHAR(10)&amp;Database!$AO$6&amp;": "&amp;Database!AO223&amp;CHAR(10)&amp;Database!$AP$6&amp;": "&amp;Database!AP223&amp;CHAR(10), "")</f>
        <v xml:space="preserve">type_lymphoma_hl: 
type_lymphoma_hl_nlpredominant: 
type_lymphoma_nhl_dlbcl: include
type_lymphoma_nhl_dlbcl_pmbcl: 
type_lymphoma_nhl_dlbcl_denovo: require
type_lymphoma_nhl_mcl: 
type_lymphoma_nhl_pcsnl: 
type_lymphoma_nhl_ptcl: 
type_lymphoma_nhl_fl: 
type_lymphoma_nhl_fl_grade3b: 
type_lymphoma_nhl_sll: 
type_lymphoma_nhl_mzl: 
type_lymphoma_nhl_lpl: 
type_lymphoma_nhl_alcl: 
</v>
      </c>
      <c r="F220" t="str">
        <f>IF(AA220=1, Database!$AQ$6&amp;": "&amp;Database!AQ223&amp;CHAR(10)&amp;Database!$AR$6&amp;": "&amp;Database!AR223&amp;CHAR(10)&amp;Database!$AS$6&amp;": "&amp;Database!AS223&amp;CHAR(10)&amp;Database!$AT$6&amp;": "&amp;Database!AT223&amp;CHAR(10), "")</f>
        <v/>
      </c>
      <c r="G220" t="str">
        <f>IF(V220=1, Database!$AU$6&amp;": "&amp;Database!AU223&amp;CHAR(10)&amp;Database!$AV$6&amp;": "&amp;Database!AV223&amp;CHAR(10), "")</f>
        <v/>
      </c>
      <c r="H220" t="str">
        <f>IF(AB220=1, Database!$AW$6&amp;": "&amp;Database!AW223&amp;CHAR(10), "")</f>
        <v/>
      </c>
      <c r="I220" t="str">
        <f>IF(AC220=1, Database!$AX$6&amp;": "&amp;Database!AX223&amp;CHAR(10)&amp;Database!$AY$6&amp;": "&amp;Database!AY223&amp;CHAR(10), "")</f>
        <v/>
      </c>
      <c r="J220" t="str">
        <f>IF(Z220=1, Database!$AQ$6&amp;": "&amp;Database!AQ223&amp;CHAR(10)&amp;Database!$AR$6&amp;": "&amp;Database!AR223&amp;CHAR(10)&amp;Database!$AS$6&amp;": "&amp;Database!AS223&amp;CHAR(10)&amp;Database!$AT$6&amp;": "&amp;Database!AT223&amp;CHAR(10), "")</f>
        <v xml:space="preserve">stage_i: 
stage_ii: 
stage_iii: 
stage_iv: 
</v>
      </c>
      <c r="K220" t="str">
        <f>Database!$AZ$6&amp;": "&amp;Database!AZ223&amp;CHAR(10)&amp;Database!$BA$6&amp;": "&amp;Database!BA223&amp;CHAR(10)&amp;Database!$BB$6&amp;": "&amp;Database!BB223&amp;CHAR(10)</f>
        <v xml:space="preserve">status_newly_diagnosed: 
status_relapse: require_relapse_or_refractory
status_refractory: require_relapse_or_refractory
</v>
      </c>
      <c r="L220" t="str">
        <f>Database!$BC$6&amp;": "&amp;Database!BC223&amp;CHAR(10)&amp;Database!$BD$6&amp;": "&amp;Database!BD223&amp;CHAR(10)&amp;Database!$BE$6&amp;": "&amp;Database!BE223&amp;CHAR(10)&amp;Database!$BF$6&amp;": "&amp;Database!BF223&amp;CHAR(10)&amp;Database!$BG$6&amp;": "&amp;Database!BG223&amp;CHAR(10)&amp;Database!$BH$6&amp;": "&amp;Database!BH223&amp;CHAR(10)</f>
        <v xml:space="preserve">marker_alk_oncogene: 
marker_egfr_mutation: 
marker_kras_mutation: 
marker_philadelphia_bcrabl_positive: 
marker_flt3_positive: 
marker_cd20pos: 
</v>
      </c>
      <c r="M220" t="str">
        <f>Database!$BI$6&amp;": "&amp;Database!BI223&amp;CHAR(10)&amp;Database!$BJ$6&amp;": "&amp;Database!BJ223&amp;CHAR(10)&amp;Database!$BK$6&amp;": "&amp;Database!BK223&amp;CHAR(10)&amp;Database!$BL$6&amp;": "&amp;Database!BL223&amp;CHAR(10)&amp;Database!$BM$6&amp;": "&amp;Database!BM223&amp;CHAR(10)&amp;Database!$BN$6&amp;": "&amp;Database!BN223&amp;CHAR(10)&amp;Database!$BO$6&amp;": "&amp;Database!BO223&amp;CHAR(10)&amp;Database!$BP$6&amp;": "&amp;Database!BP223&amp;CHAR(10)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20" t="str">
        <f>IF(OR(W220=1, Z220=1), Database!$BQ$6&amp;": "&amp;Database!BQ223&amp;CHAR(10)&amp;Database!$BR$6&amp;": "&amp;Database!BR223&amp;CHAR(10)&amp;Database!$BS$6&amp;": "&amp;Database!BS223&amp;CHAR(10)&amp;Database!$BT$6&amp;": "&amp;Database!BT223&amp;CHAR(10), "")</f>
        <v xml:space="preserve">treatment_stemcell_allogeneic: exclude
treatment_stemcell_allogeneic_exclusion_period_mo: 1800
treatment_stemcell_autologous: exclude
treatment_stemcell_autologous_exclusion_period_mo: 3
</v>
      </c>
      <c r="O220" t="str">
        <f>"Criteria: "&amp;CHAR(10)&amp;CHAR(10)&amp;Database!BU223</f>
        <v xml:space="preserve">Criteria: 
_x000D_        Inclusion Criteria:_x000D__x000D_          -  Histologically confirmed relapsed or refractory FL (Grades 1, 2, or 3a) or relapsed_x000D_             or refractory DLBCL_x000D__x000D_          -  If the participant has received prior bendamustine, response duration must have been_x000D_             greater than (&gt;) 1 year (for participants who have relapse disease after a prior_x000D_             regimen)_x000D__x000D_          -  At least one bi-dimensionally measurable lesion on imaging scan defined as &gt;1.5_x000D_             centimeters (cm) in its longest dimension_x000D__x000D_          -  Confirmed availability of archival or freshly collected tumor tissue_x000D__x000D_          -  Life expectancy of at least 24 weeks_x000D__x000D_          -  Eastern Cooperative Oncology Group (ECOG) performance status of 0, 1, or 2_x000D__x000D_          -  Adequate hematological function unless inadequate function is due to underlying_x000D_             disease_x000D__x000D_        Exclusion Criteria:_x000D__x000D_          -  History of severe allergic or anaphylactic reactions to humanized or murine_x000D_             monoclonal antibodies (MAbs, or recombinant antibody-related fusion proteins) or_x000D_             known sensitivity or allergy to murine products_x000D__x000D_          -  Contraindication to bendamustine, rituximab, or obinutuzumab_x000D__x000D_          -  Prior use of any MAb, radioimmunoconjugate, or antibody-drug conjugate (ADC) within 4_x000D_             weeks or 5 half-lives before Cycle 1 Day 1_x000D__x000D_          -  Treatment with radiotherapy, chemotherapy, immunotherapy, immunosuppressive therapy,_x000D_             or any investigational agent for the purposes of treating cancer within 2 weeks prior_x000D_             to Cycle 1 Day 1_x000D__x000D_          -  Ongoing corticosteroid use &gt;30 mg per day prednisone or equivalent, for purposes_x000D_             other than lymphoma symptom control_x000D__x000D_          -  Completion of autologous stem cell transplant (SCT) within 100 days prior to Cycle 1_x000D_             Day 1_x000D__x000D_          -  Prior allogeneic SCT_x000D__x000D_          -  Eligibility for autologous SCT_x000D__x000D_          -  Grade 3b FL_x000D__x000D_          -  History of transformation of indolent disease to DLBCL_x000D__x000D_          -  Primary or secondary CNS lymphoma_x000D__x000D_          -  Current Grade &gt;1 peripheral neuropathy_x000D__x000D_          -  Evidence of significant, uncontrolled concomitant diseases that could affect_x000D_             compliance with the protocol or interpretation of results, including significant_x000D_             cardiovascular disease (such as New York Heart Association Class III or IV cardiac_x000D_             disease, myocardial infarction within the last 6 months, unstable arrhythmias, or_x000D_             unstable angina) or significant pulmonary disease (including obstructive pulmonary_x000D_             disease and history of bronchospasm)_x000D__x000D_          -  Known active bacterial, viral, fungal, mycobacterial, parasitic, or other infection_x000D_             (excluding fungal infections of nail beds) at study enrollment or any major episode_x000D_             of infection requiring treatment with IV antibiotics or hospitalization within 4_x000D_             weeks prior to Cycle 1 Day 1_x000D__x000D_          -  Suspected or latent tuberculosis_x000D__x000D_          -  Positive test results for chronic hepatitis B virus (HBV) infection or for hepatitis_x000D_             C virus (HCV) antibody_x000D__x000D_          -  Known history of human immunodeficiency virus (HIV) seropositive status or known_x000D_             infection with human T-cell leukemia virus 1 (HTLV-1) virus_x000D__x000D_          -  Women who are pregnant or lactating or who intend to become pregnant within a year of_x000D_             the last dose of study treatment in the rituximab cohort or within 18 months of last_x000D_             dose in the obinutuzumab cohort_x000D__x000D_          -  Evidence of laboratory abnormalities in standard renal, hepatic, or coagulation_x000D_             function tests_x000D_      </v>
      </c>
      <c r="P220" t="str">
        <f t="shared" si="8"/>
        <v xml:space="preserve">
---------------------------------------</v>
      </c>
      <c r="Q220" t="str">
        <f t="shared" si="7"/>
        <v>nct_id: NCT02257567
phase: Phase 1/Phase 2
sponsor_name: Hoffmann-La Roche
sponsor_type: Industry
study_title: A PHASE IB/II STUDY EVALUATING THE SAFETY, TOLERABILITY AND ANTI-TUMOR ACTIVITY OF POLATUZUMAB VEDOTIN (DCDS4501A) IN COMBINATION WITH RITUXIMAB (R) OR OBINUTUZUMAB (G) PLUS BENDAMUSTINE (B) IN RELAPSED OR REFRACTORY FOLLICULAR OR DIFFUSE LARGE B-CELL LYMPHOMA
cohort: 2
age_min: 18
age_max: 150
type_lymphoma_hl: 
type_lymphoma_hl_nlpredominant: 
type_lymphoma_nhl_dlbcl: include
type_lymphoma_nhl_dlbcl_pmbcl: 
type_lymphoma_nhl_dlbcl_denovo: require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3
Criteria: 
_x000D_        Inclusion Criteria:_x000D__x000D_          -  Histologically confirmed relapsed or refractory FL (Grades 1, 2, or 3a) or relapsed_x000D_             or refractory DLBCL_x000D__x000D_          -  If the participant has received prior bendamustine, response duration must have been_x000D_             greater than (&gt;) 1 year (for participants who have relapse disease after a prior_x000D_             regimen)_x000D__x000D_          -  At least one bi-dimensionally measurable lesion on imaging scan defined as &gt;1.5_x000D_             centimeters (cm) in its longest dimension_x000D__x000D_          -  Confirmed availability of archival or freshly collected tumor tissue_x000D__x000D_          -  Life expectancy of at least 24 weeks_x000D__x000D_          -  Eastern Cooperative Oncology Group (ECOG) performance status of 0, 1, or 2_x000D__x000D_          -  Adequate hematological function unless inadequate function is due to underlying_x000D_             disease_x000D__x000D_        Exclusion Criteria:_x000D__x000D_          -  History of severe allergic or anaphylactic reactions to humanized or murine_x000D_             monoclonal antibodies (MAbs, or recombinant antibody-related fusion proteins) or_x000D_             known sensitivity or allergy to murine products_x000D__x000D_          -  Contraindication to bendamustine, rituximab, or obinutuzumab_x000D__x000D_          -  Prior use of any MAb, radioimmunoconjugate, or antibody-drug conjugate (ADC) within 4_x000D_             weeks or 5 half-lives before Cycle 1 Day 1_x000D__x000D_          -  Treatment with radiotherapy, chemotherapy, immunotherapy, immunosuppressive therapy,_x000D_             or any investigational agent for the purposes of treating cancer within 2 weeks prior_x000D_             to Cycle 1 Day 1_x000D__x000D_          -  Ongoing corticosteroid use &gt;30 mg per day prednisone or equivalent, for purposes_x000D_             other than lymphoma symptom control_x000D__x000D_          -  Completion of autologous stem cell transplant (SCT) within 100 days prior to Cycle 1_x000D_             Day 1_x000D__x000D_          -  Prior allogeneic SCT_x000D__x000D_          -  Eligibility for autologous SCT_x000D__x000D_          -  Grade 3b FL_x000D__x000D_          -  History of transformation of indolent disease to DLBCL_x000D__x000D_          -  Primary or secondary CNS lymphoma_x000D__x000D_          -  Current Grade &gt;1 peripheral neuropathy_x000D__x000D_          -  Evidence of significant, uncontrolled concomitant diseases that could affect_x000D_             compliance with the protocol or interpretation of results, including significant_x000D_             cardiovascular disease (such as New York Heart Association Class III or IV cardiac_x000D_             disease, myocardial infarction within the last 6 months, unstable arrhythmias, or_x000D_             unstable angina) or significant pulmonary disease (including obstructive pulmonary_x000D_             disease and history of bronchospasm)_x000D__x000D_          -  Known active bacterial, viral, fungal, mycobacterial, parasitic, or other infection_x000D_             (excluding fungal infections of nail beds) at study enrollment or any major episode_x000D_             of infection requiring treatment with IV antibiotics or hospitalization within 4_x000D_             weeks prior to Cycle 1 Day 1_x000D__x000D_          -  Suspected or latent tuberculosis_x000D__x000D_          -  Positive test results for chronic hepatitis B virus (HBV) infection or for hepatitis_x000D_             C virus (HCV) antibody_x000D__x000D_          -  Known history of human immunodeficiency virus (HIV) seropositive status or known_x000D_             infection with human T-cell leukemia virus 1 (HTLV-1) virus_x000D__x000D_          -  Women who are pregnant or lactating or who intend to become pregnant within a year of_x000D_             the last dose of study treatment in the rituximab cohort or within 18 months of last_x000D_             dose in the obinutuzumab cohort_x000D__x000D_          -  Evidence of laboratory abnormalities in standard renal, hepatic, or coagulation_x000D_             function tests_x000D_      
---------------------------------------</v>
      </c>
      <c r="S220">
        <f>IF(OR(Database!K223="include",Database!L223="include"), 1, 0)</f>
        <v>0</v>
      </c>
      <c r="T220">
        <f>IF(OR(Database!M223="include",Database!N223="include",Database!O223="include",Database!P223="include"), 1, 0)</f>
        <v>0</v>
      </c>
      <c r="U220">
        <f>IF(OR(Database!M223="include",Database!N223="include",Database!O223="include"), 1, 0)</f>
        <v>0</v>
      </c>
      <c r="V220">
        <f>IF(Database!P223="include", 1, 0)</f>
        <v>0</v>
      </c>
      <c r="W220">
        <f>IF(OR(Database!Q223="include",Database!R223="include",Database!S223="include",Database!T223="include"), 1, 0)</f>
        <v>0</v>
      </c>
      <c r="X220">
        <f>IF(Database!Q223="include", 1, 0)</f>
        <v>0</v>
      </c>
      <c r="Y220">
        <f>IF(Database!T223="include", 1, 0)</f>
        <v>0</v>
      </c>
      <c r="Z220">
        <f>IF(OR(Database!AC223="include",Database!AE223="include",Database!AH223="include",Database!AI223="include",Database!AJ223="include",Database!AK223="include",Database!AM223="include",Database!AN223="include",Database!AO223="include",Database!AP223="include"), 1, 0)</f>
        <v>1</v>
      </c>
      <c r="AA220">
        <f>IF(OR(Database!AQ223&lt;&gt;"",Database!AR223&lt;&gt;"",Database!AS223&lt;&gt;"",Database!AT223&lt;&gt;""), 1, 0)</f>
        <v>0</v>
      </c>
      <c r="AB220">
        <f>IF(Database!AW223&lt;&gt;"", 1, 0)</f>
        <v>0</v>
      </c>
      <c r="AC220">
        <f>IF(OR(Database!AY223&lt;&gt;"",Database!AX223&lt;&gt;""), 1, 0)</f>
        <v>0</v>
      </c>
    </row>
    <row r="221" spans="1:29">
      <c r="A221" t="str">
        <f>Database!$B$6&amp;": "&amp;Database!B224&amp;CHAR(10)&amp;Database!$C$6&amp;": "&amp;Database!C224&amp;CHAR(10)&amp;Database!$E$6&amp;": "&amp;Database!E224&amp;CHAR(10)&amp;Database!$F$6&amp;": "&amp;Database!F224&amp;CHAR(10)&amp;Database!$G$6&amp;": "&amp;Database!G224&amp;CHAR(10)&amp;Database!$H$6&amp;": "&amp;Database!H224&amp;CHAR(10)&amp;Database!$I$6&amp;": "&amp;Database!I224&amp;CHAR(10)&amp;Database!$J$6&amp;": "&amp;Database!J224&amp;CHAR(10)</f>
        <v xml:space="preserve">nct_id: NCT02684292
phase: Phase 3
sponsor_name: Merck Sharp &amp; Dohme Corp.
sponsor_type: Industry
study_title: A Phase III, Randomized, Open-label, Clinical Trial to Compare Pembrolizumab With Brentuximab Vedotin in Subjects With Relapsed or Refractory Classical Hodgkin Lymphoma
cohort: 1
age_min: 18
age_max: 150
</v>
      </c>
      <c r="B221" t="str">
        <f>IF(S221=1, Database!$K$6&amp;": "&amp;Database!K224&amp;CHAR(10)&amp;Database!$L$6&amp;": "&amp;Database!L224, "")</f>
        <v/>
      </c>
      <c r="C221" t="str">
        <f>IF(T221=1, Database!$M$6&amp;": "&amp;Database!M224&amp;CHAR(10)&amp;Database!$N$6&amp;": "&amp;Database!N224&amp;CHAR(10)&amp;Database!$O$6&amp;": "&amp;Database!O224&amp;CHAR(10)&amp;Database!$P$6&amp;": "&amp;Database!P224&amp;CHAR(10), "")</f>
        <v/>
      </c>
      <c r="D221" t="str">
        <f>IF(W221=1, Database!$Q$6&amp;": "&amp;Database!Q224&amp;CHAR(10)&amp;Database!$R$6&amp;": "&amp;Database!R224&amp;CHAR(10)&amp;Database!$S$6&amp;": "&amp;Database!S224&amp;CHAR(10)&amp;Database!$T$6&amp;": "&amp;Database!T224&amp;CHAR(10)&amp;Database!$U$6&amp;": "&amp;Database!U224&amp;CHAR(10)&amp;Database!$V$6&amp;": "&amp;Database!V224&amp;CHAR(10)&amp;Database!$W$6&amp;": "&amp;Database!W224&amp;CHAR(10)&amp;Database!$X$6&amp;": "&amp;Database!X224&amp;CHAR(10)&amp;Database!$Y$6&amp;": "&amp;Database!Y224&amp;CHAR(10)&amp;Database!$Z$6&amp;": "&amp;Database!Z224&amp;CHAR(10)&amp;Database!$AA$6&amp;": "&amp;Database!AA224&amp;CHAR(10)&amp;Database!$AB$6&amp;": "&amp;Database!AB224&amp;CHAR(10), "")</f>
        <v/>
      </c>
      <c r="E221" t="str">
        <f>IF(Z221=1, Database!$AC$6&amp;": "&amp;Database!AC224&amp;CHAR(10)&amp;Database!$AD$6&amp;": "&amp;Database!AD224&amp;CHAR(10)&amp;Database!$AE$6&amp;": "&amp;Database!AE224&amp;CHAR(10)&amp;Database!$AF$6&amp;": "&amp;Database!AF224&amp;CHAR(10)&amp;Database!$AG$6&amp;": "&amp;Database!AG224&amp;CHAR(10)&amp;Database!$AH$6&amp;": "&amp;Database!AH224&amp;CHAR(10)&amp;Database!$AI$6&amp;": "&amp;Database!AI224&amp;CHAR(10)&amp;Database!$AJ$6&amp;": "&amp;Database!AJ224&amp;CHAR(10)&amp;Database!$AK$6&amp;": "&amp;Database!AK224&amp;CHAR(10)&amp;Database!$AL$6&amp;": "&amp;Database!AL224&amp;CHAR(10)&amp;Database!$AM$6&amp;": "&amp;Database!AM224&amp;CHAR(10)&amp;Database!$AN$6&amp;": "&amp;Database!AN224&amp;CHAR(10)&amp;Database!$AO$6&amp;": "&amp;Database!AO224&amp;CHAR(10)&amp;Database!$AP$6&amp;": "&amp;Database!AP224&amp;CHAR(10), "")</f>
        <v xml:space="preserve">type_lymphoma_hl: include
type_lymphoma_hl_nlpredominant: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v>
      </c>
      <c r="F221" t="str">
        <f>IF(AA221=1, Database!$AQ$6&amp;": "&amp;Database!AQ224&amp;CHAR(10)&amp;Database!$AR$6&amp;": "&amp;Database!AR224&amp;CHAR(10)&amp;Database!$AS$6&amp;": "&amp;Database!AS224&amp;CHAR(10)&amp;Database!$AT$6&amp;": "&amp;Database!AT224&amp;CHAR(10), "")</f>
        <v/>
      </c>
      <c r="G221" t="str">
        <f>IF(V221=1, Database!$AU$6&amp;": "&amp;Database!AU224&amp;CHAR(10)&amp;Database!$AV$6&amp;": "&amp;Database!AV224&amp;CHAR(10), "")</f>
        <v/>
      </c>
      <c r="H221" t="str">
        <f>IF(AB221=1, Database!$AW$6&amp;": "&amp;Database!AW224&amp;CHAR(10), "")</f>
        <v/>
      </c>
      <c r="I221" t="str">
        <f>IF(AC221=1, Database!$AX$6&amp;": "&amp;Database!AX224&amp;CHAR(10)&amp;Database!$AY$6&amp;": "&amp;Database!AY224&amp;CHAR(10), "")</f>
        <v/>
      </c>
      <c r="J221" t="str">
        <f>IF(Z221=1, Database!$AQ$6&amp;": "&amp;Database!AQ224&amp;CHAR(10)&amp;Database!$AR$6&amp;": "&amp;Database!AR224&amp;CHAR(10)&amp;Database!$AS$6&amp;": "&amp;Database!AS224&amp;CHAR(10)&amp;Database!$AT$6&amp;": "&amp;Database!AT224&amp;CHAR(10), "")</f>
        <v xml:space="preserve">stage_i: 
stage_ii: 
stage_iii: 
stage_iv: 
</v>
      </c>
      <c r="K221" t="str">
        <f>Database!$AZ$6&amp;": "&amp;Database!AZ224&amp;CHAR(10)&amp;Database!$BA$6&amp;": "&amp;Database!BA224&amp;CHAR(10)&amp;Database!$BB$6&amp;": "&amp;Database!BB224&amp;CHAR(10)</f>
        <v xml:space="preserve">status_newly_diagnosed: 
status_relapse: require_relapse_or_refractory
status_refractory: require_relapse_or_refractory
</v>
      </c>
      <c r="L221" t="str">
        <f>Database!$BC$6&amp;": "&amp;Database!BC224&amp;CHAR(10)&amp;Database!$BD$6&amp;": "&amp;Database!BD224&amp;CHAR(10)&amp;Database!$BE$6&amp;": "&amp;Database!BE224&amp;CHAR(10)&amp;Database!$BF$6&amp;": "&amp;Database!BF224&amp;CHAR(10)&amp;Database!$BG$6&amp;": "&amp;Database!BG224&amp;CHAR(10)&amp;Database!$BH$6&amp;": "&amp;Database!BH224&amp;CHAR(10)</f>
        <v xml:space="preserve">marker_alk_oncogene: 
marker_egfr_mutation: 
marker_kras_mutation: 
marker_philadelphia_bcrabl_positive: 
marker_flt3_positive: 
marker_cd20pos: 
</v>
      </c>
      <c r="M221" t="str">
        <f>Database!$BI$6&amp;": "&amp;Database!BI224&amp;CHAR(10)&amp;Database!$BJ$6&amp;": "&amp;Database!BJ224&amp;CHAR(10)&amp;Database!$BK$6&amp;": "&amp;Database!BK224&amp;CHAR(10)&amp;Database!$BL$6&amp;": "&amp;Database!BL224&amp;CHAR(10)&amp;Database!$BM$6&amp;": "&amp;Database!BM224&amp;CHAR(10)&amp;Database!$BN$6&amp;": "&amp;Database!BN224&amp;CHAR(10)&amp;Database!$BO$6&amp;": "&amp;Database!BO224&amp;CHAR(10)&amp;Database!$BP$6&amp;": "&amp;Database!BP224&amp;CHAR(10)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21" t="str">
        <f>IF(OR(W221=1, Z221=1), Database!$BQ$6&amp;": "&amp;Database!BQ224&amp;CHAR(10)&amp;Database!$BR$6&amp;": "&amp;Database!BR224&amp;CHAR(10)&amp;Database!$BS$6&amp;": "&amp;Database!BS224&amp;CHAR(10)&amp;Database!$BT$6&amp;": "&amp;Database!BT224&amp;CHAR(10), "")</f>
        <v xml:space="preserve">treatment_stemcell_allogeneic: exclude
treatment_stemcell_allogeneic_exclusion_period_mo: 60
treatment_stemcell_autologous: 
treatment_stemcell_autologous_exclusion_period_mo: 
</v>
      </c>
      <c r="O221" t="str">
        <f>"Criteria: "&amp;CHAR(10)&amp;CHAR(10)&amp;Database!BU224</f>
        <v xml:space="preserve">Criteria: 
_x000D_        Inclusion Criteria:_x000D__x000D_          -  Has relapsed (disease progression after most recent therapy) or refractory (failure_x000D_             to achieve Complete Response (CR) or Partial Response (PR) to most recent therapy)_x000D_             Classical Hodgkin Lymphoma and meets one of the following criteria:_x000D__x000D_               1. Has failed to achieve a response or progressed after autologous stem cell_x000D_                  transplant (auto-SCT). Participants must not have had previous treatment with_x000D_                  brentuximab vedotin._x000D__x000D_               2. Is not an auto-SCT candidate due to: chemo-resistant disease (unable to achieve_x000D_                  CR or PR to salvage chemotherapy), advanced age (â‰¥65 years of age), or any_x000D_                  significant coexisting medical condition (cardiac, renal, pulmonary, or hepatic_x000D_                  dysfunction) likely to have a negative impact on tolerability of auto-SCT._x000D_                  Participants &lt;65 years of age who refuse auto-SCT are not eligible for this_x000D_                  study. Note: Sponsor review and approval of participants &lt;65 years of age who_x000D_                  are not auto-SCT candidates are required before randomization. Participants must_x000D_                  have received at least 2 prior multi-agent chemotherapy regimens that did not_x000D_                  include brentuximab vedotin._x000D__x000D_          -  Has measureable disease defined as â‰¥1 lesion that can be accurately measured in at_x000D_             least 2 dimensions with spiral computed tomography (CT) scan. Minimum measurement_x000D_             must be &gt;15 mm in the longest diameter or &gt;10 mm in the short axis._x000D__x000D_          -  Is able to provide an evaluable core or excisional lymph node biopsy for biomarker_x000D_             analysis from an archival or newly obtained biopsy at Screening (Visit 1)._x000D__x000D_          -  Has a performance status of 0 or 1 on the Eastern Cooperative Oncology Group (ECOG)_x000D_             Performance Scale._x000D__x000D_          -  Has adequate organ function_x000D__x000D_          -  Female participants of childbearing potential must be willing to use an adequate_x000D_             method of contraception for the course of the study through 180 days after the last_x000D_             dose of study drug._x000D__x000D_          -  Male participant of childbearing potential must be willing to use an adequate method_x000D_             of contraception starting with the first dose of study drug through 180 days after_x000D_             the last dose of study drug._x000D__x000D_        Exclusion Criteria:_x000D__x000D_          -  Has received previous treatment with brentuximab vedotin._x000D__x000D_          -  Has hypersensitivity to the active substance or to any of the excipients in_x000D_             brentuximab vedotin._x000D__x000D_          -  Is currently participating in a study of an investigational agent and is currently_x000D_             receiving study therapy or has participated in a study of an investigational agent_x000D_             and has received study therapy or used an investigational device within 4 weeks of_x000D_             the first dose of study drug._x000D__x000D_          -  Has a diagnosis of immunosuppression or is receiving systemic steroid therapy or any_x000D_             other form of immunosuppressive therapy within 7 days prior to the first dose of_x000D_             study drug._x000D__x000D_          -  Has had a prior monoclonal antibody (mAb) within 4 weeks prior to first dose of study_x000D_             drug in the study or who has not recovered (i.e., â‰¤ Grade 1 or at baseline) from_x000D_             adverse events (AEs) due to agents administered more than 4 weeks earlier._x000D__x000D_          -  Has had prior chemotherapy, targeted small molecule therapy, or radiation therapy_x000D_             within 2 weeks prior to study Day 1 or who has not recovered (i.e., â‰¤ Grade 1 or at_x000D_             baseline) from AEs due to a previously administered agent. Note: If a participant_x000D_             received major surgery, he/she must have recovered adequately from the toxicity_x000D_             and/or complications from the intervention prior to starting study drug._x000D__x000D_          -  Has undergone prior allogeneic hematopoietic stem cell transplantation within the_x000D_             last 5 years. Note: Participants who have had a transplant greater than 5 years ago_x000D_             are eligible as long as there are no symptoms of graft-versus-host disease (GVHD)._x000D__x000D_          -  Has a known additional malignancy that is progressing or requires active treatment._x000D_             Exceptions include basal cell carcinoma of the skin, squamous cell carcinoma of the_x000D_             skin, or in situ cervical cancer that has undergone potentially curative therapy._x000D__x000D_          -  Has known active central nervous system (CNS) metastases and/or carcinomatous_x000D_             meningitis. Participants with previously treated brain metastases may participate_x000D_             provided they are stable (without evidence of progression by magnetic resonance_x000D_             imaging [MRI] for at least 4 weeks prior to the first dose of study drug and any_x000D_             neurologic symptoms have returned to baseline) and have no evidence of new or_x000D_             enlarging brain metastases._x000D__x000D_          -  Has active autoimmune disease that has required systemic treatment in the past 2_x000D_             years (i.e., with the use of disease modifying agents, corticosteroids, or_x000D_             immunosuppressive drugs)._x000D__x000D_          -  Has a history of (non-infectious) pneumonitis that required steroids, or current_x000D_             pneumonitis._x000D__x000D_          -  Has an active infection requiring intravenous systemic therapy._x000D__x000D_          -  Has known psychiatric or substance abuse disorders that would interfere with_x000D_             cooperation with the requirements of the trial._x000D__x000D_          -  Is pregnant or breastfeeding, or expecting to conceive or father children within the_x000D_             projected duration of the trial, starting with the screening visit through 180 days_x000D_             after the last dose of study drug._x000D__x000D_          -  Has received prior therapy with an anti-programmed cell death-1 (anti-PD-1),_x000D_             anti-PD-ligand 1 (anti-PD-L1), anti-PD-L2, anti-CD30, anti-CD137, or cytotoxic_x000D_             T-lymphocyte-associated protein 4 (CTLA-4) antibody (including ipilimumab) or any_x000D_             other antibody or drug specifically targeting T-cell co-stimulation or checkpoint_x000D_             pathways._x000D__x000D_          -  Has a known history of human immunodeficiency virus (HIV)_x000D__x000D_          -  Has active hepatitis B (HBV) or hepatitis C (HCV)._x000D__x000D_          -  Has received a live vaccine within 30 days prior to first dose of study drug._x000D_      </v>
      </c>
      <c r="P221" t="str">
        <f t="shared" si="8"/>
        <v xml:space="preserve">
---------------------------------------</v>
      </c>
      <c r="Q221" t="str">
        <f t="shared" si="7"/>
        <v>nct_id: NCT02684292
phase: Phase 3
sponsor_name: Merck Sharp &amp; Dohme Corp.
sponsor_type: Industry
study_title: A Phase III, Randomized, Open-label, Clinical Trial to Compare Pembrolizumab With Brentuximab Vedotin in Subjects With Relapsed or Refractory Classical Hodgkin Lymphoma
cohort: 1
age_min: 18
age_max: 150
type_lymphoma_hl: include
type_lymphoma_hl_nlpredominant: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60
treatment_stemcell_autologous: 
treatment_stemcell_autologous_exclusion_period_mo: 
Criteria: 
_x000D_        Inclusion Criteria:_x000D__x000D_          -  Has relapsed (disease progression after most recent therapy) or refractory (failure_x000D_             to achieve Complete Response (CR) or Partial Response (PR) to most recent therapy)_x000D_             Classical Hodgkin Lymphoma and meets one of the following criteria:_x000D__x000D_               1. Has failed to achieve a response or progressed after autologous stem cell_x000D_                  transplant (auto-SCT). Participants must not have had previous treatment with_x000D_                  brentuximab vedotin._x000D__x000D_               2. Is not an auto-SCT candidate due to: chemo-resistant disease (unable to achieve_x000D_                  CR or PR to salvage chemotherapy), advanced age (â‰¥65 years of age), or any_x000D_                  significant coexisting medical condition (cardiac, renal, pulmonary, or hepatic_x000D_                  dysfunction) likely to have a negative impact on tolerability of auto-SCT._x000D_                  Participants &lt;65 years of age who refuse auto-SCT are not eligible for this_x000D_                  study. Note: Sponsor review and approval of participants &lt;65 years of age who_x000D_                  are not auto-SCT candidates are required before randomization. Participants must_x000D_                  have received at least 2 prior multi-agent chemotherapy regimens that did not_x000D_                  include brentuximab vedotin._x000D__x000D_          -  Has measureable disease defined as â‰¥1 lesion that can be accurately measured in at_x000D_             least 2 dimensions with spiral computed tomography (CT) scan. Minimum measurement_x000D_             must be &gt;15 mm in the longest diameter or &gt;10 mm in the short axis._x000D__x000D_          -  Is able to provide an evaluable core or excisional lymph node biopsy for biomarker_x000D_             analysis from an archival or newly obtained biopsy at Screening (Visit 1)._x000D__x000D_          -  Has a performance status of 0 or 1 on the Eastern Cooperative Oncology Group (ECOG)_x000D_             Performance Scale._x000D__x000D_          -  Has adequate organ function_x000D__x000D_          -  Female participants of childbearing potential must be willing to use an adequate_x000D_             method of contraception for the course of the study through 180 days after the last_x000D_             dose of study drug._x000D__x000D_          -  Male participant of childbearing potential must be willing to use an adequate method_x000D_             of contraception starting with the first dose of study drug through 180 days after_x000D_             the last dose of study drug._x000D__x000D_        Exclusion Criteria:_x000D__x000D_          -  Has received previous treatment with brentuximab vedotin._x000D__x000D_          -  Has hypersensitivity to the active substance or to any of the excipients in_x000D_             brentuximab vedotin._x000D__x000D_          -  Is currently participating in a study of an investigational agent and is currently_x000D_             receiving study therapy or has participated in a study of an investigational agent_x000D_             and has received study therapy or used an investigational device within 4 weeks of_x000D_             the first dose of study drug._x000D__x000D_          -  Has a diagnosis of immunosuppression or is receiving systemic steroid therapy or any_x000D_             other form of immunosuppressive therapy within 7 days prior to the first dose of_x000D_             study drug._x000D__x000D_          -  Has had a prior monoclonal antibody (mAb) within 4 weeks prior to first dose of study_x000D_             drug in the study or who has not recovered (i.e., â‰¤ Grade 1 or at baseline) from_x000D_             adverse events (AEs) due to agents administered more than 4 weeks earlier._x000D__x000D_          -  Has had prior chemotherapy, targeted small molecule therapy, or radiation therapy_x000D_             within 2 weeks prior to study Day 1 or who has not recovered (i.e., â‰¤ Grade 1 or at_x000D_             baseline) from AEs due to a previously administered agent. Note: If a participant_x000D_             received major surgery, he/she must have recovered adequately from the toxicity_x000D_             and/or complications from the intervention prior to starting study drug._x000D__x000D_          -  Has undergone prior allogeneic hematopoietic stem cell transplantation within the_x000D_             last 5 years. Note: Participants who have had a transplant greater than 5 years ago_x000D_             are eligible as long as there are no symptoms of graft-versus-host disease (GVHD)._x000D__x000D_          -  Has a known additional malignancy that is progressing or requires active treatment._x000D_             Exceptions include basal cell carcinoma of the skin, squamous cell carcinoma of the_x000D_             skin, or in situ cervical cancer that has undergone potentially curative therapy._x000D__x000D_          -  Has known active central nervous system (CNS) metastases and/or carcinomatous_x000D_             meningitis. Participants with previously treated brain metastases may participate_x000D_             provided they are stable (without evidence of progression by magnetic resonance_x000D_             imaging [MRI] for at least 4 weeks prior to the first dose of study drug and any_x000D_             neurologic symptoms have returned to baseline) and have no evidence of new or_x000D_             enlarging brain metastases._x000D__x000D_          -  Has active autoimmune disease that has required systemic treatment in the past 2_x000D_             years (i.e., with the use of disease modifying agents, corticosteroids, or_x000D_             immunosuppressive drugs)._x000D__x000D_          -  Has a history of (non-infectious) pneumonitis that required steroids, or current_x000D_             pneumonitis._x000D__x000D_          -  Has an active infection requiring intravenous systemic therapy._x000D__x000D_          -  Has known psychiatric or substance abuse disorders that would interfere with_x000D_             cooperation with the requirements of the trial._x000D__x000D_          -  Is pregnant or breastfeeding, or expecting to conceive or father children within the_x000D_             projected duration of the trial, starting with the screening visit through 180 days_x000D_             after the last dose of study drug._x000D__x000D_          -  Has received prior therapy with an anti-programmed cell death-1 (anti-PD-1),_x000D_             anti-PD-ligand 1 (anti-PD-L1), anti-PD-L2, anti-CD30, anti-CD137, or cytotoxic_x000D_             T-lymphocyte-associated protein 4 (CTLA-4) antibody (including ipilimumab) or any_x000D_             other antibody or drug specifically targeting T-cell co-stimulation or checkpoint_x000D_             pathways._x000D__x000D_          -  Has a known history of human immunodeficiency virus (HIV)_x000D__x000D_          -  Has active hepatitis B (HBV) or hepatitis C (HCV)._x000D__x000D_          -  Has received a live vaccine within 30 days prior to first dose of study drug._x000D_      
---------------------------------------</v>
      </c>
      <c r="S221">
        <f>IF(OR(Database!K224="include",Database!L224="include"), 1, 0)</f>
        <v>0</v>
      </c>
      <c r="T221">
        <f>IF(OR(Database!M224="include",Database!N224="include",Database!O224="include",Database!P224="include"), 1, 0)</f>
        <v>0</v>
      </c>
      <c r="U221">
        <f>IF(OR(Database!M224="include",Database!N224="include",Database!O224="include"), 1, 0)</f>
        <v>0</v>
      </c>
      <c r="V221">
        <f>IF(Database!P224="include", 1, 0)</f>
        <v>0</v>
      </c>
      <c r="W221">
        <f>IF(OR(Database!Q224="include",Database!R224="include",Database!S224="include",Database!T224="include"), 1, 0)</f>
        <v>0</v>
      </c>
      <c r="X221">
        <f>IF(Database!Q224="include", 1, 0)</f>
        <v>0</v>
      </c>
      <c r="Y221">
        <f>IF(Database!T224="include", 1, 0)</f>
        <v>0</v>
      </c>
      <c r="Z221">
        <f>IF(OR(Database!AC224="include",Database!AE224="include",Database!AH224="include",Database!AI224="include",Database!AJ224="include",Database!AK224="include",Database!AM224="include",Database!AN224="include",Database!AO224="include",Database!AP224="include"), 1, 0)</f>
        <v>1</v>
      </c>
      <c r="AA221">
        <f>IF(OR(Database!AQ224&lt;&gt;"",Database!AR224&lt;&gt;"",Database!AS224&lt;&gt;"",Database!AT224&lt;&gt;""), 1, 0)</f>
        <v>0</v>
      </c>
      <c r="AB221">
        <f>IF(Database!AW224&lt;&gt;"", 1, 0)</f>
        <v>0</v>
      </c>
      <c r="AC221">
        <f>IF(OR(Database!AY224&lt;&gt;"",Database!AX224&lt;&gt;""), 1, 0)</f>
        <v>0</v>
      </c>
    </row>
    <row r="222" spans="1:29">
      <c r="A222" t="str">
        <f>Database!$B$6&amp;": "&amp;Database!B225&amp;CHAR(10)&amp;Database!$C$6&amp;": "&amp;Database!C225&amp;CHAR(10)&amp;Database!$E$6&amp;": "&amp;Database!E225&amp;CHAR(10)&amp;Database!$F$6&amp;": "&amp;Database!F225&amp;CHAR(10)&amp;Database!$G$6&amp;": "&amp;Database!G225&amp;CHAR(10)&amp;Database!$H$6&amp;": "&amp;Database!H225&amp;CHAR(10)&amp;Database!$I$6&amp;": "&amp;Database!I225&amp;CHAR(10)&amp;Database!$J$6&amp;": "&amp;Database!J225&amp;CHAR(10)</f>
        <v xml:space="preserve">nct_id: NCT02793583
phase: Phase 2/Phase 3
sponsor_name: TG Therapeutics, Inc.
sponsor_type: Industry
study_title: A Phase 2b Randomized Study to Assess the Efficacy and Safety of the Combination of Ublituximab + TGR-1202 and TGR-1202 Alone in Patients With Previously Treated Diffuse Large B-Cell Lymphoma
cohort: 1
age_min: 18
age_max: 150
</v>
      </c>
      <c r="B222" t="str">
        <f>IF(S222=1, Database!$K$6&amp;": "&amp;Database!K225&amp;CHAR(10)&amp;Database!$L$6&amp;": "&amp;Database!L225, "")</f>
        <v/>
      </c>
      <c r="C222" t="str">
        <f>IF(T222=1, Database!$M$6&amp;": "&amp;Database!M225&amp;CHAR(10)&amp;Database!$N$6&amp;": "&amp;Database!N225&amp;CHAR(10)&amp;Database!$O$6&amp;": "&amp;Database!O225&amp;CHAR(10)&amp;Database!$P$6&amp;": "&amp;Database!P225&amp;CHAR(10), "")</f>
        <v/>
      </c>
      <c r="D222" t="str">
        <f>IF(W222=1, Database!$Q$6&amp;": "&amp;Database!Q225&amp;CHAR(10)&amp;Database!$R$6&amp;": "&amp;Database!R225&amp;CHAR(10)&amp;Database!$S$6&amp;": "&amp;Database!S225&amp;CHAR(10)&amp;Database!$T$6&amp;": "&amp;Database!T225&amp;CHAR(10)&amp;Database!$U$6&amp;": "&amp;Database!U225&amp;CHAR(10)&amp;Database!$V$6&amp;": "&amp;Database!V225&amp;CHAR(10)&amp;Database!$W$6&amp;": "&amp;Database!W225&amp;CHAR(10)&amp;Database!$X$6&amp;": "&amp;Database!X225&amp;CHAR(10)&amp;Database!$Y$6&amp;": "&amp;Database!Y225&amp;CHAR(10)&amp;Database!$Z$6&amp;": "&amp;Database!Z225&amp;CHAR(10)&amp;Database!$AA$6&amp;": "&amp;Database!AA225&amp;CHAR(10)&amp;Database!$AB$6&amp;": "&amp;Database!AB225&amp;CHAR(10), "")</f>
        <v/>
      </c>
      <c r="E222" t="str">
        <f>IF(Z222=1, Database!$AC$6&amp;": "&amp;Database!AC225&amp;CHAR(10)&amp;Database!$AD$6&amp;": "&amp;Database!AD225&amp;CHAR(10)&amp;Database!$AE$6&amp;": "&amp;Database!AE225&amp;CHAR(10)&amp;Database!$AF$6&amp;": "&amp;Database!AF225&amp;CHAR(10)&amp;Database!$AG$6&amp;": "&amp;Database!AG225&amp;CHAR(10)&amp;Database!$AH$6&amp;": "&amp;Database!AH225&amp;CHAR(10)&amp;Database!$AI$6&amp;": "&amp;Database!AI225&amp;CHAR(10)&amp;Database!$AJ$6&amp;": "&amp;Database!AJ225&amp;CHAR(10)&amp;Database!$AK$6&amp;": "&amp;Database!AK225&amp;CHAR(10)&amp;Database!$AL$6&amp;": "&amp;Database!AL225&amp;CHAR(10)&amp;Database!$AM$6&amp;": "&amp;Database!AM225&amp;CHAR(10)&amp;Database!$AN$6&amp;": "&amp;Database!AN225&amp;CHAR(10)&amp;Database!$AO$6&amp;": "&amp;Database!AO225&amp;CHAR(10)&amp;Database!$AP$6&amp;": "&amp;Database!AP225&amp;CHAR(10), "")</f>
        <v xml:space="preserve">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v>
      </c>
      <c r="F222" t="str">
        <f>IF(AA222=1, Database!$AQ$6&amp;": "&amp;Database!AQ225&amp;CHAR(10)&amp;Database!$AR$6&amp;": "&amp;Database!AR225&amp;CHAR(10)&amp;Database!$AS$6&amp;": "&amp;Database!AS225&amp;CHAR(10)&amp;Database!$AT$6&amp;": "&amp;Database!AT225&amp;CHAR(10), "")</f>
        <v/>
      </c>
      <c r="G222" t="str">
        <f>IF(V222=1, Database!$AU$6&amp;": "&amp;Database!AU225&amp;CHAR(10)&amp;Database!$AV$6&amp;": "&amp;Database!AV225&amp;CHAR(10), "")</f>
        <v/>
      </c>
      <c r="H222" t="str">
        <f>IF(AB222=1, Database!$AW$6&amp;": "&amp;Database!AW225&amp;CHAR(10), "")</f>
        <v/>
      </c>
      <c r="I222" t="str">
        <f>IF(AC222=1, Database!$AX$6&amp;": "&amp;Database!AX225&amp;CHAR(10)&amp;Database!$AY$6&amp;": "&amp;Database!AY225&amp;CHAR(10), "")</f>
        <v/>
      </c>
      <c r="J222" t="str">
        <f>IF(Z222=1, Database!$AQ$6&amp;": "&amp;Database!AQ225&amp;CHAR(10)&amp;Database!$AR$6&amp;": "&amp;Database!AR225&amp;CHAR(10)&amp;Database!$AS$6&amp;": "&amp;Database!AS225&amp;CHAR(10)&amp;Database!$AT$6&amp;": "&amp;Database!AT225&amp;CHAR(10), "")</f>
        <v xml:space="preserve">stage_i: 
stage_ii: 
stage_iii: 
stage_iv: 
</v>
      </c>
      <c r="K222" t="str">
        <f>Database!$AZ$6&amp;": "&amp;Database!AZ225&amp;CHAR(10)&amp;Database!$BA$6&amp;": "&amp;Database!BA225&amp;CHAR(10)&amp;Database!$BB$6&amp;": "&amp;Database!BB225&amp;CHAR(10)</f>
        <v xml:space="preserve">status_newly_diagnosed: 
status_relapse: require_relapse_or_refractory
status_refractory: require_relapse_or_refractory
</v>
      </c>
      <c r="L222" t="str">
        <f>Database!$BC$6&amp;": "&amp;Database!BC225&amp;CHAR(10)&amp;Database!$BD$6&amp;": "&amp;Database!BD225&amp;CHAR(10)&amp;Database!$BE$6&amp;": "&amp;Database!BE225&amp;CHAR(10)&amp;Database!$BF$6&amp;": "&amp;Database!BF225&amp;CHAR(10)&amp;Database!$BG$6&amp;": "&amp;Database!BG225&amp;CHAR(10)&amp;Database!$BH$6&amp;": "&amp;Database!BH225&amp;CHAR(10)</f>
        <v xml:space="preserve">marker_alk_oncogene: 
marker_egfr_mutation: 
marker_kras_mutation: 
marker_philadelphia_bcrabl_positive: 
marker_flt3_positive: 
marker_cd20pos: 
</v>
      </c>
      <c r="M222" t="str">
        <f>Database!$BI$6&amp;": "&amp;Database!BI225&amp;CHAR(10)&amp;Database!$BJ$6&amp;": "&amp;Database!BJ225&amp;CHAR(10)&amp;Database!$BK$6&amp;": "&amp;Database!BK225&amp;CHAR(10)&amp;Database!$BL$6&amp;": "&amp;Database!BL225&amp;CHAR(10)&amp;Database!$BM$6&amp;": "&amp;Database!BM225&amp;CHAR(10)&amp;Database!$BN$6&amp;": "&amp;Database!BN225&amp;CHAR(10)&amp;Database!$BO$6&amp;": "&amp;Database!BO225&amp;CHAR(10)&amp;Database!$BP$6&amp;": "&amp;Database!BP225&amp;CHAR(10)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22" t="str">
        <f>IF(OR(W222=1, Z222=1), Database!$BQ$6&amp;": "&amp;Database!BQ225&amp;CHAR(10)&amp;Database!$BR$6&amp;": "&amp;Database!BR225&amp;CHAR(10)&amp;Database!$BS$6&amp;": "&amp;Database!BS225&amp;CHAR(10)&amp;Database!$BT$6&amp;": "&amp;Database!BT225&amp;CHAR(10), "")</f>
        <v xml:space="preserve">treatment_stemcell_allogeneic: exclude
treatment_stemcell_allogeneic_exclusion_period_mo: 1800
treatment_stemcell_autologous: exclude
treatment_stemcell_autologous_exclusion_period_mo: 3
</v>
      </c>
      <c r="O222" t="str">
        <f>"Criteria: "&amp;CHAR(10)&amp;CHAR(10)&amp;Database!BU225</f>
        <v xml:space="preserve">Criteria: 
_x000D_        Inclusion Criteria:_x000D__x000D_          -  Diagnosis of Diffuse Large B-Cell Lymphoma_x000D__x000D_          -  Relapsed or refractory to prior standard therapy and subjects who are not candidates_x000D_             for high-dose therapy or autologous stem cell transplant_x000D__x000D_          -  Eastern Cooperative Oncology Group (ECOG) score of 0 to 2_x000D__x000D_        Exclusion Criteria:_x000D__x000D_          -  Any major surgery, chemotherapy or immunotherapy within the last 21 days_x000D__x000D_          -  Evidence of hepatitis B virus, hepatitis C virus or known HIV infection_x000D__x000D_          -  Autologous hematologic stem cell transplant within 3 months of study entry. Prior_x000D_             Allogeneic hematologic stem cell transplant is excluded_x000D__x000D_          -  Prior therapy with a PI3K delta inhibitor_x000D_      </v>
      </c>
      <c r="P222" t="str">
        <f t="shared" si="8"/>
        <v xml:space="preserve">
---------------------------------------</v>
      </c>
      <c r="Q222" t="str">
        <f t="shared" si="7"/>
        <v>nct_id: NCT02793583
phase: Phase 2/Phase 3
sponsor_name: TG Therapeutics, Inc.
sponsor_type: Industry
study_title: A Phase 2b Randomized Study to Assess the Efficacy and Safety of the Combination of Ublituximab + TGR-1202 and TGR-1202 Alone in Patients With Previously Treated Diffuse Large B-Cell Lymphoma
cohort: 1
age_min: 18
age_max: 150
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3
Criteria: 
_x000D_        Inclusion Criteria:_x000D__x000D_          -  Diagnosis of Diffuse Large B-Cell Lymphoma_x000D__x000D_          -  Relapsed or refractory to prior standard therapy and subjects who are not candidates_x000D_             for high-dose therapy or autologous stem cell transplant_x000D__x000D_          -  Eastern Cooperative Oncology Group (ECOG) score of 0 to 2_x000D__x000D_        Exclusion Criteria:_x000D__x000D_          -  Any major surgery, chemotherapy or immunotherapy within the last 21 days_x000D__x000D_          -  Evidence of hepatitis B virus, hepatitis C virus or known HIV infection_x000D__x000D_          -  Autologous hematologic stem cell transplant within 3 months of study entry. Prior_x000D_             Allogeneic hematologic stem cell transplant is excluded_x000D__x000D_          -  Prior therapy with a PI3K delta inhibitor_x000D_      
---------------------------------------</v>
      </c>
      <c r="S222">
        <f>IF(OR(Database!K225="include",Database!L225="include"), 1, 0)</f>
        <v>0</v>
      </c>
      <c r="T222">
        <f>IF(OR(Database!M225="include",Database!N225="include",Database!O225="include",Database!P225="include"), 1, 0)</f>
        <v>0</v>
      </c>
      <c r="U222">
        <f>IF(OR(Database!M225="include",Database!N225="include",Database!O225="include"), 1, 0)</f>
        <v>0</v>
      </c>
      <c r="V222">
        <f>IF(Database!P225="include", 1, 0)</f>
        <v>0</v>
      </c>
      <c r="W222">
        <f>IF(OR(Database!Q225="include",Database!R225="include",Database!S225="include",Database!T225="include"), 1, 0)</f>
        <v>0</v>
      </c>
      <c r="X222">
        <f>IF(Database!Q225="include", 1, 0)</f>
        <v>0</v>
      </c>
      <c r="Y222">
        <f>IF(Database!T225="include", 1, 0)</f>
        <v>0</v>
      </c>
      <c r="Z222">
        <f>IF(OR(Database!AC225="include",Database!AE225="include",Database!AH225="include",Database!AI225="include",Database!AJ225="include",Database!AK225="include",Database!AM225="include",Database!AN225="include",Database!AO225="include",Database!AP225="include"), 1, 0)</f>
        <v>1</v>
      </c>
      <c r="AA222">
        <f>IF(OR(Database!AQ225&lt;&gt;"",Database!AR225&lt;&gt;"",Database!AS225&lt;&gt;"",Database!AT225&lt;&gt;""), 1, 0)</f>
        <v>0</v>
      </c>
      <c r="AB222">
        <f>IF(Database!AW225&lt;&gt;"", 1, 0)</f>
        <v>0</v>
      </c>
      <c r="AC222">
        <f>IF(OR(Database!AY225&lt;&gt;"",Database!AX225&lt;&gt;""), 1, 0)</f>
        <v>0</v>
      </c>
    </row>
    <row r="223" spans="1:29">
      <c r="A223" t="str">
        <f>Database!$B$6&amp;": "&amp;Database!B226&amp;CHAR(10)&amp;Database!$C$6&amp;": "&amp;Database!C226&amp;CHAR(10)&amp;Database!$E$6&amp;": "&amp;Database!E226&amp;CHAR(10)&amp;Database!$F$6&amp;": "&amp;Database!F226&amp;CHAR(10)&amp;Database!$G$6&amp;": "&amp;Database!G226&amp;CHAR(10)&amp;Database!$H$6&amp;": "&amp;Database!H226&amp;CHAR(10)&amp;Database!$I$6&amp;": "&amp;Database!I226&amp;CHAR(10)&amp;Database!$J$6&amp;": "&amp;Database!J226&amp;CHAR(10)</f>
        <v xml:space="preserve">nct_id: NCT02445248
phase: Phase 2
sponsor_name: Novartis Pharmaceuticals
sponsor_type: Industry
study_title: A Phase II, Single Arm, Multicenter Trial to Determine the Efficacy and Safety of CTL019 in Adult Patients With Relapsed or Refractory Diffuse Large B-cell Lymphoma (DLBCL)
cohort: 1
age_min: 18
age_max: 150
</v>
      </c>
      <c r="B223" t="str">
        <f>IF(S223=1, Database!$K$6&amp;": "&amp;Database!K226&amp;CHAR(10)&amp;Database!$L$6&amp;": "&amp;Database!L226, "")</f>
        <v/>
      </c>
      <c r="C223" t="str">
        <f>IF(T223=1, Database!$M$6&amp;": "&amp;Database!M226&amp;CHAR(10)&amp;Database!$N$6&amp;": "&amp;Database!N226&amp;CHAR(10)&amp;Database!$O$6&amp;": "&amp;Database!O226&amp;CHAR(10)&amp;Database!$P$6&amp;": "&amp;Database!P226&amp;CHAR(10), "")</f>
        <v/>
      </c>
      <c r="D223" t="str">
        <f>IF(W223=1, Database!$Q$6&amp;": "&amp;Database!Q226&amp;CHAR(10)&amp;Database!$R$6&amp;": "&amp;Database!R226&amp;CHAR(10)&amp;Database!$S$6&amp;": "&amp;Database!S226&amp;CHAR(10)&amp;Database!$T$6&amp;": "&amp;Database!T226&amp;CHAR(10)&amp;Database!$U$6&amp;": "&amp;Database!U226&amp;CHAR(10)&amp;Database!$V$6&amp;": "&amp;Database!V226&amp;CHAR(10)&amp;Database!$W$6&amp;": "&amp;Database!W226&amp;CHAR(10)&amp;Database!$X$6&amp;": "&amp;Database!X226&amp;CHAR(10)&amp;Database!$Y$6&amp;": "&amp;Database!Y226&amp;CHAR(10)&amp;Database!$Z$6&amp;": "&amp;Database!Z226&amp;CHAR(10)&amp;Database!$AA$6&amp;": "&amp;Database!AA226&amp;CHAR(10)&amp;Database!$AB$6&amp;": "&amp;Database!AB226&amp;CHAR(10), "")</f>
        <v/>
      </c>
      <c r="E223" t="str">
        <f>IF(Z223=1, Database!$AC$6&amp;": "&amp;Database!AC226&amp;CHAR(10)&amp;Database!$AD$6&amp;": "&amp;Database!AD226&amp;CHAR(10)&amp;Database!$AE$6&amp;": "&amp;Database!AE226&amp;CHAR(10)&amp;Database!$AF$6&amp;": "&amp;Database!AF226&amp;CHAR(10)&amp;Database!$AG$6&amp;": "&amp;Database!AG226&amp;CHAR(10)&amp;Database!$AH$6&amp;": "&amp;Database!AH226&amp;CHAR(10)&amp;Database!$AI$6&amp;": "&amp;Database!AI226&amp;CHAR(10)&amp;Database!$AJ$6&amp;": "&amp;Database!AJ226&amp;CHAR(10)&amp;Database!$AK$6&amp;": "&amp;Database!AK226&amp;CHAR(10)&amp;Database!$AL$6&amp;": "&amp;Database!AL226&amp;CHAR(10)&amp;Database!$AM$6&amp;": "&amp;Database!AM226&amp;CHAR(10)&amp;Database!$AN$6&amp;": "&amp;Database!AN226&amp;CHAR(10)&amp;Database!$AO$6&amp;": "&amp;Database!AO226&amp;CHAR(10)&amp;Database!$AP$6&amp;": "&amp;Database!AP226&amp;CHAR(10), "")</f>
        <v xml:space="preserve">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v>
      </c>
      <c r="F223" t="str">
        <f>IF(AA223=1, Database!$AQ$6&amp;": "&amp;Database!AQ226&amp;CHAR(10)&amp;Database!$AR$6&amp;": "&amp;Database!AR226&amp;CHAR(10)&amp;Database!$AS$6&amp;": "&amp;Database!AS226&amp;CHAR(10)&amp;Database!$AT$6&amp;": "&amp;Database!AT226&amp;CHAR(10), "")</f>
        <v/>
      </c>
      <c r="G223" t="str">
        <f>IF(V223=1, Database!$AU$6&amp;": "&amp;Database!AU226&amp;CHAR(10)&amp;Database!$AV$6&amp;": "&amp;Database!AV226&amp;CHAR(10), "")</f>
        <v/>
      </c>
      <c r="H223" t="str">
        <f>IF(AB223=1, Database!$AW$6&amp;": "&amp;Database!AW226&amp;CHAR(10), "")</f>
        <v/>
      </c>
      <c r="I223" t="str">
        <f>IF(AC223=1, Database!$AX$6&amp;": "&amp;Database!AX226&amp;CHAR(10)&amp;Database!$AY$6&amp;": "&amp;Database!AY226&amp;CHAR(10), "")</f>
        <v/>
      </c>
      <c r="J223" t="str">
        <f>IF(Z223=1, Database!$AQ$6&amp;": "&amp;Database!AQ226&amp;CHAR(10)&amp;Database!$AR$6&amp;": "&amp;Database!AR226&amp;CHAR(10)&amp;Database!$AS$6&amp;": "&amp;Database!AS226&amp;CHAR(10)&amp;Database!$AT$6&amp;": "&amp;Database!AT226&amp;CHAR(10), "")</f>
        <v xml:space="preserve">stage_i: 
stage_ii: 
stage_iii: 
stage_iv: 
</v>
      </c>
      <c r="K223" t="str">
        <f>Database!$AZ$6&amp;": "&amp;Database!AZ226&amp;CHAR(10)&amp;Database!$BA$6&amp;": "&amp;Database!BA226&amp;CHAR(10)&amp;Database!$BB$6&amp;": "&amp;Database!BB226&amp;CHAR(10)</f>
        <v xml:space="preserve">status_newly_diagnosed: 
status_relapse: require_relapse_or_refractory
status_refractory: require_relapse_or_refractory
</v>
      </c>
      <c r="L223" t="str">
        <f>Database!$BC$6&amp;": "&amp;Database!BC226&amp;CHAR(10)&amp;Database!$BD$6&amp;": "&amp;Database!BD226&amp;CHAR(10)&amp;Database!$BE$6&amp;": "&amp;Database!BE226&amp;CHAR(10)&amp;Database!$BF$6&amp;": "&amp;Database!BF226&amp;CHAR(10)&amp;Database!$BG$6&amp;": "&amp;Database!BG226&amp;CHAR(10)&amp;Database!$BH$6&amp;": "&amp;Database!BH226&amp;CHAR(10)</f>
        <v xml:space="preserve">marker_alk_oncogene: 
marker_egfr_mutation: 
marker_kras_mutation: 
marker_philadelphia_bcrabl_positive: 
marker_flt3_positive: 
marker_cd20pos: 
</v>
      </c>
      <c r="M223" t="str">
        <f>Database!$BI$6&amp;": "&amp;Database!BI226&amp;CHAR(10)&amp;Database!$BJ$6&amp;": "&amp;Database!BJ226&amp;CHAR(10)&amp;Database!$BK$6&amp;": "&amp;Database!BK226&amp;CHAR(10)&amp;Database!$BL$6&amp;": "&amp;Database!BL226&amp;CHAR(10)&amp;Database!$BM$6&amp;": "&amp;Database!BM226&amp;CHAR(10)&amp;Database!$BN$6&amp;": "&amp;Database!BN226&amp;CHAR(10)&amp;Database!$BO$6&amp;": "&amp;Database!BO226&amp;CHAR(10)&amp;Database!$BP$6&amp;": "&amp;Database!BP226&amp;CHAR(10)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223" t="str">
        <f>IF(OR(W223=1, Z223=1), Database!$BQ$6&amp;": "&amp;Database!BQ226&amp;CHAR(10)&amp;Database!$BR$6&amp;": "&amp;Database!BR226&amp;CHAR(10)&amp;Database!$BS$6&amp;": "&amp;Database!BS226&amp;CHAR(10)&amp;Database!$BT$6&amp;": "&amp;Database!BT226&amp;CHAR(10), "")</f>
        <v xml:space="preserve">treatment_stemcell_allogeneic: exclude
treatment_stemcell_allogeneic_exclusion_period_mo: 1800
treatment_stemcell_autologous: 
treatment_stemcell_autologous_exclusion_period_mo: 
</v>
      </c>
      <c r="O223" t="str">
        <f>"Criteria: "&amp;CHAR(10)&amp;CHAR(10)&amp;Database!BU226</f>
        <v xml:space="preserve">Criteria: 
_x000D_        Inclusion Criteria:_x000D__x000D_          -  Written informed consent must be obtained prior to any screening procedures_x000D__x000D_          -  Histologically confirmed DLBCL at last relapse(by central pathology review before_x000D_             enrolment._x000D__x000D_             .- Relapsed or refractory disease after â‰¥2 lines of chemotherapy including rituximab_x000D_             and anthracycline and either having failed autologous Hematopoietic stem cell_x000D_             transplantation (ASCT), or being ineligible for or not consenting to ASCT_x000D__x000D_          -  Measurable disease at time of enrollment_x000D__x000D_          -  Life expectancy â‰¥12 weeks_x000D__x000D_          -  Eastern Cooperative Oncology Group (ECOG) performance status that is either 0 or 1 at_x000D_             screening_x000D__x000D_          -  Adequate organ function:_x000D__x000D_               -  Renal function defined as:_x000D__x000D_                    -  A serum creatinine of â‰¤1.5 x Upper Limit of Normal ULN OR_x000D__x000D_                    -  Estimated Glomerular Filtration Rate (eGFR) â‰¥ 60 mL/min/1.73 m2_x000D__x000D_               -  Liver function defined as:_x000D__x000D_                    -  Alanine Aminotransferase (ALT) â‰¤ 5 times the Upper Limit of Normal (ULN)_x000D_                       for age_x000D__x000D_                    -  Bilirubin â‰¤ 2.0 mg/dl with the exception of patients with_x000D_                       Gilbert-Meulengracht syndrome; patients with Gilbert-Meulengracht syndrome_x000D_                       may be included if their total bilirubin is â‰¤ 3.0 x ULN and direct_x000D_                       bilirubin â‰¤ 1.5 x ULN_x000D__x000D_               -  Must have a minimum level of pulmonary reserve defined as â‰¤ Grade 1 dyspnea and_x000D_                  pulse oxygenation &gt; 91% on room air_x000D__x000D_               -  Hemodynamically stable and Left Ventricle Ejection Fraction (LVEF) â‰¥ 45%_x000D_                  confirmed by echocardiogram or Multigated Radionuclide Angiography (MUGA)_x000D__x000D_               -  Adequate bone marrow reserve without transfusions defined as:_x000D__x000D_                    -  Absolute neutrophil count (ANC) &gt; 1.000/mm3_x000D__x000D_                    -  Absolute lymphocyte count (ALC) â‰¥ 300/mm3_x000D__x000D_                    -  Platelets â‰¥ 50.000//mm3_x000D__x000D_                    -  Hemoglobin &gt; 8.0 g/dl_x000D__x000D_               -  Must have an apheresis product of non-mobilized cells accepted for manufacturing_x000D__x000D_               -  Women of child-bearing potential (defined as all women physiologically capable_x000D_                  of becoming pregnant) and all male participants must agree to use highly_x000D_                  effective methods of contraception for at least 12 months following CTL019_x000D_                  infusion and until CAR T cells are no longer present by PCR on two consecutive_x000D_                  tests_x000D__x000D_        Exclusion Criteria:_x000D__x000D_          -  Prior treatment with any prior anti-CD19/anti-CD3 therapy, or any other anti-CD19_x000D_             therapy_x000D__x000D_          -  Treatment with any prior gene therapy product_x000D__x000D_          -  Active Central Nervous System (CNS) involvement by malignancy_x000D__x000D_          -  Prior allogeneic HSCT_x000D__x000D_          -  Eligible for and consenting to ASCT_x000D__x000D_          -  Chemotherapy other than lymphodepleting chemotherapy within 2 weeks of infusion_x000D__x000D_          -  Investigational medicinal product within the last 30 days prior to screening_x000D__x000D_          -  The following medications are excluded:_x000D__x000D_               -  Steroids: Therapeutic doses of steroids must be stopped &gt; 72 hours prior to_x000D_                  CTL019 infusion. However, the following physiological replacement doses of_x000D_                  steroids are allowed: &lt; 6 - 12 mg/m2/day hydrocortisone or equivalent_x000D__x000D_               -  Immunosuppression: Any immunosuppressive medication must be stopped â‰¥ 4 weeks_x000D_                  prior to enrollment_x000D__x000D_               -  Antiproliferative therapies other than lymphodepleting chemotherapy within two_x000D_                  weeks of infusion_x000D__x000D_               -  Antibody use including anti-CD20 therapy within 4 weeks prior to infusion or 5_x000D_                  half-lives of the respected antibody, whichever is longer_x000D__x000D_               -  CNS disease prophylaxis must be stopped &gt; 1 week prior to CTL019 infusion (e.g._x000D_                  intrathecal methotrexate)_x000D__x000D_          -  Prior radiation therapy within 2 weeks of infusion_x000D__x000D_          -  Active replication of or prior infection with hepatitis B or active hepatitis C( HCV_x000D_             RNA positive )_x000D__x000D_          -  HIV positive patients_x000D__x000D_          -  Uncontrolled acute life threatening bacterial, viral or fungal infection (e.g. blood_x000D_             culture positive â‰¤ 72 hours prior to infusion)_x000D__x000D_          -  Unstable angina and/or myocardial infarction within 6 months prior to screening_x000D__x000D_          -  Previous or concurrent malignancy with the following exceptions:_x000D__x000D_               -  Adequately treated basal cell or squamous cell carcinoma (adequate wound healing_x000D_                  is required prior to study entry)_x000D__x000D_               -  In situ carcinoma of the cervix or breast, treated curatively and without_x000D_                  evidence of recurrence for at least 3 years prior to the study_x000D__x000D_               -  A primary malignancy which has been completely resected and in complete_x000D_                  remission for â‰¥ 5 years_x000D__x000D_          -  Investigational medicinal product within the last 30 days prior to screening_x000D__x000D_          -  Pregnant or nursing (lactating) women_x000D__x000D_          -  Intolerance to the excipients of the CTL019 cell product_x000D__x000D_          -  Cardiac arrhythmia not controlled with medical management_x000D__x000D_          -  Patients on oral anticoagulation therapy_x000D__x000D_          -  Prior treatment with any adoptive T cell therapy_x000D__x000D_          -  Patients with active neurological auto immune or inflammatory disorders(e.g. Guillain_x000D_             Barre Syndrome, Amyptrophic Lateral Sclerosis)_x000D__x000D_        Other protocol-related inclusion/exclusion may apply._x000D_      </v>
      </c>
      <c r="P223" t="str">
        <f t="shared" si="8"/>
        <v xml:space="preserve">
---------------------------------------</v>
      </c>
      <c r="Q223" t="str">
        <f t="shared" si="7"/>
        <v>nct_id: NCT02445248
phase: Phase 2
sponsor_name: Novartis Pharmaceuticals
sponsor_type: Industry
study_title: A Phase II, Single Arm, Multicenter Trial to Determine the Efficacy and Safety of CTL019 in Adult Patients With Relapsed or Refractory Diffuse Large B-cell Lymphoma (DLBCL)
cohort: 1
age_min: 18
age_max: 150
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treatment_stemcell_autologous_exclusion_period_mo: 
Criteria: 
_x000D_        Inclusion Criteria:_x000D__x000D_          -  Written informed consent must be obtained prior to any screening procedures_x000D__x000D_          -  Histologically confirmed DLBCL at last relapse(by central pathology review before_x000D_             enrolment._x000D__x000D_             .- Relapsed or refractory disease after â‰¥2 lines of chemotherapy including rituximab_x000D_             and anthracycline and either having failed autologous Hematopoietic stem cell_x000D_             transplantation (ASCT), or being ineligible for or not consenting to ASCT_x000D__x000D_          -  Measurable disease at time of enrollment_x000D__x000D_          -  Life expectancy â‰¥12 weeks_x000D__x000D_          -  Eastern Cooperative Oncology Group (ECOG) performance status that is either 0 or 1 at_x000D_             screening_x000D__x000D_          -  Adequate organ function:_x000D__x000D_               -  Renal function defined as:_x000D__x000D_                    -  A serum creatinine of â‰¤1.5 x Upper Limit of Normal ULN OR_x000D__x000D_                    -  Estimated Glomerular Filtration Rate (eGFR) â‰¥ 60 mL/min/1.73 m2_x000D__x000D_               -  Liver function defined as:_x000D__x000D_                    -  Alanine Aminotransferase (ALT) â‰¤ 5 times the Upper Limit of Normal (ULN)_x000D_                       for age_x000D__x000D_                    -  Bilirubin â‰¤ 2.0 mg/dl with the exception of patients with_x000D_                       Gilbert-Meulengracht syndrome; patients with Gilbert-Meulengracht syndrome_x000D_                       may be included if their total bilirubin is â‰¤ 3.0 x ULN and direct_x000D_                       bilirubin â‰¤ 1.5 x ULN_x000D__x000D_               -  Must have a minimum level of pulmonary reserve defined as â‰¤ Grade 1 dyspnea and_x000D_                  pulse oxygenation &gt; 91% on room air_x000D__x000D_               -  Hemodynamically stable and Left Ventricle Ejection Fraction (LVEF) â‰¥ 45%_x000D_                  confirmed by echocardiogram or Multigated Radionuclide Angiography (MUGA)_x000D__x000D_               -  Adequate bone marrow reserve without transfusions defined as:_x000D__x000D_                    -  Absolute neutrophil count (ANC) &gt; 1.000/mm3_x000D__x000D_                    -  Absolute lymphocyte count (ALC) â‰¥ 300/mm3_x000D__x000D_                    -  Platelets â‰¥ 50.000//mm3_x000D__x000D_                    -  Hemoglobin &gt; 8.0 g/dl_x000D__x000D_               -  Must have an apheresis product of non-mobilized cells accepted for manufacturing_x000D__x000D_               -  Women of child-bearing potential (defined as all women physiologically capable_x000D_                  of becoming pregnant) and all male participants must agree to use highly_x000D_                  effective methods of contraception for at least 12 months following CTL019_x000D_                  infusion and until CAR T cells are no longer present by PCR on two consecutive_x000D_                  tests_x000D__x000D_        Exclusion Criteria:_x000D__x000D_          -  Prior treatment with any prior anti-CD19/anti-CD3 therapy, or any other anti-CD19_x000D_             therapy_x000D__x000D_          -  Treatment with any prior gene therapy product_x000D__x000D_          -  Active Central Nervous System (CNS) involvement by malignancy_x000D__x000D_          -  Prior allogeneic HSCT_x000D__x000D_          -  Eligible for and consenting to ASCT_x000D__x000D_          -  Chemotherapy other than lymphodepleting chemotherapy within 2 weeks of infusion_x000D__x000D_          -  Investigational medicinal product within the last 30 days prior to screening_x000D__x000D_          -  The following medications are excluded:_x000D__x000D_               -  Steroids: Therapeutic doses of steroids must be stopped &gt; 72 hours prior to_x000D_                  CTL019 infusion. However, the following physiological replacement doses of_x000D_                  steroids are allowed: &lt; 6 - 12 mg/m2/day hydrocortisone or equivalent_x000D__x000D_               -  Immunosuppression: Any immunosuppressive medication must be stopped â‰¥ 4 weeks_x000D_                  prior to enrollment_x000D__x000D_               -  Antiproliferative therapies other than lymphodepleting chemotherapy within two_x000D_                  weeks of infusion_x000D__x000D_               -  Antibody use including anti-CD20 therapy within 4 weeks prior to infusion or 5_x000D_                  half-lives of the respected antibody, whichever is longer_x000D__x000D_               -  CNS disease prophylaxis must be stopped &gt; 1 week prior to CTL019 infusion (e.g._x000D_                  intrathecal methotrexate)_x000D__x000D_          -  Prior radiation therapy within 2 weeks of infusion_x000D__x000D_          -  Active replication of or prior infection with hepatitis B or active hepatitis C( HCV_x000D_             RNA positive )_x000D__x000D_          -  HIV positive patients_x000D__x000D_          -  Uncontrolled acute life threatening bacterial, viral or fungal infection (e.g. blood_x000D_             culture positive â‰¤ 72 hours prior to infusion)_x000D__x000D_          -  Unstable angina and/or myocardial infarction within 6 months prior to screening_x000D__x000D_          -  Previous or concurrent malignancy with the following exceptions:_x000D__x000D_               -  Adequately treated basal cell or squamous cell carcinoma (adequate wound healing_x000D_                  is required prior to study entry)_x000D__x000D_               -  In situ carcinoma of the cervix or breast, treated curatively and without_x000D_                  evidence of recurrence for at least 3 years prior to the study_x000D__x000D_               -  A primary malignancy which has been completely resected and in complete_x000D_                  remission for â‰¥ 5 years_x000D__x000D_          -  Investigational medicinal product within the last 30 days prior to screening_x000D__x000D_          -  Pregnant or nursing (lactating) women_x000D__x000D_          -  Intolerance to the excipients of the CTL019 cell product_x000D__x000D_          -  Cardiac arrhythmia not controlled with medical management_x000D__x000D_          -  Patients on oral anticoagulation therapy_x000D__x000D_          -  Prior treatment with any adoptive T cell therapy_x000D__x000D_          -  Patients with active neurological auto immune or inflammatory disorders(e.g. Guillain_x000D_             Barre Syndrome, Amyptrophic Lateral Sclerosis)_x000D__x000D_        Other protocol-related inclusion/exclusion may apply._x000D_      
---------------------------------------</v>
      </c>
      <c r="S223">
        <f>IF(OR(Database!K226="include",Database!L226="include"), 1, 0)</f>
        <v>0</v>
      </c>
      <c r="T223">
        <f>IF(OR(Database!M226="include",Database!N226="include",Database!O226="include",Database!P226="include"), 1, 0)</f>
        <v>0</v>
      </c>
      <c r="U223">
        <f>IF(OR(Database!M226="include",Database!N226="include",Database!O226="include"), 1, 0)</f>
        <v>0</v>
      </c>
      <c r="V223">
        <f>IF(Database!P226="include", 1, 0)</f>
        <v>0</v>
      </c>
      <c r="W223">
        <f>IF(OR(Database!Q226="include",Database!R226="include",Database!S226="include",Database!T226="include"), 1, 0)</f>
        <v>0</v>
      </c>
      <c r="X223">
        <f>IF(Database!Q226="include", 1, 0)</f>
        <v>0</v>
      </c>
      <c r="Y223">
        <f>IF(Database!T226="include", 1, 0)</f>
        <v>0</v>
      </c>
      <c r="Z223">
        <f>IF(OR(Database!AC226="include",Database!AE226="include",Database!AH226="include",Database!AI226="include",Database!AJ226="include",Database!AK226="include",Database!AM226="include",Database!AN226="include",Database!AO226="include",Database!AP226="include"), 1, 0)</f>
        <v>1</v>
      </c>
      <c r="AA223">
        <f>IF(OR(Database!AQ226&lt;&gt;"",Database!AR226&lt;&gt;"",Database!AS226&lt;&gt;"",Database!AT226&lt;&gt;""), 1, 0)</f>
        <v>0</v>
      </c>
      <c r="AB223">
        <f>IF(Database!AW226&lt;&gt;"", 1, 0)</f>
        <v>0</v>
      </c>
      <c r="AC223">
        <f>IF(OR(Database!AY226&lt;&gt;"",Database!AX226&lt;&gt;""), 1, 0)</f>
        <v>0</v>
      </c>
    </row>
    <row r="224" spans="1:29">
      <c r="A224" t="str">
        <f>Database!$B$6&amp;": "&amp;Database!B227&amp;CHAR(10)&amp;Database!$C$6&amp;": "&amp;Database!C227&amp;CHAR(10)&amp;Database!$E$6&amp;": "&amp;Database!E227&amp;CHAR(10)&amp;Database!$F$6&amp;": "&amp;Database!F227&amp;CHAR(10)&amp;Database!$G$6&amp;": "&amp;Database!G227&amp;CHAR(10)&amp;Database!$H$6&amp;": "&amp;Database!H227&amp;CHAR(10)&amp;Database!$I$6&amp;": "&amp;Database!I227&amp;CHAR(10)&amp;Database!$J$6&amp;": "&amp;Database!J227&amp;CHAR(10)</f>
        <v xml:space="preserve">nct_id: NCT02181738
phase: Phase 2
sponsor_name: Bristol-Myers Squibb
sponsor_type: Industry
study_title: Non-Comparative, Multi-Cohort, Single Arm, Open-Label, Phase 2 Study of Nivolumab (BMS-936558) in Classical Hodgkin Lymphoma (cHL) Subjects
cohort: 1
age_min: 18
age_max: 150
</v>
      </c>
      <c r="B224" t="str">
        <f>IF(S224=1, Database!$K$6&amp;": "&amp;Database!K227&amp;CHAR(10)&amp;Database!$L$6&amp;": "&amp;Database!L227, "")</f>
        <v/>
      </c>
      <c r="C224" t="str">
        <f>IF(T224=1, Database!$M$6&amp;": "&amp;Database!M227&amp;CHAR(10)&amp;Database!$N$6&amp;": "&amp;Database!N227&amp;CHAR(10)&amp;Database!$O$6&amp;": "&amp;Database!O227&amp;CHAR(10)&amp;Database!$P$6&amp;": "&amp;Database!P227&amp;CHAR(10), "")</f>
        <v/>
      </c>
      <c r="D224" t="str">
        <f>IF(W224=1, Database!$Q$6&amp;": "&amp;Database!Q227&amp;CHAR(10)&amp;Database!$R$6&amp;": "&amp;Database!R227&amp;CHAR(10)&amp;Database!$S$6&amp;": "&amp;Database!S227&amp;CHAR(10)&amp;Database!$T$6&amp;": "&amp;Database!T227&amp;CHAR(10)&amp;Database!$U$6&amp;": "&amp;Database!U227&amp;CHAR(10)&amp;Database!$V$6&amp;": "&amp;Database!V227&amp;CHAR(10)&amp;Database!$W$6&amp;": "&amp;Database!W227&amp;CHAR(10)&amp;Database!$X$6&amp;": "&amp;Database!X227&amp;CHAR(10)&amp;Database!$Y$6&amp;": "&amp;Database!Y227&amp;CHAR(10)&amp;Database!$Z$6&amp;": "&amp;Database!Z227&amp;CHAR(10)&amp;Database!$AA$6&amp;": "&amp;Database!AA227&amp;CHAR(10)&amp;Database!$AB$6&amp;": "&amp;Database!AB227&amp;CHAR(10), "")</f>
        <v/>
      </c>
      <c r="E224" t="str">
        <f>IF(Z224=1, Database!$AC$6&amp;": "&amp;Database!AC227&amp;CHAR(10)&amp;Database!$AD$6&amp;": "&amp;Database!AD227&amp;CHAR(10)&amp;Database!$AE$6&amp;": "&amp;Database!AE227&amp;CHAR(10)&amp;Database!$AF$6&amp;": "&amp;Database!AF227&amp;CHAR(10)&amp;Database!$AG$6&amp;": "&amp;Database!AG227&amp;CHAR(10)&amp;Database!$AH$6&amp;": "&amp;Database!AH227&amp;CHAR(10)&amp;Database!$AI$6&amp;": "&amp;Database!AI227&amp;CHAR(10)&amp;Database!$AJ$6&amp;": "&amp;Database!AJ227&amp;CHAR(10)&amp;Database!$AK$6&amp;": "&amp;Database!AK227&amp;CHAR(10)&amp;Database!$AL$6&amp;": "&amp;Database!AL227&amp;CHAR(10)&amp;Database!$AM$6&amp;": "&amp;Database!AM227&amp;CHAR(10)&amp;Database!$AN$6&amp;": "&amp;Database!AN227&amp;CHAR(10)&amp;Database!$AO$6&amp;": "&amp;Database!AO227&amp;CHAR(10)&amp;Database!$AP$6&amp;": "&amp;Database!AP227&amp;CHAR(10), "")</f>
        <v xml:space="preserve">type_lymphoma_hl: include
type_lymphoma_hl_nlpredominant: exclude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v>
      </c>
      <c r="F224" t="str">
        <f>IF(AA224=1, Database!$AQ$6&amp;": "&amp;Database!AQ227&amp;CHAR(10)&amp;Database!$AR$6&amp;": "&amp;Database!AR227&amp;CHAR(10)&amp;Database!$AS$6&amp;": "&amp;Database!AS227&amp;CHAR(10)&amp;Database!$AT$6&amp;": "&amp;Database!AT227&amp;CHAR(10), "")</f>
        <v/>
      </c>
      <c r="G224" t="str">
        <f>IF(V224=1, Database!$AU$6&amp;": "&amp;Database!AU227&amp;CHAR(10)&amp;Database!$AV$6&amp;": "&amp;Database!AV227&amp;CHAR(10), "")</f>
        <v/>
      </c>
      <c r="H224" t="str">
        <f>IF(AB224=1, Database!$AW$6&amp;": "&amp;Database!AW227&amp;CHAR(10), "")</f>
        <v/>
      </c>
      <c r="I224" t="str">
        <f>IF(AC224=1, Database!$AX$6&amp;": "&amp;Database!AX227&amp;CHAR(10)&amp;Database!$AY$6&amp;": "&amp;Database!AY227&amp;CHAR(10), "")</f>
        <v/>
      </c>
      <c r="J224" t="str">
        <f>IF(Z224=1, Database!$AQ$6&amp;": "&amp;Database!AQ227&amp;CHAR(10)&amp;Database!$AR$6&amp;": "&amp;Database!AR227&amp;CHAR(10)&amp;Database!$AS$6&amp;": "&amp;Database!AS227&amp;CHAR(10)&amp;Database!$AT$6&amp;": "&amp;Database!AT227&amp;CHAR(10), "")</f>
        <v xml:space="preserve">stage_i: 
stage_ii: 
stage_iii: 
stage_iv: 
</v>
      </c>
      <c r="K224" t="str">
        <f>Database!$AZ$6&amp;": "&amp;Database!AZ227&amp;CHAR(10)&amp;Database!$BA$6&amp;": "&amp;Database!BA227&amp;CHAR(10)&amp;Database!$BB$6&amp;": "&amp;Database!BB227&amp;CHAR(10)</f>
        <v xml:space="preserve">status_newly_diagnosed: 
status_relapse: 
status_refractory: 
</v>
      </c>
      <c r="L224" t="str">
        <f>Database!$BC$6&amp;": "&amp;Database!BC227&amp;CHAR(10)&amp;Database!$BD$6&amp;": "&amp;Database!BD227&amp;CHAR(10)&amp;Database!$BE$6&amp;": "&amp;Database!BE227&amp;CHAR(10)&amp;Database!$BF$6&amp;": "&amp;Database!BF227&amp;CHAR(10)&amp;Database!$BG$6&amp;": "&amp;Database!BG227&amp;CHAR(10)&amp;Database!$BH$6&amp;": "&amp;Database!BH227&amp;CHAR(10)</f>
        <v xml:space="preserve">marker_alk_oncogene: 
marker_egfr_mutation: 
marker_kras_mutation: 
marker_philadelphia_bcrabl_positive: 
marker_flt3_positive: 
marker_cd20pos: 
</v>
      </c>
      <c r="M224" t="str">
        <f>Database!$BI$6&amp;": "&amp;Database!BI227&amp;CHAR(10)&amp;Database!$BJ$6&amp;": "&amp;Database!BJ227&amp;CHAR(10)&amp;Database!$BK$6&amp;": "&amp;Database!BK227&amp;CHAR(10)&amp;Database!$BL$6&amp;": "&amp;Database!BL227&amp;CHAR(10)&amp;Database!$BM$6&amp;": "&amp;Database!BM227&amp;CHAR(10)&amp;Database!$BN$6&amp;": "&amp;Database!BN227&amp;CHAR(10)&amp;Database!$BO$6&amp;": "&amp;Database!BO227&amp;CHAR(10)&amp;Database!$BP$6&amp;": "&amp;Database!BP227&amp;CHAR(10)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224" t="str">
        <f>IF(OR(W224=1, Z224=1), Database!$BQ$6&amp;": "&amp;Database!BQ227&amp;CHAR(10)&amp;Database!$BR$6&amp;": "&amp;Database!BR227&amp;CHAR(10)&amp;Database!$BS$6&amp;": "&amp;Database!BS227&amp;CHAR(10)&amp;Database!$BT$6&amp;": "&amp;Database!BT227&amp;CHAR(10), "")</f>
        <v xml:space="preserve">treatment_stemcell_allogeneic: exclude
treatment_stemcell_allogeneic_exclusion_period_mo: 1800
treatment_stemcell_autologous: require
treatment_stemcell_autologous_exclusion_period_mo: 
</v>
      </c>
      <c r="O224" t="str">
        <f>"Criteria: "&amp;CHAR(10)&amp;CHAR(10)&amp;Database!BU227</f>
        <v xml:space="preserve">Criteria: 
_x000D_        For more information regarding BMS clinical trial participation, please visit_x000D_        www.BMSStudyConnect.com_x000D__x000D_        Inclusion Criteria:_x000D__x000D_          -  Eastern Cooperative Oncology Group (ECOG) performance status 0 or 1_x000D__x000D_          -  Must have received prior high-dose conditioning chemotherapy followed by autologous_x000D_             stem cell transplant (ASCT) as a part of salvage therapy for cHL (cohort A, B &amp; C -_x000D_             enrolment closed)_x000D__x000D_          -  Subjects may be Brentuximab vedotin- naÃ¯ve, or may have had prior Brentuximab vedotin_x000D_             treatment (cohort A, B &amp; C - enrolment closed)_x000D__x000D_          -  Newly diagnosed and previously untreated classical Hodgkin Lymphoma (cohort D)_x000D__x000D_        Exclusion Criteria:_x000D__x000D_          -  Known central nervous system lymphoma_x000D__x000D_          -  Subjects with nodular lymphocyte-predominant Hodgkin Lymphoma_x000D__x000D_          -  Prior allogeneic stem cell transplantation (SCT)_x000D__x000D_          -  Chest radiation â‰¤ 24 weeks prior to first dose_x000D__x000D_          -  Carmustine â‰¥ 600 mg/mÂ² received as part of the pre-transplant conditioning regimen_x000D_      </v>
      </c>
      <c r="P224" t="str">
        <f t="shared" si="8"/>
        <v xml:space="preserve">
---------------------------------------</v>
      </c>
      <c r="Q224" t="str">
        <f t="shared" si="7"/>
        <v>nct_id: NCT02181738
phase: Phase 2
sponsor_name: Bristol-Myers Squibb
sponsor_type: Industry
study_title: Non-Comparative, Multi-Cohort, Single Arm, Open-Label, Phase 2 Study of Nivolumab (BMS-936558) in Classical Hodgkin Lymphoma (cHL) Subjects
cohort: 1
age_min: 18
age_max: 150
type_lymphoma_hl: include
type_lymphoma_hl_nlpredominant: exclude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require
treatment_stemcell_autologous_exclusion_period_mo: 
Criteria: 
_x000D_        For more information regarding BMS clinical trial participation, please visit_x000D_        www.BMSStudyConnect.com_x000D__x000D_        Inclusion Criteria:_x000D__x000D_          -  Eastern Cooperative Oncology Group (ECOG) performance status 0 or 1_x000D__x000D_          -  Must have received prior high-dose conditioning chemotherapy followed by autologous_x000D_             stem cell transplant (ASCT) as a part of salvage therapy for cHL (cohort A, B &amp; C -_x000D_             enrolment closed)_x000D__x000D_          -  Subjects may be Brentuximab vedotin- naÃ¯ve, or may have had prior Brentuximab vedotin_x000D_             treatment (cohort A, B &amp; C - enrolment closed)_x000D__x000D_          -  Newly diagnosed and previously untreated classical Hodgkin Lymphoma (cohort D)_x000D__x000D_        Exclusion Criteria:_x000D__x000D_          -  Known central nervous system lymphoma_x000D__x000D_          -  Subjects with nodular lymphocyte-predominant Hodgkin Lymphoma_x000D__x000D_          -  Prior allogeneic stem cell transplantation (SCT)_x000D__x000D_          -  Chest radiation â‰¤ 24 weeks prior to first dose_x000D__x000D_          -  Carmustine â‰¥ 600 mg/mÂ² received as part of the pre-transplant conditioning regimen_x000D_      
---------------------------------------</v>
      </c>
      <c r="S224">
        <f>IF(OR(Database!K227="include",Database!L227="include"), 1, 0)</f>
        <v>0</v>
      </c>
      <c r="T224">
        <f>IF(OR(Database!M227="include",Database!N227="include",Database!O227="include",Database!P227="include"), 1, 0)</f>
        <v>0</v>
      </c>
      <c r="U224">
        <f>IF(OR(Database!M227="include",Database!N227="include",Database!O227="include"), 1, 0)</f>
        <v>0</v>
      </c>
      <c r="V224">
        <f>IF(Database!P227="include", 1, 0)</f>
        <v>0</v>
      </c>
      <c r="W224">
        <f>IF(OR(Database!Q227="include",Database!R227="include",Database!S227="include",Database!T227="include"), 1, 0)</f>
        <v>0</v>
      </c>
      <c r="X224">
        <f>IF(Database!Q227="include", 1, 0)</f>
        <v>0</v>
      </c>
      <c r="Y224">
        <f>IF(Database!T227="include", 1, 0)</f>
        <v>0</v>
      </c>
      <c r="Z224">
        <f>IF(OR(Database!AC227="include",Database!AE227="include",Database!AH227="include",Database!AI227="include",Database!AJ227="include",Database!AK227="include",Database!AM227="include",Database!AN227="include",Database!AO227="include",Database!AP227="include"), 1, 0)</f>
        <v>1</v>
      </c>
      <c r="AA224">
        <f>IF(OR(Database!AQ227&lt;&gt;"",Database!AR227&lt;&gt;"",Database!AS227&lt;&gt;"",Database!AT227&lt;&gt;""), 1, 0)</f>
        <v>0</v>
      </c>
      <c r="AB224">
        <f>IF(Database!AW227&lt;&gt;"", 1, 0)</f>
        <v>0</v>
      </c>
      <c r="AC224">
        <f>IF(OR(Database!AY227&lt;&gt;"",Database!AX227&lt;&gt;""), 1, 0)</f>
        <v>0</v>
      </c>
    </row>
    <row r="225" spans="1:29">
      <c r="A225" t="str">
        <f>Database!$B$6&amp;": "&amp;Database!B228&amp;CHAR(10)&amp;Database!$C$6&amp;": "&amp;Database!C228&amp;CHAR(10)&amp;Database!$E$6&amp;": "&amp;Database!E228&amp;CHAR(10)&amp;Database!$F$6&amp;": "&amp;Database!F228&amp;CHAR(10)&amp;Database!$G$6&amp;": "&amp;Database!G228&amp;CHAR(10)&amp;Database!$H$6&amp;": "&amp;Database!H228&amp;CHAR(10)&amp;Database!$I$6&amp;": "&amp;Database!I228&amp;CHAR(10)&amp;Database!$J$6&amp;": "&amp;Database!J228&amp;CHAR(10)</f>
        <v xml:space="preserve">nct_id: NCT02181738
phase: Phase 2
sponsor_name: Bristol-Myers Squibb
sponsor_type: Industry
study_title: Non-Comparative, Multi-Cohort, Single Arm, Open-Label, Phase 2 Study of Nivolumab (BMS-936558) in Classical Hodgkin Lymphoma (cHL) Subjects
cohort: 2
age_min: 18
age_max: 150
</v>
      </c>
      <c r="B225" t="str">
        <f>IF(S225=1, Database!$K$6&amp;": "&amp;Database!K228&amp;CHAR(10)&amp;Database!$L$6&amp;": "&amp;Database!L228, "")</f>
        <v/>
      </c>
      <c r="C225" t="str">
        <f>IF(T225=1, Database!$M$6&amp;": "&amp;Database!M228&amp;CHAR(10)&amp;Database!$N$6&amp;": "&amp;Database!N228&amp;CHAR(10)&amp;Database!$O$6&amp;": "&amp;Database!O228&amp;CHAR(10)&amp;Database!$P$6&amp;": "&amp;Database!P228&amp;CHAR(10), "")</f>
        <v/>
      </c>
      <c r="D225" t="str">
        <f>IF(W225=1, Database!$Q$6&amp;": "&amp;Database!Q228&amp;CHAR(10)&amp;Database!$R$6&amp;": "&amp;Database!R228&amp;CHAR(10)&amp;Database!$S$6&amp;": "&amp;Database!S228&amp;CHAR(10)&amp;Database!$T$6&amp;": "&amp;Database!T228&amp;CHAR(10)&amp;Database!$U$6&amp;": "&amp;Database!U228&amp;CHAR(10)&amp;Database!$V$6&amp;": "&amp;Database!V228&amp;CHAR(10)&amp;Database!$W$6&amp;": "&amp;Database!W228&amp;CHAR(10)&amp;Database!$X$6&amp;": "&amp;Database!X228&amp;CHAR(10)&amp;Database!$Y$6&amp;": "&amp;Database!Y228&amp;CHAR(10)&amp;Database!$Z$6&amp;": "&amp;Database!Z228&amp;CHAR(10)&amp;Database!$AA$6&amp;": "&amp;Database!AA228&amp;CHAR(10)&amp;Database!$AB$6&amp;": "&amp;Database!AB228&amp;CHAR(10), "")</f>
        <v/>
      </c>
      <c r="E225" t="str">
        <f>IF(Z225=1, Database!$AC$6&amp;": "&amp;Database!AC228&amp;CHAR(10)&amp;Database!$AD$6&amp;": "&amp;Database!AD228&amp;CHAR(10)&amp;Database!$AE$6&amp;": "&amp;Database!AE228&amp;CHAR(10)&amp;Database!$AF$6&amp;": "&amp;Database!AF228&amp;CHAR(10)&amp;Database!$AG$6&amp;": "&amp;Database!AG228&amp;CHAR(10)&amp;Database!$AH$6&amp;": "&amp;Database!AH228&amp;CHAR(10)&amp;Database!$AI$6&amp;": "&amp;Database!AI228&amp;CHAR(10)&amp;Database!$AJ$6&amp;": "&amp;Database!AJ228&amp;CHAR(10)&amp;Database!$AK$6&amp;": "&amp;Database!AK228&amp;CHAR(10)&amp;Database!$AL$6&amp;": "&amp;Database!AL228&amp;CHAR(10)&amp;Database!$AM$6&amp;": "&amp;Database!AM228&amp;CHAR(10)&amp;Database!$AN$6&amp;": "&amp;Database!AN228&amp;CHAR(10)&amp;Database!$AO$6&amp;": "&amp;Database!AO228&amp;CHAR(10)&amp;Database!$AP$6&amp;": "&amp;Database!AP228&amp;CHAR(10), "")</f>
        <v xml:space="preserve">type_lymphoma_hl: include
type_lymphoma_hl_nlpredominant: exclude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v>
      </c>
      <c r="F225" t="str">
        <f>IF(AA225=1, Database!$AQ$6&amp;": "&amp;Database!AQ228&amp;CHAR(10)&amp;Database!$AR$6&amp;": "&amp;Database!AR228&amp;CHAR(10)&amp;Database!$AS$6&amp;": "&amp;Database!AS228&amp;CHAR(10)&amp;Database!$AT$6&amp;": "&amp;Database!AT228&amp;CHAR(10), "")</f>
        <v/>
      </c>
      <c r="G225" t="str">
        <f>IF(V225=1, Database!$AU$6&amp;": "&amp;Database!AU228&amp;CHAR(10)&amp;Database!$AV$6&amp;": "&amp;Database!AV228&amp;CHAR(10), "")</f>
        <v/>
      </c>
      <c r="H225" t="str">
        <f>IF(AB225=1, Database!$AW$6&amp;": "&amp;Database!AW228&amp;CHAR(10), "")</f>
        <v/>
      </c>
      <c r="I225" t="str">
        <f>IF(AC225=1, Database!$AX$6&amp;": "&amp;Database!AX228&amp;CHAR(10)&amp;Database!$AY$6&amp;": "&amp;Database!AY228&amp;CHAR(10), "")</f>
        <v/>
      </c>
      <c r="J225" t="str">
        <f>IF(Z225=1, Database!$AQ$6&amp;": "&amp;Database!AQ228&amp;CHAR(10)&amp;Database!$AR$6&amp;": "&amp;Database!AR228&amp;CHAR(10)&amp;Database!$AS$6&amp;": "&amp;Database!AS228&amp;CHAR(10)&amp;Database!$AT$6&amp;": "&amp;Database!AT228&amp;CHAR(10), "")</f>
        <v xml:space="preserve">stage_i: 
stage_ii: 
stage_iii: 
stage_iv: 
</v>
      </c>
      <c r="K225" t="str">
        <f>Database!$AZ$6&amp;": "&amp;Database!AZ228&amp;CHAR(10)&amp;Database!$BA$6&amp;": "&amp;Database!BA228&amp;CHAR(10)&amp;Database!$BB$6&amp;": "&amp;Database!BB228&amp;CHAR(10)</f>
        <v xml:space="preserve">status_newly_diagnosed: require
status_relapse: 
status_refractory: 
</v>
      </c>
      <c r="L225" t="str">
        <f>Database!$BC$6&amp;": "&amp;Database!BC228&amp;CHAR(10)&amp;Database!$BD$6&amp;": "&amp;Database!BD228&amp;CHAR(10)&amp;Database!$BE$6&amp;": "&amp;Database!BE228&amp;CHAR(10)&amp;Database!$BF$6&amp;": "&amp;Database!BF228&amp;CHAR(10)&amp;Database!$BG$6&amp;": "&amp;Database!BG228&amp;CHAR(10)&amp;Database!$BH$6&amp;": "&amp;Database!BH228&amp;CHAR(10)</f>
        <v xml:space="preserve">marker_alk_oncogene: 
marker_egfr_mutation: 
marker_kras_mutation: 
marker_philadelphia_bcrabl_positive: 
marker_flt3_positive: 
marker_cd20pos: 
</v>
      </c>
      <c r="M225" t="str">
        <f>Database!$BI$6&amp;": "&amp;Database!BI228&amp;CHAR(10)&amp;Database!$BJ$6&amp;": "&amp;Database!BJ228&amp;CHAR(10)&amp;Database!$BK$6&amp;": "&amp;Database!BK228&amp;CHAR(10)&amp;Database!$BL$6&amp;": "&amp;Database!BL228&amp;CHAR(10)&amp;Database!$BM$6&amp;": "&amp;Database!BM228&amp;CHAR(10)&amp;Database!$BN$6&amp;": "&amp;Database!BN228&amp;CHAR(10)&amp;Database!$BO$6&amp;": "&amp;Database!BO228&amp;CHAR(10)&amp;Database!$BP$6&amp;": "&amp;Database!BP228&amp;CHAR(10)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25" t="str">
        <f>IF(OR(W225=1, Z225=1), Database!$BQ$6&amp;": "&amp;Database!BQ228&amp;CHAR(10)&amp;Database!$BR$6&amp;": "&amp;Database!BR228&amp;CHAR(10)&amp;Database!$BS$6&amp;": "&amp;Database!BS228&amp;CHAR(10)&amp;Database!$BT$6&amp;": "&amp;Database!BT228&amp;CHAR(10), "")</f>
        <v xml:space="preserve">treatment_stemcell_allogeneic: exclude
treatment_stemcell_allogeneic_exclusion_period_mo: 1800
treatment_stemcell_autologous: 
treatment_stemcell_autologous_exclusion_period_mo: 
</v>
      </c>
      <c r="O225" t="str">
        <f>"Criteria: "&amp;CHAR(10)&amp;CHAR(10)&amp;Database!BU228</f>
        <v xml:space="preserve">Criteria: 
_x000D_        For more information regarding BMS clinical trial participation, please visit_x000D_        www.BMSStudyConnect.com_x000D__x000D_        Inclusion Criteria:_x000D__x000D_          -  Eastern Cooperative Oncology Group (ECOG) performance status 0 or 1_x000D__x000D_          -  Must have received prior high-dose conditioning chemotherapy followed by autologous_x000D_             stem cell transplant (ASCT) as a part of salvage therapy for cHL (cohort A, B &amp; C -_x000D_             enrolment closed)_x000D__x000D_          -  Subjects may be Brentuximab vedotin- naÃ¯ve, or may have had prior Brentuximab vedotin_x000D_             treatment (cohort A, B &amp; C - enrolment closed)_x000D__x000D_          -  Newly diagnosed and previously untreated classical Hodgkin Lymphoma (cohort D)_x000D__x000D_        Exclusion Criteria:_x000D__x000D_          -  Known central nervous system lymphoma_x000D__x000D_          -  Subjects with nodular lymphocyte-predominant Hodgkin Lymphoma_x000D__x000D_          -  Prior allogeneic stem cell transplantation (SCT)_x000D__x000D_          -  Chest radiation â‰¤ 24 weeks prior to first dose_x000D__x000D_          -  Carmustine â‰¥ 600 mg/mÂ² received as part of the pre-transplant conditioning regimen_x000D_      </v>
      </c>
      <c r="P225" t="str">
        <f t="shared" si="8"/>
        <v xml:space="preserve">
---------------------------------------</v>
      </c>
      <c r="Q225" t="str">
        <f t="shared" si="7"/>
        <v>nct_id: NCT02181738
phase: Phase 2
sponsor_name: Bristol-Myers Squibb
sponsor_type: Industry
study_title: Non-Comparative, Multi-Cohort, Single Arm, Open-Label, Phase 2 Study of Nivolumab (BMS-936558) in Classical Hodgkin Lymphoma (cHL) Subjects
cohort: 2
age_min: 18
age_max: 150
type_lymphoma_hl: include
type_lymphoma_hl_nlpredominant: exclude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require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treatment_stemcell_autologous_exclusion_period_mo: 
Criteria: 
_x000D_        For more information regarding BMS clinical trial participation, please visit_x000D_        www.BMSStudyConnect.com_x000D__x000D_        Inclusion Criteria:_x000D__x000D_          -  Eastern Cooperative Oncology Group (ECOG) performance status 0 or 1_x000D__x000D_          -  Must have received prior high-dose conditioning chemotherapy followed by autologous_x000D_             stem cell transplant (ASCT) as a part of salvage therapy for cHL (cohort A, B &amp; C -_x000D_             enrolment closed)_x000D__x000D_          -  Subjects may be Brentuximab vedotin- naÃ¯ve, or may have had prior Brentuximab vedotin_x000D_             treatment (cohort A, B &amp; C - enrolment closed)_x000D__x000D_          -  Newly diagnosed and previously untreated classical Hodgkin Lymphoma (cohort D)_x000D__x000D_        Exclusion Criteria:_x000D__x000D_          -  Known central nervous system lymphoma_x000D__x000D_          -  Subjects with nodular lymphocyte-predominant Hodgkin Lymphoma_x000D__x000D_          -  Prior allogeneic stem cell transplantation (SCT)_x000D__x000D_          -  Chest radiation â‰¤ 24 weeks prior to first dose_x000D__x000D_          -  Carmustine â‰¥ 600 mg/mÂ² received as part of the pre-transplant conditioning regimen_x000D_      
---------------------------------------</v>
      </c>
      <c r="S225">
        <f>IF(OR(Database!K228="include",Database!L228="include"), 1, 0)</f>
        <v>0</v>
      </c>
      <c r="T225">
        <f>IF(OR(Database!M228="include",Database!N228="include",Database!O228="include",Database!P228="include"), 1, 0)</f>
        <v>0</v>
      </c>
      <c r="U225">
        <f>IF(OR(Database!M228="include",Database!N228="include",Database!O228="include"), 1, 0)</f>
        <v>0</v>
      </c>
      <c r="V225">
        <f>IF(Database!P228="include", 1, 0)</f>
        <v>0</v>
      </c>
      <c r="W225">
        <f>IF(OR(Database!Q228="include",Database!R228="include",Database!S228="include",Database!T228="include"), 1, 0)</f>
        <v>0</v>
      </c>
      <c r="X225">
        <f>IF(Database!Q228="include", 1, 0)</f>
        <v>0</v>
      </c>
      <c r="Y225">
        <f>IF(Database!T228="include", 1, 0)</f>
        <v>0</v>
      </c>
      <c r="Z225">
        <f>IF(OR(Database!AC228="include",Database!AE228="include",Database!AH228="include",Database!AI228="include",Database!AJ228="include",Database!AK228="include",Database!AM228="include",Database!AN228="include",Database!AO228="include",Database!AP228="include"), 1, 0)</f>
        <v>1</v>
      </c>
      <c r="AA225">
        <f>IF(OR(Database!AQ228&lt;&gt;"",Database!AR228&lt;&gt;"",Database!AS228&lt;&gt;"",Database!AT228&lt;&gt;""), 1, 0)</f>
        <v>0</v>
      </c>
      <c r="AB225">
        <f>IF(Database!AW228&lt;&gt;"", 1, 0)</f>
        <v>0</v>
      </c>
      <c r="AC225">
        <f>IF(OR(Database!AY228&lt;&gt;"",Database!AX228&lt;&gt;""), 1, 0)</f>
        <v>0</v>
      </c>
    </row>
    <row r="226" spans="1:29">
      <c r="A226" t="str">
        <f>Database!$B$6&amp;": "&amp;Database!B229&amp;CHAR(10)&amp;Database!$C$6&amp;": "&amp;Database!C229&amp;CHAR(10)&amp;Database!$E$6&amp;": "&amp;Database!E229&amp;CHAR(10)&amp;Database!$F$6&amp;": "&amp;Database!F229&amp;CHAR(10)&amp;Database!$G$6&amp;": "&amp;Database!G229&amp;CHAR(10)&amp;Database!$H$6&amp;": "&amp;Database!H229&amp;CHAR(10)&amp;Database!$I$6&amp;": "&amp;Database!I229&amp;CHAR(10)&amp;Database!$J$6&amp;": "&amp;Database!J229&amp;CHAR(10)</f>
        <v xml:space="preserve">nct_id: NCT01716806
phase: Phase 2
sponsor_name: Seattle Genetics, Inc.
sponsor_type: Industry
study_title: A Phase 2 Open-label Study of Brentuximab Vedotin in Front-line Therapy of Hodgkin Lymphoma (HL) in Adults Age 60 and Above
cohort: 1
age_min: 60
age_max: 150
</v>
      </c>
      <c r="B226" t="str">
        <f>IF(S226=1, Database!$K$6&amp;": "&amp;Database!K229&amp;CHAR(10)&amp;Database!$L$6&amp;": "&amp;Database!L229, "")</f>
        <v/>
      </c>
      <c r="C226" t="str">
        <f>IF(T226=1, Database!$M$6&amp;": "&amp;Database!M229&amp;CHAR(10)&amp;Database!$N$6&amp;": "&amp;Database!N229&amp;CHAR(10)&amp;Database!$O$6&amp;": "&amp;Database!O229&amp;CHAR(10)&amp;Database!$P$6&amp;": "&amp;Database!P229&amp;CHAR(10), "")</f>
        <v/>
      </c>
      <c r="D226" t="str">
        <f>IF(W226=1, Database!$Q$6&amp;": "&amp;Database!Q229&amp;CHAR(10)&amp;Database!$R$6&amp;": "&amp;Database!R229&amp;CHAR(10)&amp;Database!$S$6&amp;": "&amp;Database!S229&amp;CHAR(10)&amp;Database!$T$6&amp;": "&amp;Database!T229&amp;CHAR(10)&amp;Database!$U$6&amp;": "&amp;Database!U229&amp;CHAR(10)&amp;Database!$V$6&amp;": "&amp;Database!V229&amp;CHAR(10)&amp;Database!$W$6&amp;": "&amp;Database!W229&amp;CHAR(10)&amp;Database!$X$6&amp;": "&amp;Database!X229&amp;CHAR(10)&amp;Database!$Y$6&amp;": "&amp;Database!Y229&amp;CHAR(10)&amp;Database!$Z$6&amp;": "&amp;Database!Z229&amp;CHAR(10)&amp;Database!$AA$6&amp;": "&amp;Database!AA229&amp;CHAR(10)&amp;Database!$AB$6&amp;": "&amp;Database!AB229&amp;CHAR(10), "")</f>
        <v/>
      </c>
      <c r="E226" t="str">
        <f>IF(Z226=1, Database!$AC$6&amp;": "&amp;Database!AC229&amp;CHAR(10)&amp;Database!$AD$6&amp;": "&amp;Database!AD229&amp;CHAR(10)&amp;Database!$AE$6&amp;": "&amp;Database!AE229&amp;CHAR(10)&amp;Database!$AF$6&amp;": "&amp;Database!AF229&amp;CHAR(10)&amp;Database!$AG$6&amp;": "&amp;Database!AG229&amp;CHAR(10)&amp;Database!$AH$6&amp;": "&amp;Database!AH229&amp;CHAR(10)&amp;Database!$AI$6&amp;": "&amp;Database!AI229&amp;CHAR(10)&amp;Database!$AJ$6&amp;": "&amp;Database!AJ229&amp;CHAR(10)&amp;Database!$AK$6&amp;": "&amp;Database!AK229&amp;CHAR(10)&amp;Database!$AL$6&amp;": "&amp;Database!AL229&amp;CHAR(10)&amp;Database!$AM$6&amp;": "&amp;Database!AM229&amp;CHAR(10)&amp;Database!$AN$6&amp;": "&amp;Database!AN229&amp;CHAR(10)&amp;Database!$AO$6&amp;": "&amp;Database!AO229&amp;CHAR(10)&amp;Database!$AP$6&amp;": "&amp;Database!AP229&amp;CHAR(10), "")</f>
        <v xml:space="preserve">type_lymphoma_hl: include
type_lymphoma_hl_nlpredominant: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v>
      </c>
      <c r="F226" t="str">
        <f>IF(AA226=1, Database!$AQ$6&amp;": "&amp;Database!AQ229&amp;CHAR(10)&amp;Database!$AR$6&amp;": "&amp;Database!AR229&amp;CHAR(10)&amp;Database!$AS$6&amp;": "&amp;Database!AS229&amp;CHAR(10)&amp;Database!$AT$6&amp;": "&amp;Database!AT229&amp;CHAR(10), "")</f>
        <v/>
      </c>
      <c r="G226" t="str">
        <f>IF(V226=1, Database!$AU$6&amp;": "&amp;Database!AU229&amp;CHAR(10)&amp;Database!$AV$6&amp;": "&amp;Database!AV229&amp;CHAR(10), "")</f>
        <v/>
      </c>
      <c r="H226" t="str">
        <f>IF(AB226=1, Database!$AW$6&amp;": "&amp;Database!AW229&amp;CHAR(10), "")</f>
        <v/>
      </c>
      <c r="I226" t="str">
        <f>IF(AC226=1, Database!$AX$6&amp;": "&amp;Database!AX229&amp;CHAR(10)&amp;Database!$AY$6&amp;": "&amp;Database!AY229&amp;CHAR(10), "")</f>
        <v/>
      </c>
      <c r="J226" t="str">
        <f>IF(Z226=1, Database!$AQ$6&amp;": "&amp;Database!AQ229&amp;CHAR(10)&amp;Database!$AR$6&amp;": "&amp;Database!AR229&amp;CHAR(10)&amp;Database!$AS$6&amp;": "&amp;Database!AS229&amp;CHAR(10)&amp;Database!$AT$6&amp;": "&amp;Database!AT229&amp;CHAR(10), "")</f>
        <v xml:space="preserve">stage_i: 
stage_ii: 
stage_iii: 
stage_iv: 
</v>
      </c>
      <c r="K226" t="str">
        <f>Database!$AZ$6&amp;": "&amp;Database!AZ229&amp;CHAR(10)&amp;Database!$BA$6&amp;": "&amp;Database!BA229&amp;CHAR(10)&amp;Database!$BB$6&amp;": "&amp;Database!BB229&amp;CHAR(10)</f>
        <v xml:space="preserve">status_newly_diagnosed: 
status_relapse: 
status_refractory: 
</v>
      </c>
      <c r="L226" t="str">
        <f>Database!$BC$6&amp;": "&amp;Database!BC229&amp;CHAR(10)&amp;Database!$BD$6&amp;": "&amp;Database!BD229&amp;CHAR(10)&amp;Database!$BE$6&amp;": "&amp;Database!BE229&amp;CHAR(10)&amp;Database!$BF$6&amp;": "&amp;Database!BF229&amp;CHAR(10)&amp;Database!$BG$6&amp;": "&amp;Database!BG229&amp;CHAR(10)&amp;Database!$BH$6&amp;": "&amp;Database!BH229&amp;CHAR(10)</f>
        <v xml:space="preserve">marker_alk_oncogene: 
marker_egfr_mutation: 
marker_kras_mutation: 
marker_philadelphia_bcrabl_positive: 
marker_flt3_positive: 
marker_cd20pos: 
</v>
      </c>
      <c r="M226" t="str">
        <f>Database!$BI$6&amp;": "&amp;Database!BI229&amp;CHAR(10)&amp;Database!$BJ$6&amp;": "&amp;Database!BJ229&amp;CHAR(10)&amp;Database!$BK$6&amp;": "&amp;Database!BK229&amp;CHAR(10)&amp;Database!$BL$6&amp;": "&amp;Database!BL229&amp;CHAR(10)&amp;Database!$BM$6&amp;": "&amp;Database!BM229&amp;CHAR(10)&amp;Database!$BN$6&amp;": "&amp;Database!BN229&amp;CHAR(10)&amp;Database!$BO$6&amp;": "&amp;Database!BO229&amp;CHAR(10)&amp;Database!$BP$6&amp;": "&amp;Database!BP229&amp;CHAR(10)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26" t="str">
        <f>IF(OR(W226=1, Z226=1), Database!$BQ$6&amp;": "&amp;Database!BQ229&amp;CHAR(10)&amp;Database!$BR$6&amp;": "&amp;Database!BR229&amp;CHAR(10)&amp;Database!$BS$6&amp;": "&amp;Database!BS229&amp;CHAR(10)&amp;Database!$BT$6&amp;": "&amp;Database!BT229&amp;CHAR(10), "")</f>
        <v xml:space="preserve">treatment_stemcell_allogeneic: 
treatment_stemcell_allogeneic_exclusion_period_mo: 
treatment_stemcell_autologous: 
treatment_stemcell_autologous_exclusion_period_mo: 
</v>
      </c>
      <c r="O226" t="str">
        <f>"Criteria: "&amp;CHAR(10)&amp;CHAR(10)&amp;Database!BU229</f>
        <v xml:space="preserve">Criteria: 
_x000D_        Inclusion Criteria:_x000D__x000D_          -  Histopathologically-confirmed diagnosis of classical Hodgkin lymphoma_x000D__x000D_          -  Ineligible for or have declined initial conventional combination chemotherapy_x000D__x000D_          -  Measurable disease of at least 1.5 cm as documented by radiographic technique_x000D__x000D_          -  ECOG performance status less than or equal to 3_x000D__x000D_        Exclusion Criteria:_x000D__x000D_          -  Symptomatic neurologic disease compromising instrumental activities of daily living_x000D_             or requiring medication_x000D__x000D_          -  Concurrent use of other investigational agents_x000D__x000D_          -  Chemotherapy, radiotherapy, biologics, and/or other treatment with immunotherapy not_x000D_             completed 4 weeks prior to first dose of study drug_x000D_      </v>
      </c>
      <c r="P226" t="str">
        <f t="shared" si="8"/>
        <v xml:space="preserve">
---------------------------------------</v>
      </c>
      <c r="Q226" t="str">
        <f t="shared" si="7"/>
        <v>nct_id: NCT01716806
phase: Phase 2
sponsor_name: Seattle Genetics, Inc.
sponsor_type: Industry
study_title: A Phase 2 Open-label Study of Brentuximab Vedotin in Front-line Therapy of Hodgkin Lymphoma (HL) in Adults Age 60 and Above
cohort: 1
age_min: 60
age_max: 150
type_lymphoma_hl: include
type_lymphoma_hl_nlpredominant: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Histopathologically-confirmed diagnosis of classical Hodgkin lymphoma_x000D__x000D_          -  Ineligible for or have declined initial conventional combination chemotherapy_x000D__x000D_          -  Measurable disease of at least 1.5 cm as documented by radiographic technique_x000D__x000D_          -  ECOG performance status less than or equal to 3_x000D__x000D_        Exclusion Criteria:_x000D__x000D_          -  Symptomatic neurologic disease compromising instrumental activities of daily living_x000D_             or requiring medication_x000D__x000D_          -  Concurrent use of other investigational agents_x000D__x000D_          -  Chemotherapy, radiotherapy, biologics, and/or other treatment with immunotherapy not_x000D_             completed 4 weeks prior to first dose of study drug_x000D_      
---------------------------------------</v>
      </c>
      <c r="S226">
        <f>IF(OR(Database!K229="include",Database!L229="include"), 1, 0)</f>
        <v>0</v>
      </c>
      <c r="T226">
        <f>IF(OR(Database!M229="include",Database!N229="include",Database!O229="include",Database!P229="include"), 1, 0)</f>
        <v>0</v>
      </c>
      <c r="U226">
        <f>IF(OR(Database!M229="include",Database!N229="include",Database!O229="include"), 1, 0)</f>
        <v>0</v>
      </c>
      <c r="V226">
        <f>IF(Database!P229="include", 1, 0)</f>
        <v>0</v>
      </c>
      <c r="W226">
        <f>IF(OR(Database!Q229="include",Database!R229="include",Database!S229="include",Database!T229="include"), 1, 0)</f>
        <v>0</v>
      </c>
      <c r="X226">
        <f>IF(Database!Q229="include", 1, 0)</f>
        <v>0</v>
      </c>
      <c r="Y226">
        <f>IF(Database!T229="include", 1, 0)</f>
        <v>0</v>
      </c>
      <c r="Z226">
        <f>IF(OR(Database!AC229="include",Database!AE229="include",Database!AH229="include",Database!AI229="include",Database!AJ229="include",Database!AK229="include",Database!AM229="include",Database!AN229="include",Database!AO229="include",Database!AP229="include"), 1, 0)</f>
        <v>1</v>
      </c>
      <c r="AA226">
        <f>IF(OR(Database!AQ229&lt;&gt;"",Database!AR229&lt;&gt;"",Database!AS229&lt;&gt;"",Database!AT229&lt;&gt;""), 1, 0)</f>
        <v>0</v>
      </c>
      <c r="AB226">
        <f>IF(Database!AW229&lt;&gt;"", 1, 0)</f>
        <v>0</v>
      </c>
      <c r="AC226">
        <f>IF(OR(Database!AY229&lt;&gt;"",Database!AX229&lt;&gt;""), 1, 0)</f>
        <v>0</v>
      </c>
    </row>
    <row r="227" spans="1:29">
      <c r="A227" t="str">
        <f>Database!$B$6&amp;": "&amp;Database!B230&amp;CHAR(10)&amp;Database!$C$6&amp;": "&amp;Database!C230&amp;CHAR(10)&amp;Database!$E$6&amp;": "&amp;Database!E230&amp;CHAR(10)&amp;Database!$F$6&amp;": "&amp;Database!F230&amp;CHAR(10)&amp;Database!$G$6&amp;": "&amp;Database!G230&amp;CHAR(10)&amp;Database!$H$6&amp;": "&amp;Database!H230&amp;CHAR(10)&amp;Database!$I$6&amp;": "&amp;Database!I230&amp;CHAR(10)&amp;Database!$J$6&amp;": "&amp;Database!J230&amp;CHAR(10)</f>
        <v xml:space="preserve">nct_id: NCT02348216
phase: Phase 1/Phase 2
sponsor_name: Kite Pharma, Inc.
sponsor_type: Industry
study_title: A Phase 1-2 Multi-Center Study Evaluating the Safety and Efficacy of KTE-C19 in Subjects With Refractory Aggressive Non-Hodgkin Lymphoma (NHL) (ZUMA-1)
cohort: 1
age_min: 18
age_max: 150
</v>
      </c>
      <c r="B227" t="str">
        <f>IF(S227=1, Database!$K$6&amp;": "&amp;Database!K230&amp;CHAR(10)&amp;Database!$L$6&amp;": "&amp;Database!L230, "")</f>
        <v/>
      </c>
      <c r="C227" t="str">
        <f>IF(T227=1, Database!$M$6&amp;": "&amp;Database!M230&amp;CHAR(10)&amp;Database!$N$6&amp;": "&amp;Database!N230&amp;CHAR(10)&amp;Database!$O$6&amp;": "&amp;Database!O230&amp;CHAR(10)&amp;Database!$P$6&amp;": "&amp;Database!P230&amp;CHAR(10), "")</f>
        <v/>
      </c>
      <c r="D227" t="str">
        <f>IF(W227=1, Database!$Q$6&amp;": "&amp;Database!Q230&amp;CHAR(10)&amp;Database!$R$6&amp;": "&amp;Database!R230&amp;CHAR(10)&amp;Database!$S$6&amp;": "&amp;Database!S230&amp;CHAR(10)&amp;Database!$T$6&amp;": "&amp;Database!T230&amp;CHAR(10)&amp;Database!$U$6&amp;": "&amp;Database!U230&amp;CHAR(10)&amp;Database!$V$6&amp;": "&amp;Database!V230&amp;CHAR(10)&amp;Database!$W$6&amp;": "&amp;Database!W230&amp;CHAR(10)&amp;Database!$X$6&amp;": "&amp;Database!X230&amp;CHAR(10)&amp;Database!$Y$6&amp;": "&amp;Database!Y230&amp;CHAR(10)&amp;Database!$Z$6&amp;": "&amp;Database!Z230&amp;CHAR(10)&amp;Database!$AA$6&amp;": "&amp;Database!AA230&amp;CHAR(10)&amp;Database!$AB$6&amp;": "&amp;Database!AB230&amp;CHAR(10), "")</f>
        <v/>
      </c>
      <c r="E227" t="str">
        <f>IF(Z227=1, Database!$AC$6&amp;": "&amp;Database!AC230&amp;CHAR(10)&amp;Database!$AD$6&amp;": "&amp;Database!AD230&amp;CHAR(10)&amp;Database!$AE$6&amp;": "&amp;Database!AE230&amp;CHAR(10)&amp;Database!$AF$6&amp;": "&amp;Database!AF230&amp;CHAR(10)&amp;Database!$AG$6&amp;": "&amp;Database!AG230&amp;CHAR(10)&amp;Database!$AH$6&amp;": "&amp;Database!AH230&amp;CHAR(10)&amp;Database!$AI$6&amp;": "&amp;Database!AI230&amp;CHAR(10)&amp;Database!$AJ$6&amp;": "&amp;Database!AJ230&amp;CHAR(10)&amp;Database!$AK$6&amp;": "&amp;Database!AK230&amp;CHAR(10)&amp;Database!$AL$6&amp;": "&amp;Database!AL230&amp;CHAR(10)&amp;Database!$AM$6&amp;": "&amp;Database!AM230&amp;CHAR(10)&amp;Database!$AN$6&amp;": "&amp;Database!AN230&amp;CHAR(10)&amp;Database!$AO$6&amp;": "&amp;Database!AO230&amp;CHAR(10)&amp;Database!$AP$6&amp;": "&amp;Database!AP230&amp;CHAR(10), "")</f>
        <v xml:space="preserve">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v>
      </c>
      <c r="F227" t="str">
        <f>IF(AA227=1, Database!$AQ$6&amp;": "&amp;Database!AQ230&amp;CHAR(10)&amp;Database!$AR$6&amp;": "&amp;Database!AR230&amp;CHAR(10)&amp;Database!$AS$6&amp;": "&amp;Database!AS230&amp;CHAR(10)&amp;Database!$AT$6&amp;": "&amp;Database!AT230&amp;CHAR(10), "")</f>
        <v/>
      </c>
      <c r="G227" t="str">
        <f>IF(V227=1, Database!$AU$6&amp;": "&amp;Database!AU230&amp;CHAR(10)&amp;Database!$AV$6&amp;": "&amp;Database!AV230&amp;CHAR(10), "")</f>
        <v/>
      </c>
      <c r="H227" t="str">
        <f>IF(AB227=1, Database!$AW$6&amp;": "&amp;Database!AW230&amp;CHAR(10), "")</f>
        <v/>
      </c>
      <c r="I227" t="str">
        <f>IF(AC227=1, Database!$AX$6&amp;": "&amp;Database!AX230&amp;CHAR(10)&amp;Database!$AY$6&amp;": "&amp;Database!AY230&amp;CHAR(10), "")</f>
        <v/>
      </c>
      <c r="J227" t="str">
        <f>IF(Z227=1, Database!$AQ$6&amp;": "&amp;Database!AQ230&amp;CHAR(10)&amp;Database!$AR$6&amp;": "&amp;Database!AR230&amp;CHAR(10)&amp;Database!$AS$6&amp;": "&amp;Database!AS230&amp;CHAR(10)&amp;Database!$AT$6&amp;": "&amp;Database!AT230&amp;CHAR(10), "")</f>
        <v xml:space="preserve">stage_i: 
stage_ii: 
stage_iii: 
stage_iv: 
</v>
      </c>
      <c r="K227" t="str">
        <f>Database!$AZ$6&amp;": "&amp;Database!AZ230&amp;CHAR(10)&amp;Database!$BA$6&amp;": "&amp;Database!BA230&amp;CHAR(10)&amp;Database!$BB$6&amp;": "&amp;Database!BB230&amp;CHAR(10)</f>
        <v xml:space="preserve">status_newly_diagnosed: 
status_relapse: require_relapse_or_refractory
status_refractory: require_relapse_or_refractory
</v>
      </c>
      <c r="L227" t="str">
        <f>Database!$BC$6&amp;": "&amp;Database!BC230&amp;CHAR(10)&amp;Database!$BD$6&amp;": "&amp;Database!BD230&amp;CHAR(10)&amp;Database!$BE$6&amp;": "&amp;Database!BE230&amp;CHAR(10)&amp;Database!$BF$6&amp;": "&amp;Database!BF230&amp;CHAR(10)&amp;Database!$BG$6&amp;": "&amp;Database!BG230&amp;CHAR(10)&amp;Database!$BH$6&amp;": "&amp;Database!BH230&amp;CHAR(10)</f>
        <v xml:space="preserve">marker_alk_oncogene: 
marker_egfr_mutation: 
marker_kras_mutation: 
marker_philadelphia_bcrabl_positive: 
marker_flt3_positive: 
marker_cd20pos: 
</v>
      </c>
      <c r="M227" t="str">
        <f>Database!$BI$6&amp;": "&amp;Database!BI230&amp;CHAR(10)&amp;Database!$BJ$6&amp;": "&amp;Database!BJ230&amp;CHAR(10)&amp;Database!$BK$6&amp;": "&amp;Database!BK230&amp;CHAR(10)&amp;Database!$BL$6&amp;": "&amp;Database!BL230&amp;CHAR(10)&amp;Database!$BM$6&amp;": "&amp;Database!BM230&amp;CHAR(10)&amp;Database!$BN$6&amp;": "&amp;Database!BN230&amp;CHAR(10)&amp;Database!$BO$6&amp;": "&amp;Database!BO230&amp;CHAR(10)&amp;Database!$BP$6&amp;": "&amp;Database!BP230&amp;CHAR(10)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227" t="str">
        <f>IF(OR(W227=1, Z227=1), Database!$BQ$6&amp;": "&amp;Database!BQ230&amp;CHAR(10)&amp;Database!$BR$6&amp;": "&amp;Database!BR230&amp;CHAR(10)&amp;Database!$BS$6&amp;": "&amp;Database!BS230&amp;CHAR(10)&amp;Database!$BT$6&amp;": "&amp;Database!BT230&amp;CHAR(10), "")</f>
        <v xml:space="preserve">treatment_stemcell_allogeneic: exclude
treatment_stemcell_allogeneic_exclusion_period_mo: 1800
treatment_stemcell_autologous: 
treatment_stemcell_autologous_exclusion_period_mo: 
</v>
      </c>
      <c r="O227" t="str">
        <f>"Criteria: "&amp;CHAR(10)&amp;CHAR(10)&amp;Database!BU230</f>
        <v xml:space="preserve">Criteria: 
_x000D_        Key Inclusion Criteria_x000D__x000D_          1. Histologically confirmed:_x000D__x000D_               -  Diffuse Large B Cell Lymphoma (DLBCL)_x000D__x000D_               -  Primary Mediastinal Large B Cell Lymphoma (PMBCL)_x000D__x000D_               -  Transformation Follicular Lymphoma (TFL)_x000D__x000D_          2. Chemotherapy-refractory disease, defined as one or more of the following:_x000D__x000D_               -  Stable disease (duration of stable disease must be less than or equal to 12_x000D_                  months) or progressive disease as best response to most recent chemotherapy_x000D_                  containing regimen_x000D__x000D_               -  Disease progression or recurrence less than or equal to 12 months of prior_x000D_                  autologous SCT_x000D__x000D_          3. Subjects must have received adequate prior therapy including at a minimum:_x000D__x000D_               -  anti-CD20 monoclonal antibody unless investigator determines that tumor is_x000D_                  CD20-negative and_x000D__x000D_               -  an anthracycline containing chemotherapy regimen_x000D__x000D_               -  for subjects with transformed FL must have received prior chemotherapy for_x000D_                  follicular lymphoma and subsequently have chemorefractory disease after_x000D_                  transformation to DLBCL_x000D__x000D_          4. At least one measurable lesion per revised IWG Response Criteria_x000D__x000D_          5. Age 18 or older_x000D__x000D_          6. Eastern cooperative oncology group (ECOG) performance status of 0 or 1_x000D__x000D_          7. ANC â‰¥ 1000/uL_x000D__x000D_          8. Platelet count â‰¥ 50,000/uL_x000D__x000D_          9. Adequate renal, hepatic, and cardiac function defined as:_x000D__x000D_               -  Serum creatinine â‰¤ 1.5 mg/dL_x000D__x000D_               -  Serum ALT/AST â‰¤ 2.5 ULN_x000D__x000D_               -  Total bilirubin â‰¤ 1.5 mg/dl, except in subjects with Gilbert's syndrome._x000D__x000D_               -  Cardiac ejection fraction â‰¥ 50% and no evidence of pericardial effusion as_x000D_                  determined by an ECHO._x000D__x000D_         10. All subjects or legally appointed representatives/caregivers, must personally sign_x000D_             and date the IRB/IEC approved consent form before initiating any study specific_x000D_             procedures or activities._x000D__x000D_        Key Exclusion Criteria_x000D__x000D_          1. History of malignancy other than nonmelanoma skin cancer or carcinoma in situ (e.g._x000D_             cervix, bladder, breast) or follicular lymphoma unless disease free for at least 3_x000D_             years_x000D__x000D_          2. History of allogeneic stem cell transplantation_x000D__x000D_          3. Prior CAR therapy or other genetically modified T cell therapy_x000D__x000D_          4. Clinically significant active infection (e.g. Simple UTI, bacterial pharyngitis_x000D_             allowed) or currently receiving IV antibiotics or have received IV antibiotics within_x000D_             7 days prior to enrollment. Prophylaxis antibiotics, antivirals and antifungals are_x000D_             permitted_x000D__x000D_          5. Known history of infection with HIV or hepatitis B (HBsAg positive) or hepatitis C_x000D_             virus (anti-HCV positive)_x000D__x000D_          6. Subjects with detectable cerebrospinal fluid malignant cells or brain metastases or_x000D_             with a history of cerebrospinal fluid malignant cells or brain metastases_x000D__x000D_          7. History of a seizure disorder, cerebrovascular ischemia/hemorrhage, dementia,_x000D_             cerebellar disease, or any autoimmune disease with CNS involvement_x000D_      </v>
      </c>
      <c r="P227" t="str">
        <f t="shared" si="8"/>
        <v xml:space="preserve">
---------------------------------------</v>
      </c>
      <c r="Q227" t="str">
        <f t="shared" si="7"/>
        <v>nct_id: NCT02348216
phase: Phase 1/Phase 2
sponsor_name: Kite Pharma, Inc.
sponsor_type: Industry
study_title: A Phase 1-2 Multi-Center Study Evaluating the Safety and Efficacy of KTE-C19 in Subjects With Refractory Aggressive Non-Hodgkin Lymphoma (NHL) (ZUMA-1)
cohort: 1
age_min: 18
age_max: 150
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treatment_stemcell_autologous_exclusion_period_mo: 
Criteria: 
_x000D_        Key Inclusion Criteria_x000D__x000D_          1. Histologically confirmed:_x000D__x000D_               -  Diffuse Large B Cell Lymphoma (DLBCL)_x000D__x000D_               -  Primary Mediastinal Large B Cell Lymphoma (PMBCL)_x000D__x000D_               -  Transformation Follicular Lymphoma (TFL)_x000D__x000D_          2. Chemotherapy-refractory disease, defined as one or more of the following:_x000D__x000D_               -  Stable disease (duration of stable disease must be less than or equal to 12_x000D_                  months) or progressive disease as best response to most recent chemotherapy_x000D_                  containing regimen_x000D__x000D_               -  Disease progression or recurrence less than or equal to 12 months of prior_x000D_                  autologous SCT_x000D__x000D_          3. Subjects must have received adequate prior therapy including at a minimum:_x000D__x000D_               -  anti-CD20 monoclonal antibody unless investigator determines that tumor is_x000D_                  CD20-negative and_x000D__x000D_               -  an anthracycline containing chemotherapy regimen_x000D__x000D_               -  for subjects with transformed FL must have received prior chemotherapy for_x000D_                  follicular lymphoma and subsequently have chemorefractory disease after_x000D_                  transformation to DLBCL_x000D__x000D_          4. At least one measurable lesion per revised IWG Response Criteria_x000D__x000D_          5. Age 18 or older_x000D__x000D_          6. Eastern cooperative oncology group (ECOG) performance status of 0 or 1_x000D__x000D_          7. ANC â‰¥ 1000/uL_x000D__x000D_          8. Platelet count â‰¥ 50,000/uL_x000D__x000D_          9. Adequate renal, hepatic, and cardiac function defined as:_x000D__x000D_               -  Serum creatinine â‰¤ 1.5 mg/dL_x000D__x000D_               -  Serum ALT/AST â‰¤ 2.5 ULN_x000D__x000D_               -  Total bilirubin â‰¤ 1.5 mg/dl, except in subjects with Gilbert's syndrome._x000D__x000D_               -  Cardiac ejection fraction â‰¥ 50% and no evidence of pericardial effusion as_x000D_                  determined by an ECHO._x000D__x000D_         10. All subjects or legally appointed representatives/caregivers, must personally sign_x000D_             and date the IRB/IEC approved consent form before initiating any study specific_x000D_             procedures or activities._x000D__x000D_        Key Exclusion Criteria_x000D__x000D_          1. History of malignancy other than nonmelanoma skin cancer or carcinoma in situ (e.g._x000D_             cervix, bladder, breast) or follicular lymphoma unless disease free for at least 3_x000D_             years_x000D__x000D_          2. History of allogeneic stem cell transplantation_x000D__x000D_          3. Prior CAR therapy or other genetically modified T cell therapy_x000D__x000D_          4. Clinically significant active infection (e.g. Simple UTI, bacterial pharyngitis_x000D_             allowed) or currently receiving IV antibiotics or have received IV antibiotics within_x000D_             7 days prior to enrollment. Prophylaxis antibiotics, antivirals and antifungals are_x000D_             permitted_x000D__x000D_          5. Known history of infection with HIV or hepatitis B (HBsAg positive) or hepatitis C_x000D_             virus (anti-HCV positive)_x000D__x000D_          6. Subjects with detectable cerebrospinal fluid malignant cells or brain metastases or_x000D_             with a history of cerebrospinal fluid malignant cells or brain metastases_x000D__x000D_          7. History of a seizure disorder, cerebrovascular ischemia/hemorrhage, dementia,_x000D_             cerebellar disease, or any autoimmune disease with CNS involvement_x000D_      
---------------------------------------</v>
      </c>
      <c r="S227">
        <f>IF(OR(Database!K230="include",Database!L230="include"), 1, 0)</f>
        <v>0</v>
      </c>
      <c r="T227">
        <f>IF(OR(Database!M230="include",Database!N230="include",Database!O230="include",Database!P230="include"), 1, 0)</f>
        <v>0</v>
      </c>
      <c r="U227">
        <f>IF(OR(Database!M230="include",Database!N230="include",Database!O230="include"), 1, 0)</f>
        <v>0</v>
      </c>
      <c r="V227">
        <f>IF(Database!P230="include", 1, 0)</f>
        <v>0</v>
      </c>
      <c r="W227">
        <f>IF(OR(Database!Q230="include",Database!R230="include",Database!S230="include",Database!T230="include"), 1, 0)</f>
        <v>0</v>
      </c>
      <c r="X227">
        <f>IF(Database!Q230="include", 1, 0)</f>
        <v>0</v>
      </c>
      <c r="Y227">
        <f>IF(Database!T230="include", 1, 0)</f>
        <v>0</v>
      </c>
      <c r="Z227">
        <f>IF(OR(Database!AC230="include",Database!AE230="include",Database!AH230="include",Database!AI230="include",Database!AJ230="include",Database!AK230="include",Database!AM230="include",Database!AN230="include",Database!AO230="include",Database!AP230="include"), 1, 0)</f>
        <v>1</v>
      </c>
      <c r="AA227">
        <f>IF(OR(Database!AQ230&lt;&gt;"",Database!AR230&lt;&gt;"",Database!AS230&lt;&gt;"",Database!AT230&lt;&gt;""), 1, 0)</f>
        <v>0</v>
      </c>
      <c r="AB227">
        <f>IF(Database!AW230&lt;&gt;"", 1, 0)</f>
        <v>0</v>
      </c>
      <c r="AC227">
        <f>IF(OR(Database!AY230&lt;&gt;"",Database!AX230&lt;&gt;""), 1, 0)</f>
        <v>0</v>
      </c>
    </row>
    <row r="228" spans="1:29">
      <c r="A228" t="str">
        <f>Database!$B$6&amp;": "&amp;Database!B231&amp;CHAR(10)&amp;Database!$C$6&amp;": "&amp;Database!C231&amp;CHAR(10)&amp;Database!$E$6&amp;": "&amp;Database!E231&amp;CHAR(10)&amp;Database!$F$6&amp;": "&amp;Database!F231&amp;CHAR(10)&amp;Database!$G$6&amp;": "&amp;Database!G231&amp;CHAR(10)&amp;Database!$H$6&amp;": "&amp;Database!H231&amp;CHAR(10)&amp;Database!$I$6&amp;": "&amp;Database!I231&amp;CHAR(10)&amp;Database!$J$6&amp;": "&amp;Database!J231&amp;CHAR(10)</f>
        <v xml:space="preserve">nct_id: NCT02581631
phase: Phase 1/Phase 2
sponsor_name: Bristol-Myers Squibb
sponsor_type: Industry
study_title: A Phase I/ II Study to Evaluate the Safety and Preliminary Efficacy of Nivolumab in Combination With Brentuximab Vedotin in Subjects With Relapsed Refractory Non Hodgkin Lymphomas With CD30 Expression (CheckMate 436: CHECKpoint Pathway and Nivolumab Clinical Trial Evaluation 436)
cohort: 1
age_min: 15
age_max: 150
</v>
      </c>
      <c r="B228" t="str">
        <f>IF(S228=1, Database!$K$6&amp;": "&amp;Database!K231&amp;CHAR(10)&amp;Database!$L$6&amp;": "&amp;Database!L231, "")</f>
        <v/>
      </c>
      <c r="C228" t="str">
        <f>IF(T228=1, Database!$M$6&amp;": "&amp;Database!M231&amp;CHAR(10)&amp;Database!$N$6&amp;": "&amp;Database!N231&amp;CHAR(10)&amp;Database!$O$6&amp;": "&amp;Database!O231&amp;CHAR(10)&amp;Database!$P$6&amp;": "&amp;Database!P231&amp;CHAR(10), "")</f>
        <v/>
      </c>
      <c r="D228" t="str">
        <f>IF(W228=1, Database!$Q$6&amp;": "&amp;Database!Q231&amp;CHAR(10)&amp;Database!$R$6&amp;": "&amp;Database!R231&amp;CHAR(10)&amp;Database!$S$6&amp;": "&amp;Database!S231&amp;CHAR(10)&amp;Database!$T$6&amp;": "&amp;Database!T231&amp;CHAR(10)&amp;Database!$U$6&amp;": "&amp;Database!U231&amp;CHAR(10)&amp;Database!$V$6&amp;": "&amp;Database!V231&amp;CHAR(10)&amp;Database!$W$6&amp;": "&amp;Database!W231&amp;CHAR(10)&amp;Database!$X$6&amp;": "&amp;Database!X231&amp;CHAR(10)&amp;Database!$Y$6&amp;": "&amp;Database!Y231&amp;CHAR(10)&amp;Database!$Z$6&amp;": "&amp;Database!Z231&amp;CHAR(10)&amp;Database!$AA$6&amp;": "&amp;Database!AA231&amp;CHAR(10)&amp;Database!$AB$6&amp;": "&amp;Database!AB231&amp;CHAR(10), "")</f>
        <v/>
      </c>
      <c r="E228" t="str">
        <f>IF(Z228=1, Database!$AC$6&amp;": "&amp;Database!AC231&amp;CHAR(10)&amp;Database!$AD$6&amp;": "&amp;Database!AD231&amp;CHAR(10)&amp;Database!$AE$6&amp;": "&amp;Database!AE231&amp;CHAR(10)&amp;Database!$AF$6&amp;": "&amp;Database!AF231&amp;CHAR(10)&amp;Database!$AG$6&amp;": "&amp;Database!AG231&amp;CHAR(10)&amp;Database!$AH$6&amp;": "&amp;Database!AH231&amp;CHAR(10)&amp;Database!$AI$6&amp;": "&amp;Database!AI231&amp;CHAR(10)&amp;Database!$AJ$6&amp;": "&amp;Database!AJ231&amp;CHAR(10)&amp;Database!$AK$6&amp;": "&amp;Database!AK231&amp;CHAR(10)&amp;Database!$AL$6&amp;": "&amp;Database!AL231&amp;CHAR(10)&amp;Database!$AM$6&amp;": "&amp;Database!AM231&amp;CHAR(10)&amp;Database!$AN$6&amp;": "&amp;Database!AN231&amp;CHAR(10)&amp;Database!$AO$6&amp;": "&amp;Database!AO231&amp;CHAR(10)&amp;Database!$AP$6&amp;": "&amp;Database!AP231&amp;CHAR(10), "")</f>
        <v xml:space="preserve">type_lymphoma_hl: 
type_lymphoma_hl_nlpredominant: 
type_lymphoma_nhl_dlbcl: include
type_lymphoma_nhl_dlbcl_pmbcl: 
type_lymphoma_nhl_dlbcl_denovo: 
type_lymphoma_nhl_mcl: 
type_lymphoma_nhl_pcsnl: 
type_lymphoma_nhl_ptcl: include
type_lymphoma_nhl_fl: 
type_lymphoma_nhl_fl_grade3b: 
type_lymphoma_nhl_sll: 
type_lymphoma_nhl_mzl: 
type_lymphoma_nhl_lpl: 
type_lymphoma_nhl_alcl: 
</v>
      </c>
      <c r="F228" t="str">
        <f>IF(AA228=1, Database!$AQ$6&amp;": "&amp;Database!AQ231&amp;CHAR(10)&amp;Database!$AR$6&amp;": "&amp;Database!AR231&amp;CHAR(10)&amp;Database!$AS$6&amp;": "&amp;Database!AS231&amp;CHAR(10)&amp;Database!$AT$6&amp;": "&amp;Database!AT231&amp;CHAR(10), "")</f>
        <v/>
      </c>
      <c r="G228" t="str">
        <f>IF(V228=1, Database!$AU$6&amp;": "&amp;Database!AU231&amp;CHAR(10)&amp;Database!$AV$6&amp;": "&amp;Database!AV231&amp;CHAR(10), "")</f>
        <v/>
      </c>
      <c r="H228" t="str">
        <f>IF(AB228=1, Database!$AW$6&amp;": "&amp;Database!AW231&amp;CHAR(10), "")</f>
        <v/>
      </c>
      <c r="I228" t="str">
        <f>IF(AC228=1, Database!$AX$6&amp;": "&amp;Database!AX231&amp;CHAR(10)&amp;Database!$AY$6&amp;": "&amp;Database!AY231&amp;CHAR(10), "")</f>
        <v/>
      </c>
      <c r="J228" t="str">
        <f>IF(Z228=1, Database!$AQ$6&amp;": "&amp;Database!AQ231&amp;CHAR(10)&amp;Database!$AR$6&amp;": "&amp;Database!AR231&amp;CHAR(10)&amp;Database!$AS$6&amp;": "&amp;Database!AS231&amp;CHAR(10)&amp;Database!$AT$6&amp;": "&amp;Database!AT231&amp;CHAR(10), "")</f>
        <v xml:space="preserve">stage_i: 
stage_ii: 
stage_iii: 
stage_iv: 
</v>
      </c>
      <c r="K228" t="str">
        <f>Database!$AZ$6&amp;": "&amp;Database!AZ231&amp;CHAR(10)&amp;Database!$BA$6&amp;": "&amp;Database!BA231&amp;CHAR(10)&amp;Database!$BB$6&amp;": "&amp;Database!BB231&amp;CHAR(10)</f>
        <v xml:space="preserve">status_newly_diagnosed: 
status_relapse: require_relapse_or_refractory
status_refractory: require_relapse_or_refractory
</v>
      </c>
      <c r="L228" t="str">
        <f>Database!$BC$6&amp;": "&amp;Database!BC231&amp;CHAR(10)&amp;Database!$BD$6&amp;": "&amp;Database!BD231&amp;CHAR(10)&amp;Database!$BE$6&amp;": "&amp;Database!BE231&amp;CHAR(10)&amp;Database!$BF$6&amp;": "&amp;Database!BF231&amp;CHAR(10)&amp;Database!$BG$6&amp;": "&amp;Database!BG231&amp;CHAR(10)&amp;Database!$BH$6&amp;": "&amp;Database!BH231&amp;CHAR(10)</f>
        <v xml:space="preserve">marker_alk_oncogene: 
marker_egfr_mutation: 
marker_kras_mutation: 
marker_philadelphia_bcrabl_positive: 
marker_flt3_positive: 
marker_cd20pos: 
</v>
      </c>
      <c r="M228" t="str">
        <f>Database!$BI$6&amp;": "&amp;Database!BI231&amp;CHAR(10)&amp;Database!$BJ$6&amp;": "&amp;Database!BJ231&amp;CHAR(10)&amp;Database!$BK$6&amp;": "&amp;Database!BK231&amp;CHAR(10)&amp;Database!$BL$6&amp;": "&amp;Database!BL231&amp;CHAR(10)&amp;Database!$BM$6&amp;": "&amp;Database!BM231&amp;CHAR(10)&amp;Database!$BN$6&amp;": "&amp;Database!BN231&amp;CHAR(10)&amp;Database!$BO$6&amp;": "&amp;Database!BO231&amp;CHAR(10)&amp;Database!$BP$6&amp;": "&amp;Database!BP231&amp;CHAR(10)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28" t="str">
        <f>IF(OR(W228=1, Z228=1), Database!$BQ$6&amp;": "&amp;Database!BQ231&amp;CHAR(10)&amp;Database!$BR$6&amp;": "&amp;Database!BR231&amp;CHAR(10)&amp;Database!$BS$6&amp;": "&amp;Database!BS231&amp;CHAR(10)&amp;Database!$BT$6&amp;": "&amp;Database!BT231&amp;CHAR(10), "")</f>
        <v xml:space="preserve">treatment_stemcell_allogeneic: 
treatment_stemcell_allogeneic_exclusion_period_mo: 
treatment_stemcell_autologous: 
treatment_stemcell_autologous_exclusion_period_mo: 
</v>
      </c>
      <c r="O228" t="str">
        <f>"Criteria: "&amp;CHAR(10)&amp;CHAR(10)&amp;Database!BU231</f>
        <v xml:space="preserve">Criteria: 
_x000D_        For more information regarding BMS clinical trial participation, please visit_x000D_        www.BMSStudyConnect.com_x000D__x000D_        Inclusion Criteria:_x000D__x000D_          -  Relapsed/refractory diffuse large B cell lymphoma (DLBCL), relapsed/refractory_x000D_             peripheral T cell lymphoma (PTCL) (all subtypes excluding anaplastic large cell_x000D_             lymphoma), relapsed/refractory Cutaneous T cell lymphoma (CTCL) mycosis_x000D_             fungoides/sezary syndrome (MF/SS), relapsed/refractory primary mediastinal B lymphoma_x000D_             (PMBL), and relapsed/refractory mediastinal gray zone lymphoma (MGZL)_x000D__x000D_          -  Expression of CD30_x000D__x000D_          -  Subjects must be 18 years or older (â‰¥ 15 years for PMBL)_x000D__x000D_        Exclusion Criteria:_x000D__x000D_          -  Known central nervous system (CNS) lymphomas; Active cerebral/meningeal disease_x000D_             related to the underlying malignancy_x000D__x000D_          -  Active, known, or suspected autoimmune disease_x000D_      </v>
      </c>
      <c r="P228" t="str">
        <f t="shared" si="8"/>
        <v xml:space="preserve">
---------------------------------------</v>
      </c>
      <c r="Q228" t="str">
        <f t="shared" si="7"/>
        <v>nct_id: NCT02581631
phase: Phase 1/Phase 2
sponsor_name: Bristol-Myers Squibb
sponsor_type: Industry
study_title: A Phase I/ II Study to Evaluate the Safety and Preliminary Efficacy of Nivolumab in Combination With Brentuximab Vedotin in Subjects With Relapsed Refractory Non Hodgkin Lymphomas With CD30 Expression (CheckMate 436: CHECKpoint Pathway and Nivolumab Clinical Trial Evaluation 436)
cohort: 1
age_min: 15
age_max: 150
type_lymphoma_hl: 
type_lymphoma_hl_nlpredominant: 
type_lymphoma_nhl_dlbcl: include
type_lymphoma_nhl_dlbcl_pmbcl: 
type_lymphoma_nhl_dlbcl_denovo: 
type_lymphoma_nhl_mcl: 
type_lymphoma_nhl_pcsnl: 
type_lymphoma_nhl_ptcl: include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For more information regarding BMS clinical trial participation, please visit_x000D_        www.BMSStudyConnect.com_x000D__x000D_        Inclusion Criteria:_x000D__x000D_          -  Relapsed/refractory diffuse large B cell lymphoma (DLBCL), relapsed/refractory_x000D_             peripheral T cell lymphoma (PTCL) (all subtypes excluding anaplastic large cell_x000D_             lymphoma), relapsed/refractory Cutaneous T cell lymphoma (CTCL) mycosis_x000D_             fungoides/sezary syndrome (MF/SS), relapsed/refractory primary mediastinal B lymphoma_x000D_             (PMBL), and relapsed/refractory mediastinal gray zone lymphoma (MGZL)_x000D__x000D_          -  Expression of CD30_x000D__x000D_          -  Subjects must be 18 years or older (â‰¥ 15 years for PMBL)_x000D__x000D_        Exclusion Criteria:_x000D__x000D_          -  Known central nervous system (CNS) lymphomas; Active cerebral/meningeal disease_x000D_             related to the underlying malignancy_x000D__x000D_          -  Active, known, or suspected autoimmune disease_x000D_      
---------------------------------------</v>
      </c>
      <c r="S228">
        <f>IF(OR(Database!K231="include",Database!L231="include"), 1, 0)</f>
        <v>0</v>
      </c>
      <c r="T228">
        <f>IF(OR(Database!M231="include",Database!N231="include",Database!O231="include",Database!P231="include"), 1, 0)</f>
        <v>0</v>
      </c>
      <c r="U228">
        <f>IF(OR(Database!M231="include",Database!N231="include",Database!O231="include"), 1, 0)</f>
        <v>0</v>
      </c>
      <c r="V228">
        <f>IF(Database!P231="include", 1, 0)</f>
        <v>0</v>
      </c>
      <c r="W228">
        <f>IF(OR(Database!Q231="include",Database!R231="include",Database!S231="include",Database!T231="include"), 1, 0)</f>
        <v>0</v>
      </c>
      <c r="X228">
        <f>IF(Database!Q231="include", 1, 0)</f>
        <v>0</v>
      </c>
      <c r="Y228">
        <f>IF(Database!T231="include", 1, 0)</f>
        <v>0</v>
      </c>
      <c r="Z228">
        <f>IF(OR(Database!AC231="include",Database!AE231="include",Database!AH231="include",Database!AI231="include",Database!AJ231="include",Database!AK231="include",Database!AM231="include",Database!AN231="include",Database!AO231="include",Database!AP231="include"), 1, 0)</f>
        <v>1</v>
      </c>
      <c r="AA228">
        <f>IF(OR(Database!AQ231&lt;&gt;"",Database!AR231&lt;&gt;"",Database!AS231&lt;&gt;"",Database!AT231&lt;&gt;""), 1, 0)</f>
        <v>0</v>
      </c>
      <c r="AB228">
        <f>IF(Database!AW231&lt;&gt;"", 1, 0)</f>
        <v>0</v>
      </c>
      <c r="AC228">
        <f>IF(OR(Database!AY231&lt;&gt;"",Database!AX231&lt;&gt;""), 1, 0)</f>
        <v>0</v>
      </c>
    </row>
    <row r="229" spans="1:29">
      <c r="A229" t="str">
        <f>Database!$B$6&amp;": "&amp;Database!B232&amp;CHAR(10)&amp;Database!$C$6&amp;": "&amp;Database!C232&amp;CHAR(10)&amp;Database!$E$6&amp;": "&amp;Database!E232&amp;CHAR(10)&amp;Database!$F$6&amp;": "&amp;Database!F232&amp;CHAR(10)&amp;Database!$G$6&amp;": "&amp;Database!G232&amp;CHAR(10)&amp;Database!$H$6&amp;": "&amp;Database!H232&amp;CHAR(10)&amp;Database!$I$6&amp;": "&amp;Database!I232&amp;CHAR(10)&amp;Database!$J$6&amp;": "&amp;Database!J232&amp;CHAR(10)</f>
        <v xml:space="preserve">nct_id: NCT02576990
phase: Phase 2
sponsor_name: Merck Sharp &amp; Dohme Corp.
sponsor_type: Industry
study_title: A Phase II Study of Pembrolizumab (MK-3475) in Subjects With Relapsed or Refractory Primary Mediastinal Large B-cell Lymphoma (rrPMBCL) or Relapsed or Refractory Richter Syndrome (rrRS)
cohort: 1
age_min: 18
age_max: 150
</v>
      </c>
      <c r="B229" t="str">
        <f>IF(S229=1, Database!$K$6&amp;": "&amp;Database!K232&amp;CHAR(10)&amp;Database!$L$6&amp;": "&amp;Database!L232, "")</f>
        <v/>
      </c>
      <c r="C229" t="str">
        <f>IF(T229=1, Database!$M$6&amp;": "&amp;Database!M232&amp;CHAR(10)&amp;Database!$N$6&amp;": "&amp;Database!N232&amp;CHAR(10)&amp;Database!$O$6&amp;": "&amp;Database!O232&amp;CHAR(10)&amp;Database!$P$6&amp;": "&amp;Database!P232&amp;CHAR(10), "")</f>
        <v/>
      </c>
      <c r="D229" t="str">
        <f>IF(W229=1, Database!$Q$6&amp;": "&amp;Database!Q232&amp;CHAR(10)&amp;Database!$R$6&amp;": "&amp;Database!R232&amp;CHAR(10)&amp;Database!$S$6&amp;": "&amp;Database!S232&amp;CHAR(10)&amp;Database!$T$6&amp;": "&amp;Database!T232&amp;CHAR(10)&amp;Database!$U$6&amp;": "&amp;Database!U232&amp;CHAR(10)&amp;Database!$V$6&amp;": "&amp;Database!V232&amp;CHAR(10)&amp;Database!$W$6&amp;": "&amp;Database!W232&amp;CHAR(10)&amp;Database!$X$6&amp;": "&amp;Database!X232&amp;CHAR(10)&amp;Database!$Y$6&amp;": "&amp;Database!Y232&amp;CHAR(10)&amp;Database!$Z$6&amp;": "&amp;Database!Z232&amp;CHAR(10)&amp;Database!$AA$6&amp;": "&amp;Database!AA232&amp;CHAR(10)&amp;Database!$AB$6&amp;": "&amp;Database!AB232&amp;CHAR(10), "")</f>
        <v/>
      </c>
      <c r="E229" t="str">
        <f>IF(Z229=1, Database!$AC$6&amp;": "&amp;Database!AC232&amp;CHAR(10)&amp;Database!$AD$6&amp;": "&amp;Database!AD232&amp;CHAR(10)&amp;Database!$AE$6&amp;": "&amp;Database!AE232&amp;CHAR(10)&amp;Database!$AF$6&amp;": "&amp;Database!AF232&amp;CHAR(10)&amp;Database!$AG$6&amp;": "&amp;Database!AG232&amp;CHAR(10)&amp;Database!$AH$6&amp;": "&amp;Database!AH232&amp;CHAR(10)&amp;Database!$AI$6&amp;": "&amp;Database!AI232&amp;CHAR(10)&amp;Database!$AJ$6&amp;": "&amp;Database!AJ232&amp;CHAR(10)&amp;Database!$AK$6&amp;": "&amp;Database!AK232&amp;CHAR(10)&amp;Database!$AL$6&amp;": "&amp;Database!AL232&amp;CHAR(10)&amp;Database!$AM$6&amp;": "&amp;Database!AM232&amp;CHAR(10)&amp;Database!$AN$6&amp;": "&amp;Database!AN232&amp;CHAR(10)&amp;Database!$AO$6&amp;": "&amp;Database!AO232&amp;CHAR(10)&amp;Database!$AP$6&amp;": "&amp;Database!AP232&amp;CHAR(10), "")</f>
        <v/>
      </c>
      <c r="F229" t="str">
        <f>IF(AA229=1, Database!$AQ$6&amp;": "&amp;Database!AQ232&amp;CHAR(10)&amp;Database!$AR$6&amp;": "&amp;Database!AR232&amp;CHAR(10)&amp;Database!$AS$6&amp;": "&amp;Database!AS232&amp;CHAR(10)&amp;Database!$AT$6&amp;": "&amp;Database!AT232&amp;CHAR(10), "")</f>
        <v/>
      </c>
      <c r="G229" t="str">
        <f>IF(V229=1, Database!$AU$6&amp;": "&amp;Database!AU232&amp;CHAR(10)&amp;Database!$AV$6&amp;": "&amp;Database!AV232&amp;CHAR(10), "")</f>
        <v/>
      </c>
      <c r="H229" t="str">
        <f>IF(AB229=1, Database!$AW$6&amp;": "&amp;Database!AW232&amp;CHAR(10), "")</f>
        <v/>
      </c>
      <c r="I229" t="str">
        <f>IF(AC229=1, Database!$AX$6&amp;": "&amp;Database!AX232&amp;CHAR(10)&amp;Database!$AY$6&amp;": "&amp;Database!AY232&amp;CHAR(10), "")</f>
        <v/>
      </c>
      <c r="J229" t="str">
        <f>IF(Z229=1, Database!$AQ$6&amp;": "&amp;Database!AQ232&amp;CHAR(10)&amp;Database!$AR$6&amp;": "&amp;Database!AR232&amp;CHAR(10)&amp;Database!$AS$6&amp;": "&amp;Database!AS232&amp;CHAR(10)&amp;Database!$AT$6&amp;": "&amp;Database!AT232&amp;CHAR(10), "")</f>
        <v/>
      </c>
      <c r="K229" t="str">
        <f>Database!$AZ$6&amp;": "&amp;Database!AZ232&amp;CHAR(10)&amp;Database!$BA$6&amp;": "&amp;Database!BA232&amp;CHAR(10)&amp;Database!$BB$6&amp;": "&amp;Database!BB232&amp;CHAR(10)</f>
        <v xml:space="preserve">status_newly_diagnosed: 
status_relapse: require_relapse_or_refractory
status_refractory: require_relapse_or_refractory
</v>
      </c>
      <c r="L229" t="str">
        <f>Database!$BC$6&amp;": "&amp;Database!BC232&amp;CHAR(10)&amp;Database!$BD$6&amp;": "&amp;Database!BD232&amp;CHAR(10)&amp;Database!$BE$6&amp;": "&amp;Database!BE232&amp;CHAR(10)&amp;Database!$BF$6&amp;": "&amp;Database!BF232&amp;CHAR(10)&amp;Database!$BG$6&amp;": "&amp;Database!BG232&amp;CHAR(10)&amp;Database!$BH$6&amp;": "&amp;Database!BH232&amp;CHAR(10)</f>
        <v xml:space="preserve">marker_alk_oncogene: 
marker_egfr_mutation: 
marker_kras_mutation: 
marker_philadelphia_bcrabl_positive: 
marker_flt3_positive: 
marker_cd20pos: 
</v>
      </c>
      <c r="M229" t="str">
        <f>Database!$BI$6&amp;": "&amp;Database!BI232&amp;CHAR(10)&amp;Database!$BJ$6&amp;": "&amp;Database!BJ232&amp;CHAR(10)&amp;Database!$BK$6&amp;": "&amp;Database!BK232&amp;CHAR(10)&amp;Database!$BL$6&amp;": "&amp;Database!BL232&amp;CHAR(10)&amp;Database!$BM$6&amp;": "&amp;Database!BM232&amp;CHAR(10)&amp;Database!$BN$6&amp;": "&amp;Database!BN232&amp;CHAR(10)&amp;Database!$BO$6&amp;": "&amp;Database!BO232&amp;CHAR(10)&amp;Database!$BP$6&amp;": "&amp;Database!BP232&amp;CHAR(10)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29" t="str">
        <f>IF(OR(W229=1, Z229=1), Database!$BQ$6&amp;": "&amp;Database!BQ232&amp;CHAR(10)&amp;Database!$BR$6&amp;": "&amp;Database!BR232&amp;CHAR(10)&amp;Database!$BS$6&amp;": "&amp;Database!BS232&amp;CHAR(10)&amp;Database!$BT$6&amp;": "&amp;Database!BT232&amp;CHAR(10), "")</f>
        <v/>
      </c>
      <c r="O229" t="str">
        <f>"Criteria: "&amp;CHAR(10)&amp;CHAR(10)&amp;Database!BU232</f>
        <v xml:space="preserve">Criteria: 
_x000D_        Inclusion Criteria:_x000D__x000D_          -  PMBCL:_x000D__x000D_          -  Diagnosis of relapsed or refractory primary mediastinal large B-cell lymphoma._x000D__x000D_          -  Previously exposed to rituximab as part of prior lines of treatment._x000D__x000D_          -  RS:_x000D__x000D_          -  Pathologic diagnosis per local institutional review of Richter syndrome that_x000D_             transformed from CLL._x000D__x000D_          -  Relapsed or refractory Richter syndrome and has received â‰¥1 previous treatment for_x000D_             RS._x000D__x000D_          -  All Participants:_x000D__x000D_          -  Radiographically measureable disease._x000D__x000D_          -  Performance status of 0 or 1 on the Eastern Cooperative Oncology Group (ECOG)_x000D_             Performance Scale._x000D__x000D_          -  Life expectancy &gt;3 months._x000D__x000D_          -  Adequate organ function._x000D__x000D_          -  Female participants of childbearing potential must be willing to use an adequate_x000D_             method of contraception for the course of the study through 120 days after the last_x000D_             dose of study drug._x000D__x000D_          -  Male participants of childbearing potential must agree to use an adequate method of_x000D_             contraception, starting with the first dose of study drug through 120 days after the_x000D_             last dose of study drug._x000D__x000D_        Exclusion Criteria:_x000D__x000D_          -  Is currently participating and receiving study therapy or has participated in a study_x000D_             of an investigational agent and received study therapy or used an investigation al_x000D_             device within 4 weeks of the first dose of study drug._x000D__x000D_          -  Is receiving systemic steroid therapy &lt;3 days before the first dose of study drug or_x000D_             receiving any other form of immunosuppressive medication._x000D__x000D_          -  Known history of immunosuppression or receiving systemic steroid therapy or any other_x000D_             form of systemic immunosuppressive therapy within 7 days prior to the first dose of_x000D_             study drug._x000D__x000D_          -  Prior monoclonal antibody within 4 weeks prior to study Day 1._x000D__x000D_          -  Prior chemotherapy or targeted small molecule therapy within 2 weeks prior to study_x000D_             Day 1 or prior radiation therapy within 4 weeks prior to study Day 1._x000D__x000D_          -  Allogeneic hematopoietic stem cell transplantation within the last 5 years._x000D__x000D_          -  Has a known additional malignancy (except underlying CLL for RS) that is progressing_x000D_             or requires active treatment. Exceptions include basal cell carcinoma of the skin,_x000D_             squamous cell carcinoma of the skin, or in situ cervical cancer that has undergone_x000D_             potentially curative therapy._x000D__x000D_          -  Known clinically active central nervous system involvement._x000D__x000D_          -  Active autoimmune disease requiring systemic treatment in past 2 years._x000D__x000D_          -  History of (non-infectious) pneumonitis that required steroids, or current_x000D_             pneumonitis._x000D__x000D_          -  Active infection requiring intravenous systemic therapy._x000D__x000D_          -  Is pregnant or breastfeeding, or expecting to conceive or father children within the_x000D_             projected duration of the study, starting with the pre-screening or screening visit_x000D_             through 120 days after the last dose of study drug._x000D__x000D_          -  Has received prior therapy with an anti-programmed cell death 1 (anti-PD-1),_x000D_             anti-programmed cell death ligand 1 (anti-PD-L1), anti-PD-L2, anti-CD137, or_x000D_             anti-cytotoxic T-lymphocyte-associated antigen-4 (CTLA-4) antibody (including_x000D_             ipilimumab or any other antibody or drug specifically targeting T-cell co-stimulation_x000D_             or checkpoint pathways)._x000D__x000D_          -  Known human immunodeficiency virus (HIV), or Hepatitis B or C._x000D__x000D_          -  Has received a live vaccine within 30 days prior to first dose of study drug._x000D_      </v>
      </c>
      <c r="P229" t="str">
        <f t="shared" si="8"/>
        <v xml:space="preserve">
---------------------------------------</v>
      </c>
      <c r="Q229" t="str">
        <f t="shared" si="7"/>
        <v>nct_id: NCT02576990
phase: Phase 2
sponsor_name: Merck Sharp &amp; Dohme Corp.
sponsor_type: Industry
study_title: A Phase II Study of Pembrolizumab (MK-3475) in Subjects With Relapsed or Refractory Primary Mediastinal Large B-cell Lymphoma (rrPMBCL) or Relapsed or Refractory Richter Syndrome (rrRS)
cohort: 1
age_min: 18
age_max: 150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_x000D_        Inclusion Criteria:_x000D__x000D_          -  PMBCL:_x000D__x000D_          -  Diagnosis of relapsed or refractory primary mediastinal large B-cell lymphoma._x000D__x000D_          -  Previously exposed to rituximab as part of prior lines of treatment._x000D__x000D_          -  RS:_x000D__x000D_          -  Pathologic diagnosis per local institutional review of Richter syndrome that_x000D_             transformed from CLL._x000D__x000D_          -  Relapsed or refractory Richter syndrome and has received â‰¥1 previous treatment for_x000D_             RS._x000D__x000D_          -  All Participants:_x000D__x000D_          -  Radiographically measureable disease._x000D__x000D_          -  Performance status of 0 or 1 on the Eastern Cooperative Oncology Group (ECOG)_x000D_             Performance Scale._x000D__x000D_          -  Life expectancy &gt;3 months._x000D__x000D_          -  Adequate organ function._x000D__x000D_          -  Female participants of childbearing potential must be willing to use an adequate_x000D_             method of contraception for the course of the study through 120 days after the last_x000D_             dose of study drug._x000D__x000D_          -  Male participants of childbearing potential must agree to use an adequate method of_x000D_             contraception, starting with the first dose of study drug through 120 days after the_x000D_             last dose of study drug._x000D__x000D_        Exclusion Criteria:_x000D__x000D_          -  Is currently participating and receiving study therapy or has participated in a study_x000D_             of an investigational agent and received study therapy or used an investigation al_x000D_             device within 4 weeks of the first dose of study drug._x000D__x000D_          -  Is receiving systemic steroid therapy &lt;3 days before the first dose of study drug or_x000D_             receiving any other form of immunosuppressive medication._x000D__x000D_          -  Known history of immunosuppression or receiving systemic steroid therapy or any other_x000D_             form of systemic immunosuppressive therapy within 7 days prior to the first dose of_x000D_             study drug._x000D__x000D_          -  Prior monoclonal antibody within 4 weeks prior to study Day 1._x000D__x000D_          -  Prior chemotherapy or targeted small molecule therapy within 2 weeks prior to study_x000D_             Day 1 or prior radiation therapy within 4 weeks prior to study Day 1._x000D__x000D_          -  Allogeneic hematopoietic stem cell transplantation within the last 5 years._x000D__x000D_          -  Has a known additional malignancy (except underlying CLL for RS) that is progressing_x000D_             or requires active treatment. Exceptions include basal cell carcinoma of the skin,_x000D_             squamous cell carcinoma of the skin, or in situ cervical cancer that has undergone_x000D_             potentially curative therapy._x000D__x000D_          -  Known clinically active central nervous system involvement._x000D__x000D_          -  Active autoimmune disease requiring systemic treatment in past 2 years._x000D__x000D_          -  History of (non-infectious) pneumonitis that required steroids, or current_x000D_             pneumonitis._x000D__x000D_          -  Active infection requiring intravenous systemic therapy._x000D__x000D_          -  Is pregnant or breastfeeding, or expecting to conceive or father children within the_x000D_             projected duration of the study, starting with the pre-screening or screening visit_x000D_             through 120 days after the last dose of study drug._x000D__x000D_          -  Has received prior therapy with an anti-programmed cell death 1 (anti-PD-1),_x000D_             anti-programmed cell death ligand 1 (anti-PD-L1), anti-PD-L2, anti-CD137, or_x000D_             anti-cytotoxic T-lymphocyte-associated antigen-4 (CTLA-4) antibody (including_x000D_             ipilimumab or any other antibody or drug specifically targeting T-cell co-stimulation_x000D_             or checkpoint pathways)._x000D__x000D_          -  Known human immunodeficiency virus (HIV), or Hepatitis B or C._x000D__x000D_          -  Has received a live vaccine within 30 days prior to first dose of study drug._x000D_      
---------------------------------------</v>
      </c>
      <c r="S229">
        <f>IF(OR(Database!K232="include",Database!L232="include"), 1, 0)</f>
        <v>0</v>
      </c>
      <c r="T229">
        <f>IF(OR(Database!M232="include",Database!N232="include",Database!O232="include",Database!P232="include"), 1, 0)</f>
        <v>0</v>
      </c>
      <c r="U229">
        <f>IF(OR(Database!M232="include",Database!N232="include",Database!O232="include"), 1, 0)</f>
        <v>0</v>
      </c>
      <c r="V229">
        <f>IF(Database!P232="include", 1, 0)</f>
        <v>0</v>
      </c>
      <c r="W229">
        <f>IF(OR(Database!Q232="include",Database!R232="include",Database!S232="include",Database!T232="include"), 1, 0)</f>
        <v>0</v>
      </c>
      <c r="X229">
        <f>IF(Database!Q232="include", 1, 0)</f>
        <v>0</v>
      </c>
      <c r="Y229">
        <f>IF(Database!T232="include", 1, 0)</f>
        <v>0</v>
      </c>
      <c r="Z229">
        <f>IF(OR(Database!AC232="include",Database!AE232="include",Database!AH232="include",Database!AI232="include",Database!AJ232="include",Database!AK232="include",Database!AM232="include",Database!AN232="include",Database!AO232="include",Database!AP232="include"), 1, 0)</f>
        <v>0</v>
      </c>
      <c r="AA229">
        <f>IF(OR(Database!AQ232&lt;&gt;"",Database!AR232&lt;&gt;"",Database!AS232&lt;&gt;"",Database!AT232&lt;&gt;""), 1, 0)</f>
        <v>0</v>
      </c>
      <c r="AB229">
        <f>IF(Database!AW232&lt;&gt;"", 1, 0)</f>
        <v>0</v>
      </c>
      <c r="AC229">
        <f>IF(OR(Database!AY232&lt;&gt;"",Database!AX232&lt;&gt;""), 1, 0)</f>
        <v>0</v>
      </c>
    </row>
    <row r="230" spans="1:29">
      <c r="A230" t="str">
        <f>Database!$B$6&amp;": "&amp;Database!B233&amp;CHAR(10)&amp;Database!$C$6&amp;": "&amp;Database!C233&amp;CHAR(10)&amp;Database!$E$6&amp;": "&amp;Database!E233&amp;CHAR(10)&amp;Database!$F$6&amp;": "&amp;Database!F233&amp;CHAR(10)&amp;Database!$G$6&amp;": "&amp;Database!G233&amp;CHAR(10)&amp;Database!$H$6&amp;": "&amp;Database!H233&amp;CHAR(10)&amp;Database!$I$6&amp;": "&amp;Database!I233&amp;CHAR(10)&amp;Database!$J$6&amp;": "&amp;Database!J233&amp;CHAR(10)</f>
        <v xml:space="preserve">nct_id: NCT02592876
phase: Phase 2
sponsor_name: Seattle Genetics, Inc.
sponsor_type: Industry
study_title: A Randomized, Open-Label Phase 2 Study of Denintuzumab Mafodotin (SGN-CD19A) Plus Rituximab, Ifosfamide, Carboplatin, and Etoposide (19A+RICE) Chemotherapy vs. RICE in the Treatment of Patients With Relapsed or Refractory Diffuse Large B-Cell Lymphoma (DLBCL) Who Are Candidates for Autologous Stem Cell Transplant
cohort: 1
age_min: 18
age_max: 150
</v>
      </c>
      <c r="B230" t="str">
        <f>IF(S230=1, Database!$K$6&amp;": "&amp;Database!K233&amp;CHAR(10)&amp;Database!$L$6&amp;": "&amp;Database!L233, "")</f>
        <v/>
      </c>
      <c r="C230" t="str">
        <f>IF(T230=1, Database!$M$6&amp;": "&amp;Database!M233&amp;CHAR(10)&amp;Database!$N$6&amp;": "&amp;Database!N233&amp;CHAR(10)&amp;Database!$O$6&amp;": "&amp;Database!O233&amp;CHAR(10)&amp;Database!$P$6&amp;": "&amp;Database!P233&amp;CHAR(10), "")</f>
        <v/>
      </c>
      <c r="D230" t="str">
        <f>IF(W230=1, Database!$Q$6&amp;": "&amp;Database!Q233&amp;CHAR(10)&amp;Database!$R$6&amp;": "&amp;Database!R233&amp;CHAR(10)&amp;Database!$S$6&amp;": "&amp;Database!S233&amp;CHAR(10)&amp;Database!$T$6&amp;": "&amp;Database!T233&amp;CHAR(10)&amp;Database!$U$6&amp;": "&amp;Database!U233&amp;CHAR(10)&amp;Database!$V$6&amp;": "&amp;Database!V233&amp;CHAR(10)&amp;Database!$W$6&amp;": "&amp;Database!W233&amp;CHAR(10)&amp;Database!$X$6&amp;": "&amp;Database!X233&amp;CHAR(10)&amp;Database!$Y$6&amp;": "&amp;Database!Y233&amp;CHAR(10)&amp;Database!$Z$6&amp;": "&amp;Database!Z233&amp;CHAR(10)&amp;Database!$AA$6&amp;": "&amp;Database!AA233&amp;CHAR(10)&amp;Database!$AB$6&amp;": "&amp;Database!AB233&amp;CHAR(10), "")</f>
        <v/>
      </c>
      <c r="E230" t="str">
        <f>IF(Z230=1, Database!$AC$6&amp;": "&amp;Database!AC233&amp;CHAR(10)&amp;Database!$AD$6&amp;": "&amp;Database!AD233&amp;CHAR(10)&amp;Database!$AE$6&amp;": "&amp;Database!AE233&amp;CHAR(10)&amp;Database!$AF$6&amp;": "&amp;Database!AF233&amp;CHAR(10)&amp;Database!$AG$6&amp;": "&amp;Database!AG233&amp;CHAR(10)&amp;Database!$AH$6&amp;": "&amp;Database!AH233&amp;CHAR(10)&amp;Database!$AI$6&amp;": "&amp;Database!AI233&amp;CHAR(10)&amp;Database!$AJ$6&amp;": "&amp;Database!AJ233&amp;CHAR(10)&amp;Database!$AK$6&amp;": "&amp;Database!AK233&amp;CHAR(10)&amp;Database!$AL$6&amp;": "&amp;Database!AL233&amp;CHAR(10)&amp;Database!$AM$6&amp;": "&amp;Database!AM233&amp;CHAR(10)&amp;Database!$AN$6&amp;": "&amp;Database!AN233&amp;CHAR(10)&amp;Database!$AO$6&amp;": "&amp;Database!AO233&amp;CHAR(10)&amp;Database!$AP$6&amp;": "&amp;Database!AP233&amp;CHAR(10), "")</f>
        <v xml:space="preserve">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v>
      </c>
      <c r="F230" t="str">
        <f>IF(AA230=1, Database!$AQ$6&amp;": "&amp;Database!AQ233&amp;CHAR(10)&amp;Database!$AR$6&amp;": "&amp;Database!AR233&amp;CHAR(10)&amp;Database!$AS$6&amp;": "&amp;Database!AS233&amp;CHAR(10)&amp;Database!$AT$6&amp;": "&amp;Database!AT233&amp;CHAR(10), "")</f>
        <v/>
      </c>
      <c r="G230" t="str">
        <f>IF(V230=1, Database!$AU$6&amp;": "&amp;Database!AU233&amp;CHAR(10)&amp;Database!$AV$6&amp;": "&amp;Database!AV233&amp;CHAR(10), "")</f>
        <v/>
      </c>
      <c r="H230" t="str">
        <f>IF(AB230=1, Database!$AW$6&amp;": "&amp;Database!AW233&amp;CHAR(10), "")</f>
        <v/>
      </c>
      <c r="I230" t="str">
        <f>IF(AC230=1, Database!$AX$6&amp;": "&amp;Database!AX233&amp;CHAR(10)&amp;Database!$AY$6&amp;": "&amp;Database!AY233&amp;CHAR(10), "")</f>
        <v/>
      </c>
      <c r="J230" t="str">
        <f>IF(Z230=1, Database!$AQ$6&amp;": "&amp;Database!AQ233&amp;CHAR(10)&amp;Database!$AR$6&amp;": "&amp;Database!AR233&amp;CHAR(10)&amp;Database!$AS$6&amp;": "&amp;Database!AS233&amp;CHAR(10)&amp;Database!$AT$6&amp;": "&amp;Database!AT233&amp;CHAR(10), "")</f>
        <v xml:space="preserve">stage_i: 
stage_ii: 
stage_iii: 
stage_iv: 
</v>
      </c>
      <c r="K230" t="str">
        <f>Database!$AZ$6&amp;": "&amp;Database!AZ233&amp;CHAR(10)&amp;Database!$BA$6&amp;": "&amp;Database!BA233&amp;CHAR(10)&amp;Database!$BB$6&amp;": "&amp;Database!BB233&amp;CHAR(10)</f>
        <v xml:space="preserve">status_newly_diagnosed: 
status_relapse: 
status_refractory: 
</v>
      </c>
      <c r="L230" t="str">
        <f>Database!$BC$6&amp;": "&amp;Database!BC233&amp;CHAR(10)&amp;Database!$BD$6&amp;": "&amp;Database!BD233&amp;CHAR(10)&amp;Database!$BE$6&amp;": "&amp;Database!BE233&amp;CHAR(10)&amp;Database!$BF$6&amp;": "&amp;Database!BF233&amp;CHAR(10)&amp;Database!$BG$6&amp;": "&amp;Database!BG233&amp;CHAR(10)&amp;Database!$BH$6&amp;": "&amp;Database!BH233&amp;CHAR(10)</f>
        <v xml:space="preserve">marker_alk_oncogene: 
marker_egfr_mutation: 
marker_kras_mutation: 
marker_philadelphia_bcrabl_positive: 
marker_flt3_positive: 
marker_cd20pos: 
</v>
      </c>
      <c r="M230" t="str">
        <f>Database!$BI$6&amp;": "&amp;Database!BI233&amp;CHAR(10)&amp;Database!$BJ$6&amp;": "&amp;Database!BJ233&amp;CHAR(10)&amp;Database!$BK$6&amp;": "&amp;Database!BK233&amp;CHAR(10)&amp;Database!$BL$6&amp;": "&amp;Database!BL233&amp;CHAR(10)&amp;Database!$BM$6&amp;": "&amp;Database!BM233&amp;CHAR(10)&amp;Database!$BN$6&amp;": "&amp;Database!BN233&amp;CHAR(10)&amp;Database!$BO$6&amp;": "&amp;Database!BO233&amp;CHAR(10)&amp;Database!$BP$6&amp;": "&amp;Database!BP233&amp;CHAR(10)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30" t="str">
        <f>IF(OR(W230=1, Z230=1), Database!$BQ$6&amp;": "&amp;Database!BQ233&amp;CHAR(10)&amp;Database!$BR$6&amp;": "&amp;Database!BR233&amp;CHAR(10)&amp;Database!$BS$6&amp;": "&amp;Database!BS233&amp;CHAR(10)&amp;Database!$BT$6&amp;": "&amp;Database!BT233&amp;CHAR(10), "")</f>
        <v xml:space="preserve">treatment_stemcell_allogeneic: exclude
treatment_stemcell_allogeneic_exclusion_period_mo: 1800
treatment_stemcell_autologous: exclude
treatment_stemcell_autologous_exclusion_period_mo: 1800
</v>
      </c>
      <c r="O230" t="str">
        <f>"Criteria: "&amp;CHAR(10)&amp;CHAR(10)&amp;Database!BU233</f>
        <v xml:space="preserve">Criteria: 
_x000D_        Inclusion Criteria:_x000D__x000D_          -  Pathologically confirmed diagnosis of CD20-positive relapsed or refractory diffuse_x000D_             large B-cell lymphoma (DLBCL; including de novo and transformed DLBCL) or Grade 3b_x000D_             follicular lymphoma_x000D__x000D_          -  Available representative tissue from the most recent biopsy after the last therapy;_x000D_             if such tissue is not available, a fresh biopsy must be obtained_x000D__x000D_          -  Received only frontline CD20-directed immunotherapy with anthracycline- or_x000D_             anthracenedione-based multi-agent chemotherapy. Monotherapy rituximab or other_x000D_             CD20-directed immunotherapy as maintenance therapy prior to frontline chemotherapy,_x000D_             and radiotherapy in a limited field or as part of the frontline treatment plan are_x000D_             permitted._x000D__x000D_          -  Considered eligible for high-dose chemotherapy followed by autologous stem cell_x000D_             transplant (ASCT)_x000D__x000D_          -  Fluorodeoxyglucose (FDG)-avid disease by positive emission tomography (PET), and_x000D_             measurable disease greater than 1.5 cm in diameter_x000D__x000D_          -  Eastern Cooperative Oncology Group (ECOG) performance less than or equal to 2_x000D__x000D_          -  Adequate kidney and hematologic function assessed from baseline laboratory data_x000D__x000D_        Exclusion Criteria:_x000D__x000D_          -  Previous history of indolent lymphoma treated with more than 1 multi-agent_x000D_             chemotherapy regimen or previous cancer therapy for recurrent DLBCL or Grade 3b_x000D_             follicular lymphoma_x000D__x000D_          -  History of autologous or allogeneic stem cell transplant_x000D__x000D_          -  History of another primary invasive cancer, hematologic malignancy, or_x000D_             myelodysplastic syndrome that has not been in remission for at least 1 year_x000D__x000D_          -  History of progressive multifocal leukoencephalopathy (PML)_x000D__x000D_          -  Cerebral/meningeal disease related to the underlying malignancy that has not been_x000D_             definitively treated_x000D__x000D_          -  Known urinary tract obstruction_x000D__x000D_          -  Patients with the following ocular conditions: corneal disorders, monocular vision_x000D_             (i.e., best corrected visual acuity greater than or equal to 20/200 in one eye), or_x000D_             active ocular disorders requiring treatment_x000D_      </v>
      </c>
      <c r="P230" t="str">
        <f t="shared" si="8"/>
        <v xml:space="preserve">
---------------------------------------</v>
      </c>
      <c r="Q230" t="str">
        <f t="shared" si="7"/>
        <v>nct_id: NCT02592876
phase: Phase 2
sponsor_name: Seattle Genetics, Inc.
sponsor_type: Industry
study_title: A Randomized, Open-Label Phase 2 Study of Denintuzumab Mafodotin (SGN-CD19A) Plus Rituximab, Ifosfamide, Carboplatin, and Etoposide (19A+RICE) Chemotherapy vs. RICE in the Treatment of Patients With Relapsed or Refractory Diffuse Large B-Cell Lymphoma (DLBCL) Who Are Candidates for Autologous Stem Cell Transplant
cohort: 1
age_min: 18
age_max: 150
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1800
Criteria: 
_x000D_        Inclusion Criteria:_x000D__x000D_          -  Pathologically confirmed diagnosis of CD20-positive relapsed or refractory diffuse_x000D_             large B-cell lymphoma (DLBCL; including de novo and transformed DLBCL) or Grade 3b_x000D_             follicular lymphoma_x000D__x000D_          -  Available representative tissue from the most recent biopsy after the last therapy;_x000D_             if such tissue is not available, a fresh biopsy must be obtained_x000D__x000D_          -  Received only frontline CD20-directed immunotherapy with anthracycline- or_x000D_             anthracenedione-based multi-agent chemotherapy. Monotherapy rituximab or other_x000D_             CD20-directed immunotherapy as maintenance therapy prior to frontline chemotherapy,_x000D_             and radiotherapy in a limited field or as part of the frontline treatment plan are_x000D_             permitted._x000D__x000D_          -  Considered eligible for high-dose chemotherapy followed by autologous stem cell_x000D_             transplant (ASCT)_x000D__x000D_          -  Fluorodeoxyglucose (FDG)-avid disease by positive emission tomography (PET), and_x000D_             measurable disease greater than 1.5 cm in diameter_x000D__x000D_          -  Eastern Cooperative Oncology Group (ECOG) performance less than or equal to 2_x000D__x000D_          -  Adequate kidney and hematologic function assessed from baseline laboratory data_x000D__x000D_        Exclusion Criteria:_x000D__x000D_          -  Previous history of indolent lymphoma treated with more than 1 multi-agent_x000D_             chemotherapy regimen or previous cancer therapy for recurrent DLBCL or Grade 3b_x000D_             follicular lymphoma_x000D__x000D_          -  History of autologous or allogeneic stem cell transplant_x000D__x000D_          -  History of another primary invasive cancer, hematologic malignancy, or_x000D_             myelodysplastic syndrome that has not been in remission for at least 1 year_x000D__x000D_          -  History of progressive multifocal leukoencephalopathy (PML)_x000D__x000D_          -  Cerebral/meningeal disease related to the underlying malignancy that has not been_x000D_             definitively treated_x000D__x000D_          -  Known urinary tract obstruction_x000D__x000D_          -  Patients with the following ocular conditions: corneal disorders, monocular vision_x000D_             (i.e., best corrected visual acuity greater than or equal to 20/200 in one eye), or_x000D_             active ocular disorders requiring treatment_x000D_      
---------------------------------------</v>
      </c>
      <c r="S230">
        <f>IF(OR(Database!K233="include",Database!L233="include"), 1, 0)</f>
        <v>0</v>
      </c>
      <c r="T230">
        <f>IF(OR(Database!M233="include",Database!N233="include",Database!O233="include",Database!P233="include"), 1, 0)</f>
        <v>0</v>
      </c>
      <c r="U230">
        <f>IF(OR(Database!M233="include",Database!N233="include",Database!O233="include"), 1, 0)</f>
        <v>0</v>
      </c>
      <c r="V230">
        <f>IF(Database!P233="include", 1, 0)</f>
        <v>0</v>
      </c>
      <c r="W230">
        <f>IF(OR(Database!Q233="include",Database!R233="include",Database!S233="include",Database!T233="include"), 1, 0)</f>
        <v>0</v>
      </c>
      <c r="X230">
        <f>IF(Database!Q233="include", 1, 0)</f>
        <v>0</v>
      </c>
      <c r="Y230">
        <f>IF(Database!T233="include", 1, 0)</f>
        <v>0</v>
      </c>
      <c r="Z230">
        <f>IF(OR(Database!AC233="include",Database!AE233="include",Database!AH233="include",Database!AI233="include",Database!AJ233="include",Database!AK233="include",Database!AM233="include",Database!AN233="include",Database!AO233="include",Database!AP233="include"), 1, 0)</f>
        <v>1</v>
      </c>
      <c r="AA230">
        <f>IF(OR(Database!AQ233&lt;&gt;"",Database!AR233&lt;&gt;"",Database!AS233&lt;&gt;"",Database!AT233&lt;&gt;""), 1, 0)</f>
        <v>0</v>
      </c>
      <c r="AB230">
        <f>IF(Database!AW233&lt;&gt;"", 1, 0)</f>
        <v>0</v>
      </c>
      <c r="AC230">
        <f>IF(OR(Database!AY233&lt;&gt;"",Database!AX233&lt;&gt;""), 1, 0)</f>
        <v>0</v>
      </c>
    </row>
    <row r="231" spans="1:29">
      <c r="A231" t="str">
        <f>Database!$B$6&amp;": "&amp;Database!B234&amp;CHAR(10)&amp;Database!$C$6&amp;": "&amp;Database!C234&amp;CHAR(10)&amp;Database!$E$6&amp;": "&amp;Database!E234&amp;CHAR(10)&amp;Database!$F$6&amp;": "&amp;Database!F234&amp;CHAR(10)&amp;Database!$G$6&amp;": "&amp;Database!G234&amp;CHAR(10)&amp;Database!$H$6&amp;": "&amp;Database!H234&amp;CHAR(10)&amp;Database!$I$6&amp;": "&amp;Database!I234&amp;CHAR(10)&amp;Database!$J$6&amp;": "&amp;Database!J234&amp;CHAR(10)</f>
        <v xml:space="preserve">nct_id: NCT02592876
phase: Phase 2
sponsor_name: Seattle Genetics, Inc.
sponsor_type: Industry
study_title: A Randomized, Open-Label Phase 2 Study of Denintuzumab Mafodotin (SGN-CD19A) Plus Rituximab, Ifosfamide, Carboplatin, and Etoposide (19A+RICE) Chemotherapy vs. RICE in the Treatment of Patients With Relapsed or Refractory Diffuse Large B-Cell Lymphoma (DLBCL) Who Are Candidates for Autologous Stem Cell Transplant
cohort: 2
age_min: 18
age_max: 150
</v>
      </c>
      <c r="B231" t="str">
        <f>IF(S231=1, Database!$K$6&amp;": "&amp;Database!K234&amp;CHAR(10)&amp;Database!$L$6&amp;": "&amp;Database!L234, "")</f>
        <v/>
      </c>
      <c r="C231" t="str">
        <f>IF(T231=1, Database!$M$6&amp;": "&amp;Database!M234&amp;CHAR(10)&amp;Database!$N$6&amp;": "&amp;Database!N234&amp;CHAR(10)&amp;Database!$O$6&amp;": "&amp;Database!O234&amp;CHAR(10)&amp;Database!$P$6&amp;": "&amp;Database!P234&amp;CHAR(10), "")</f>
        <v/>
      </c>
      <c r="D231" t="str">
        <f>IF(W231=1, Database!$Q$6&amp;": "&amp;Database!Q234&amp;CHAR(10)&amp;Database!$R$6&amp;": "&amp;Database!R234&amp;CHAR(10)&amp;Database!$S$6&amp;": "&amp;Database!S234&amp;CHAR(10)&amp;Database!$T$6&amp;": "&amp;Database!T234&amp;CHAR(10)&amp;Database!$U$6&amp;": "&amp;Database!U234&amp;CHAR(10)&amp;Database!$V$6&amp;": "&amp;Database!V234&amp;CHAR(10)&amp;Database!$W$6&amp;": "&amp;Database!W234&amp;CHAR(10)&amp;Database!$X$6&amp;": "&amp;Database!X234&amp;CHAR(10)&amp;Database!$Y$6&amp;": "&amp;Database!Y234&amp;CHAR(10)&amp;Database!$Z$6&amp;": "&amp;Database!Z234&amp;CHAR(10)&amp;Database!$AA$6&amp;": "&amp;Database!AA234&amp;CHAR(10)&amp;Database!$AB$6&amp;": "&amp;Database!AB234&amp;CHAR(10), "")</f>
        <v/>
      </c>
      <c r="E231" t="str">
        <f>IF(Z231=1, Database!$AC$6&amp;": "&amp;Database!AC234&amp;CHAR(10)&amp;Database!$AD$6&amp;": "&amp;Database!AD234&amp;CHAR(10)&amp;Database!$AE$6&amp;": "&amp;Database!AE234&amp;CHAR(10)&amp;Database!$AF$6&amp;": "&amp;Database!AF234&amp;CHAR(10)&amp;Database!$AG$6&amp;": "&amp;Database!AG234&amp;CHAR(10)&amp;Database!$AH$6&amp;": "&amp;Database!AH234&amp;CHAR(10)&amp;Database!$AI$6&amp;": "&amp;Database!AI234&amp;CHAR(10)&amp;Database!$AJ$6&amp;": "&amp;Database!AJ234&amp;CHAR(10)&amp;Database!$AK$6&amp;": "&amp;Database!AK234&amp;CHAR(10)&amp;Database!$AL$6&amp;": "&amp;Database!AL234&amp;CHAR(10)&amp;Database!$AM$6&amp;": "&amp;Database!AM234&amp;CHAR(10)&amp;Database!$AN$6&amp;": "&amp;Database!AN234&amp;CHAR(10)&amp;Database!$AO$6&amp;": "&amp;Database!AO234&amp;CHAR(10)&amp;Database!$AP$6&amp;": "&amp;Database!AP234&amp;CHAR(10),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require
type_lymphoma_nhl_sll: 
type_lymphoma_nhl_mzl: 
type_lymphoma_nhl_lpl: 
type_lymphoma_nhl_alcl: 
</v>
      </c>
      <c r="F231" t="str">
        <f>IF(AA231=1, Database!$AQ$6&amp;": "&amp;Database!AQ234&amp;CHAR(10)&amp;Database!$AR$6&amp;": "&amp;Database!AR234&amp;CHAR(10)&amp;Database!$AS$6&amp;": "&amp;Database!AS234&amp;CHAR(10)&amp;Database!$AT$6&amp;": "&amp;Database!AT234&amp;CHAR(10), "")</f>
        <v/>
      </c>
      <c r="G231" t="str">
        <f>IF(V231=1, Database!$AU$6&amp;": "&amp;Database!AU234&amp;CHAR(10)&amp;Database!$AV$6&amp;": "&amp;Database!AV234&amp;CHAR(10), "")</f>
        <v/>
      </c>
      <c r="H231" t="str">
        <f>IF(AB231=1, Database!$AW$6&amp;": "&amp;Database!AW234&amp;CHAR(10), "")</f>
        <v/>
      </c>
      <c r="I231" t="str">
        <f>IF(AC231=1, Database!$AX$6&amp;": "&amp;Database!AX234&amp;CHAR(10)&amp;Database!$AY$6&amp;": "&amp;Database!AY234&amp;CHAR(10), "")</f>
        <v/>
      </c>
      <c r="J231" t="str">
        <f>IF(Z231=1, Database!$AQ$6&amp;": "&amp;Database!AQ234&amp;CHAR(10)&amp;Database!$AR$6&amp;": "&amp;Database!AR234&amp;CHAR(10)&amp;Database!$AS$6&amp;": "&amp;Database!AS234&amp;CHAR(10)&amp;Database!$AT$6&amp;": "&amp;Database!AT234&amp;CHAR(10), "")</f>
        <v xml:space="preserve">stage_i: 
stage_ii: 
stage_iii: 
stage_iv: 
</v>
      </c>
      <c r="K231" t="str">
        <f>Database!$AZ$6&amp;": "&amp;Database!AZ234&amp;CHAR(10)&amp;Database!$BA$6&amp;": "&amp;Database!BA234&amp;CHAR(10)&amp;Database!$BB$6&amp;": "&amp;Database!BB234&amp;CHAR(10)</f>
        <v xml:space="preserve">status_newly_diagnosed: 
status_relapse: 
status_refractory: 
</v>
      </c>
      <c r="L231" t="str">
        <f>Database!$BC$6&amp;": "&amp;Database!BC234&amp;CHAR(10)&amp;Database!$BD$6&amp;": "&amp;Database!BD234&amp;CHAR(10)&amp;Database!$BE$6&amp;": "&amp;Database!BE234&amp;CHAR(10)&amp;Database!$BF$6&amp;": "&amp;Database!BF234&amp;CHAR(10)&amp;Database!$BG$6&amp;": "&amp;Database!BG234&amp;CHAR(10)&amp;Database!$BH$6&amp;": "&amp;Database!BH234&amp;CHAR(10)</f>
        <v xml:space="preserve">marker_alk_oncogene: 
marker_egfr_mutation: 
marker_kras_mutation: 
marker_philadelphia_bcrabl_positive: 
marker_flt3_positive: 
marker_cd20pos: 
</v>
      </c>
      <c r="M231" t="str">
        <f>Database!$BI$6&amp;": "&amp;Database!BI234&amp;CHAR(10)&amp;Database!$BJ$6&amp;": "&amp;Database!BJ234&amp;CHAR(10)&amp;Database!$BK$6&amp;": "&amp;Database!BK234&amp;CHAR(10)&amp;Database!$BL$6&amp;": "&amp;Database!BL234&amp;CHAR(10)&amp;Database!$BM$6&amp;": "&amp;Database!BM234&amp;CHAR(10)&amp;Database!$BN$6&amp;": "&amp;Database!BN234&amp;CHAR(10)&amp;Database!$BO$6&amp;": "&amp;Database!BO234&amp;CHAR(10)&amp;Database!$BP$6&amp;": "&amp;Database!BP234&amp;CHAR(10)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31" t="str">
        <f>IF(OR(W231=1, Z231=1), Database!$BQ$6&amp;": "&amp;Database!BQ234&amp;CHAR(10)&amp;Database!$BR$6&amp;": "&amp;Database!BR234&amp;CHAR(10)&amp;Database!$BS$6&amp;": "&amp;Database!BS234&amp;CHAR(10)&amp;Database!$BT$6&amp;": "&amp;Database!BT234&amp;CHAR(10), "")</f>
        <v xml:space="preserve">treatment_stemcell_allogeneic: exclude
treatment_stemcell_allogeneic_exclusion_period_mo: 1800
treatment_stemcell_autologous: exclude
treatment_stemcell_autologous_exclusion_period_mo: 1800
</v>
      </c>
      <c r="O231" t="str">
        <f>"Criteria: "&amp;CHAR(10)&amp;CHAR(10)&amp;Database!BU234</f>
        <v xml:space="preserve">Criteria: 
_x000D_        Inclusion Criteria:_x000D__x000D_          -  Pathologically confirmed diagnosis of CD20-positive relapsed or refractory diffuse_x000D_             large B-cell lymphoma (DLBCL; including de novo and transformed DLBCL) or Grade 3b_x000D_             follicular lymphoma_x000D__x000D_          -  Available representative tissue from the most recent biopsy after the last therapy;_x000D_             if such tissue is not available, a fresh biopsy must be obtained_x000D__x000D_          -  Received only frontline CD20-directed immunotherapy with anthracycline- or_x000D_             anthracenedione-based multi-agent chemotherapy. Monotherapy rituximab or other_x000D_             CD20-directed immunotherapy as maintenance therapy prior to frontline chemotherapy,_x000D_             and radiotherapy in a limited field or as part of the frontline treatment plan are_x000D_             permitted._x000D__x000D_          -  Considered eligible for high-dose chemotherapy followed by autologous stem cell_x000D_             transplant (ASCT)_x000D__x000D_          -  Fluorodeoxyglucose (FDG)-avid disease by positive emission tomography (PET), and_x000D_             measurable disease greater than 1.5 cm in diameter_x000D__x000D_          -  Eastern Cooperative Oncology Group (ECOG) performance less than or equal to 2_x000D__x000D_          -  Adequate kidney and hematologic function assessed from baseline laboratory data_x000D__x000D_        Exclusion Criteria:_x000D__x000D_          -  Previous history of indolent lymphoma treated with more than 1 multi-agent_x000D_             chemotherapy regimen or previous cancer therapy for recurrent DLBCL or Grade 3b_x000D_             follicular lymphoma_x000D__x000D_          -  History of autologous or allogeneic stem cell transplant_x000D__x000D_          -  History of another primary invasive cancer, hematologic malignancy, or_x000D_             myelodysplastic syndrome that has not been in remission for at least 1 year_x000D__x000D_          -  History of progressive multifocal leukoencephalopathy (PML)_x000D__x000D_          -  Cerebral/meningeal disease related to the underlying malignancy that has not been_x000D_             definitively treated_x000D__x000D_          -  Known urinary tract obstruction_x000D__x000D_          -  Patients with the following ocular conditions: corneal disorders, monocular vision_x000D_             (i.e., best corrected visual acuity greater than or equal to 20/200 in one eye), or_x000D_             active ocular disorders requiring treatment_x000D_      </v>
      </c>
      <c r="P231" t="str">
        <f t="shared" si="8"/>
        <v xml:space="preserve">
---------------------------------------</v>
      </c>
      <c r="Q231" t="str">
        <f t="shared" si="7"/>
        <v>nct_id: NCT02592876
phase: Phase 2
sponsor_name: Seattle Genetics, Inc.
sponsor_type: Industry
study_title: A Randomized, Open-Label Phase 2 Study of Denintuzumab Mafodotin (SGN-CD19A) Plus Rituximab, Ifosfamide, Carboplatin, and Etoposide (19A+RICE) Chemotherapy vs. RICE in the Treatment of Patients With Relapsed or Refractory Diffuse Large B-Cell Lymphoma (DLBCL) Who Are Candidates for Autologous Stem Cell Transplant
cohort: 2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require
type_lymphoma_nhl_sll: 
type_lymphoma_nhl_mzl: 
type_lymphoma_nhl_lpl: 
type_lymphoma_nhl_alcl: 
stage_i: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1800
Criteria: 
_x000D_        Inclusion Criteria:_x000D__x000D_          -  Pathologically confirmed diagnosis of CD20-positive relapsed or refractory diffuse_x000D_             large B-cell lymphoma (DLBCL; including de novo and transformed DLBCL) or Grade 3b_x000D_             follicular lymphoma_x000D__x000D_          -  Available representative tissue from the most recent biopsy after the last therapy;_x000D_             if such tissue is not available, a fresh biopsy must be obtained_x000D__x000D_          -  Received only frontline CD20-directed immunotherapy with anthracycline- or_x000D_             anthracenedione-based multi-agent chemotherapy. Monotherapy rituximab or other_x000D_             CD20-directed immunotherapy as maintenance therapy prior to frontline chemotherapy,_x000D_             and radiotherapy in a limited field or as part of the frontline treatment plan are_x000D_             permitted._x000D__x000D_          -  Considered eligible for high-dose chemotherapy followed by autologous stem cell_x000D_             transplant (ASCT)_x000D__x000D_          -  Fluorodeoxyglucose (FDG)-avid disease by positive emission tomography (PET), and_x000D_             measurable disease greater than 1.5 cm in diameter_x000D__x000D_          -  Eastern Cooperative Oncology Group (ECOG) performance less than or equal to 2_x000D__x000D_          -  Adequate kidney and hematologic function assessed from baseline laboratory data_x000D__x000D_        Exclusion Criteria:_x000D__x000D_          -  Previous history of indolent lymphoma treated with more than 1 multi-agent_x000D_             chemotherapy regimen or previous cancer therapy for recurrent DLBCL or Grade 3b_x000D_             follicular lymphoma_x000D__x000D_          -  History of autologous or allogeneic stem cell transplant_x000D__x000D_          -  History of another primary invasive cancer, hematologic malignancy, or_x000D_             myelodysplastic syndrome that has not been in remission for at least 1 year_x000D__x000D_          -  History of progressive multifocal leukoencephalopathy (PML)_x000D__x000D_          -  Cerebral/meningeal disease related to the underlying malignancy that has not been_x000D_             definitively treated_x000D__x000D_          -  Known urinary tract obstruction_x000D__x000D_          -  Patients with the following ocular conditions: corneal disorders, monocular vision_x000D_             (i.e., best corrected visual acuity greater than or equal to 20/200 in one eye), or_x000D_             active ocular disorders requiring treatment_x000D_      
---------------------------------------</v>
      </c>
      <c r="S231">
        <f>IF(OR(Database!K234="include",Database!L234="include"), 1, 0)</f>
        <v>0</v>
      </c>
      <c r="T231">
        <f>IF(OR(Database!M234="include",Database!N234="include",Database!O234="include",Database!P234="include"), 1, 0)</f>
        <v>0</v>
      </c>
      <c r="U231">
        <f>IF(OR(Database!M234="include",Database!N234="include",Database!O234="include"), 1, 0)</f>
        <v>0</v>
      </c>
      <c r="V231">
        <f>IF(Database!P234="include", 1, 0)</f>
        <v>0</v>
      </c>
      <c r="W231">
        <f>IF(OR(Database!Q234="include",Database!R234="include",Database!S234="include",Database!T234="include"), 1, 0)</f>
        <v>0</v>
      </c>
      <c r="X231">
        <f>IF(Database!Q234="include", 1, 0)</f>
        <v>0</v>
      </c>
      <c r="Y231">
        <f>IF(Database!T234="include", 1, 0)</f>
        <v>0</v>
      </c>
      <c r="Z231">
        <f>IF(OR(Database!AC234="include",Database!AE234="include",Database!AH234="include",Database!AI234="include",Database!AJ234="include",Database!AK234="include",Database!AM234="include",Database!AN234="include",Database!AO234="include",Database!AP234="include"), 1, 0)</f>
        <v>1</v>
      </c>
      <c r="AA231">
        <f>IF(OR(Database!AQ234&lt;&gt;"",Database!AR234&lt;&gt;"",Database!AS234&lt;&gt;"",Database!AT234&lt;&gt;""), 1, 0)</f>
        <v>0</v>
      </c>
      <c r="AB231">
        <f>IF(Database!AW234&lt;&gt;"", 1, 0)</f>
        <v>0</v>
      </c>
      <c r="AC231">
        <f>IF(OR(Database!AY234&lt;&gt;"",Database!AX234&lt;&gt;""), 1, 0)</f>
        <v>0</v>
      </c>
    </row>
    <row r="232" spans="1:29">
      <c r="A232" t="str">
        <f>Database!$B$6&amp;": "&amp;Database!B235&amp;CHAR(10)&amp;Database!$C$6&amp;": "&amp;Database!C235&amp;CHAR(10)&amp;Database!$E$6&amp;": "&amp;Database!E235&amp;CHAR(10)&amp;Database!$F$6&amp;": "&amp;Database!F235&amp;CHAR(10)&amp;Database!$G$6&amp;": "&amp;Database!G235&amp;CHAR(10)&amp;Database!$H$6&amp;": "&amp;Database!H235&amp;CHAR(10)&amp;Database!$I$6&amp;": "&amp;Database!I235&amp;CHAR(10)&amp;Database!$J$6&amp;": "&amp;Database!J235&amp;CHAR(10)</f>
        <v xml:space="preserve">nct_id: NCT02077166
phase: Phase 1/Phase 2
sponsor_name: Pharmacyclics LLC.
sponsor_type: Industry
study_title: A Multicenter Open-Label Phase 1b/2 Study of the Bruton's Tyrosine Kinase (BTK) Inhibitor, Ibrutinib, in Combination With Lenalidomide and Rituximab in Subjects With Relapsed or Refractory Diffuse Large B-Cell Lymphoma
cohort: 1
age_min: 18
age_max: 150
</v>
      </c>
      <c r="B232" t="str">
        <f>IF(S232=1, Database!$K$6&amp;": "&amp;Database!K235&amp;CHAR(10)&amp;Database!$L$6&amp;": "&amp;Database!L235, "")</f>
        <v/>
      </c>
      <c r="C232" t="str">
        <f>IF(T232=1, Database!$M$6&amp;": "&amp;Database!M235&amp;CHAR(10)&amp;Database!$N$6&amp;": "&amp;Database!N235&amp;CHAR(10)&amp;Database!$O$6&amp;": "&amp;Database!O235&amp;CHAR(10)&amp;Database!$P$6&amp;": "&amp;Database!P235&amp;CHAR(10), "")</f>
        <v/>
      </c>
      <c r="D232" t="str">
        <f>IF(W232=1, Database!$Q$6&amp;": "&amp;Database!Q235&amp;CHAR(10)&amp;Database!$R$6&amp;": "&amp;Database!R235&amp;CHAR(10)&amp;Database!$S$6&amp;": "&amp;Database!S235&amp;CHAR(10)&amp;Database!$T$6&amp;": "&amp;Database!T235&amp;CHAR(10)&amp;Database!$U$6&amp;": "&amp;Database!U235&amp;CHAR(10)&amp;Database!$V$6&amp;": "&amp;Database!V235&amp;CHAR(10)&amp;Database!$W$6&amp;": "&amp;Database!W235&amp;CHAR(10)&amp;Database!$X$6&amp;": "&amp;Database!X235&amp;CHAR(10)&amp;Database!$Y$6&amp;": "&amp;Database!Y235&amp;CHAR(10)&amp;Database!$Z$6&amp;": "&amp;Database!Z235&amp;CHAR(10)&amp;Database!$AA$6&amp;": "&amp;Database!AA235&amp;CHAR(10)&amp;Database!$AB$6&amp;": "&amp;Database!AB235&amp;CHAR(10), "")</f>
        <v/>
      </c>
      <c r="E232" t="str">
        <f>IF(Z232=1, Database!$AC$6&amp;": "&amp;Database!AC235&amp;CHAR(10)&amp;Database!$AD$6&amp;": "&amp;Database!AD235&amp;CHAR(10)&amp;Database!$AE$6&amp;": "&amp;Database!AE235&amp;CHAR(10)&amp;Database!$AF$6&amp;": "&amp;Database!AF235&amp;CHAR(10)&amp;Database!$AG$6&amp;": "&amp;Database!AG235&amp;CHAR(10)&amp;Database!$AH$6&amp;": "&amp;Database!AH235&amp;CHAR(10)&amp;Database!$AI$6&amp;": "&amp;Database!AI235&amp;CHAR(10)&amp;Database!$AJ$6&amp;": "&amp;Database!AJ235&amp;CHAR(10)&amp;Database!$AK$6&amp;": "&amp;Database!AK235&amp;CHAR(10)&amp;Database!$AL$6&amp;": "&amp;Database!AL235&amp;CHAR(10)&amp;Database!$AM$6&amp;": "&amp;Database!AM235&amp;CHAR(10)&amp;Database!$AN$6&amp;": "&amp;Database!AN235&amp;CHAR(10)&amp;Database!$AO$6&amp;": "&amp;Database!AO235&amp;CHAR(10)&amp;Database!$AP$6&amp;": "&amp;Database!AP235&amp;CHAR(10), "")</f>
        <v xml:space="preserve">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v>
      </c>
      <c r="F232" t="str">
        <f>IF(AA232=1, Database!$AQ$6&amp;": "&amp;Database!AQ235&amp;CHAR(10)&amp;Database!$AR$6&amp;": "&amp;Database!AR235&amp;CHAR(10)&amp;Database!$AS$6&amp;": "&amp;Database!AS235&amp;CHAR(10)&amp;Database!$AT$6&amp;": "&amp;Database!AT235&amp;CHAR(10), "")</f>
        <v/>
      </c>
      <c r="G232" t="str">
        <f>IF(V232=1, Database!$AU$6&amp;": "&amp;Database!AU235&amp;CHAR(10)&amp;Database!$AV$6&amp;": "&amp;Database!AV235&amp;CHAR(10), "")</f>
        <v/>
      </c>
      <c r="H232" t="str">
        <f>IF(AB232=1, Database!$AW$6&amp;": "&amp;Database!AW235&amp;CHAR(10), "")</f>
        <v/>
      </c>
      <c r="I232" t="str">
        <f>IF(AC232=1, Database!$AX$6&amp;": "&amp;Database!AX235&amp;CHAR(10)&amp;Database!$AY$6&amp;": "&amp;Database!AY235&amp;CHAR(10), "")</f>
        <v/>
      </c>
      <c r="J232" t="str">
        <f>IF(Z232=1, Database!$AQ$6&amp;": "&amp;Database!AQ235&amp;CHAR(10)&amp;Database!$AR$6&amp;": "&amp;Database!AR235&amp;CHAR(10)&amp;Database!$AS$6&amp;": "&amp;Database!AS235&amp;CHAR(10)&amp;Database!$AT$6&amp;": "&amp;Database!AT235&amp;CHAR(10), "")</f>
        <v xml:space="preserve">stage_i: 
stage_ii: 
stage_iii: 
stage_iv: 
</v>
      </c>
      <c r="K232" t="str">
        <f>Database!$AZ$6&amp;": "&amp;Database!AZ235&amp;CHAR(10)&amp;Database!$BA$6&amp;": "&amp;Database!BA235&amp;CHAR(10)&amp;Database!$BB$6&amp;": "&amp;Database!BB235&amp;CHAR(10)</f>
        <v xml:space="preserve">status_newly_diagnosed: 
status_relapse: require_relapse_or_refractory
status_refractory: require_relapse_or_refractory
</v>
      </c>
      <c r="L232" t="str">
        <f>Database!$BC$6&amp;": "&amp;Database!BC235&amp;CHAR(10)&amp;Database!$BD$6&amp;": "&amp;Database!BD235&amp;CHAR(10)&amp;Database!$BE$6&amp;": "&amp;Database!BE235&amp;CHAR(10)&amp;Database!$BF$6&amp;": "&amp;Database!BF235&amp;CHAR(10)&amp;Database!$BG$6&amp;": "&amp;Database!BG235&amp;CHAR(10)&amp;Database!$BH$6&amp;": "&amp;Database!BH235&amp;CHAR(10)</f>
        <v xml:space="preserve">marker_alk_oncogene: 
marker_egfr_mutation: 
marker_kras_mutation: 
marker_philadelphia_bcrabl_positive: 
marker_flt3_positive: 
marker_cd20pos: 
</v>
      </c>
      <c r="M232" t="str">
        <f>Database!$BI$6&amp;": "&amp;Database!BI235&amp;CHAR(10)&amp;Database!$BJ$6&amp;": "&amp;Database!BJ235&amp;CHAR(10)&amp;Database!$BK$6&amp;": "&amp;Database!BK235&amp;CHAR(10)&amp;Database!$BL$6&amp;": "&amp;Database!BL235&amp;CHAR(10)&amp;Database!$BM$6&amp;": "&amp;Database!BM235&amp;CHAR(10)&amp;Database!$BN$6&amp;": "&amp;Database!BN235&amp;CHAR(10)&amp;Database!$BO$6&amp;": "&amp;Database!BO235&amp;CHAR(10)&amp;Database!$BP$6&amp;": "&amp;Database!BP235&amp;CHAR(10)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32" t="str">
        <f>IF(OR(W232=1, Z232=1), Database!$BQ$6&amp;": "&amp;Database!BQ235&amp;CHAR(10)&amp;Database!$BR$6&amp;": "&amp;Database!BR235&amp;CHAR(10)&amp;Database!$BS$6&amp;": "&amp;Database!BS235&amp;CHAR(10)&amp;Database!$BT$6&amp;": "&amp;Database!BT235&amp;CHAR(10), "")</f>
        <v xml:space="preserve">treatment_stemcell_allogeneic: exclude
treatment_stemcell_allogeneic_exclusion_period_mo: 1800
treatment_stemcell_autologous: 
treatment_stemcell_autologous_exclusion_period_mo: 
</v>
      </c>
      <c r="O232" t="str">
        <f>"Criteria: "&amp;CHAR(10)&amp;CHAR(10)&amp;Database!BU235</f>
        <v xml:space="preserve">Criteria: 
_x000D_        Inclusion Criteria:_x000D__x000D_          -  Pathologically confirmed relapsed/ refractory DLBCL_x000D__x000D_          -  Must have previously received first line treatment regimen_x000D__x000D_          -  Must be ineligible for high dose therapy/ stem cell transplantation_x000D__x000D_          -  Measurable disease sites on CT scan (&gt;1.5 cm in longest dimension)_x000D__x000D_          -  PT/INR &lt;1.5 x ULN and PTT (aPTT) &lt;1.5 x ULN_x000D__x000D_          -  Men and women â‰¥18 years of age_x000D__x000D_          -  ECOG &lt; 2_x000D__x000D_          -  Adequate hepatic and renal function_x000D__x000D_          -  Adequate hematologic function_x000D__x000D_        Exclusion Criteria:_x000D__x000D_          -  Medically apparent central nervous system lymphoma or leptomeningeal disease_x000D__x000D_          -  History of allogeneic stem-cell (or other organ) transplantation_x000D__x000D_          -  Any chemotherapy, external beam radiation therapy, or anticancer antibodies within 2_x000D_             weeks_x000D__x000D_          -  Radio- or toxin-immunoconjugates within 10 weeks_x000D__x000D_          -  Concurrent enrollment in another therapeutic investigational study or have previously_x000D_             taken ibrutinib and/or lenalidomide._x000D_      </v>
      </c>
      <c r="P232" t="str">
        <f t="shared" si="8"/>
        <v xml:space="preserve">
---------------------------------------</v>
      </c>
      <c r="Q232" t="str">
        <f t="shared" si="7"/>
        <v>nct_id: NCT02077166
phase: Phase 1/Phase 2
sponsor_name: Pharmacyclics LLC.
sponsor_type: Industry
study_title: A Multicenter Open-Label Phase 1b/2 Study of the Bruton's Tyrosine Kinase (BTK) Inhibitor, Ibrutinib, in Combination With Lenalidomide and Rituximab in Subjects With Relapsed or Refractory Diffuse Large B-Cell Lymphoma
cohort: 1
age_min: 18
age_max: 150
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treatment_stemcell_autologous_exclusion_period_mo: 
Criteria: 
_x000D_        Inclusion Criteria:_x000D__x000D_          -  Pathologically confirmed relapsed/ refractory DLBCL_x000D__x000D_          -  Must have previously received first line treatment regimen_x000D__x000D_          -  Must be ineligible for high dose therapy/ stem cell transplantation_x000D__x000D_          -  Measurable disease sites on CT scan (&gt;1.5 cm in longest dimension)_x000D__x000D_          -  PT/INR &lt;1.5 x ULN and PTT (aPTT) &lt;1.5 x ULN_x000D__x000D_          -  Men and women â‰¥18 years of age_x000D__x000D_          -  ECOG &lt; 2_x000D__x000D_          -  Adequate hepatic and renal function_x000D__x000D_          -  Adequate hematologic function_x000D__x000D_        Exclusion Criteria:_x000D__x000D_          -  Medically apparent central nervous system lymphoma or leptomeningeal disease_x000D__x000D_          -  History of allogeneic stem-cell (or other organ) transplantation_x000D__x000D_          -  Any chemotherapy, external beam radiation therapy, or anticancer antibodies within 2_x000D_             weeks_x000D__x000D_          -  Radio- or toxin-immunoconjugates within 10 weeks_x000D__x000D_          -  Concurrent enrollment in another therapeutic investigational study or have previously_x000D_             taken ibrutinib and/or lenalidomide._x000D_      
---------------------------------------</v>
      </c>
      <c r="S232">
        <f>IF(OR(Database!K235="include",Database!L235="include"), 1, 0)</f>
        <v>0</v>
      </c>
      <c r="T232">
        <f>IF(OR(Database!M235="include",Database!N235="include",Database!O235="include",Database!P235="include"), 1, 0)</f>
        <v>0</v>
      </c>
      <c r="U232">
        <f>IF(OR(Database!M235="include",Database!N235="include",Database!O235="include"), 1, 0)</f>
        <v>0</v>
      </c>
      <c r="V232">
        <f>IF(Database!P235="include", 1, 0)</f>
        <v>0</v>
      </c>
      <c r="W232">
        <f>IF(OR(Database!Q235="include",Database!R235="include",Database!S235="include",Database!T235="include"), 1, 0)</f>
        <v>0</v>
      </c>
      <c r="X232">
        <f>IF(Database!Q235="include", 1, 0)</f>
        <v>0</v>
      </c>
      <c r="Y232">
        <f>IF(Database!T235="include", 1, 0)</f>
        <v>0</v>
      </c>
      <c r="Z232">
        <f>IF(OR(Database!AC235="include",Database!AE235="include",Database!AH235="include",Database!AI235="include",Database!AJ235="include",Database!AK235="include",Database!AM235="include",Database!AN235="include",Database!AO235="include",Database!AP235="include"), 1, 0)</f>
        <v>1</v>
      </c>
      <c r="AA232">
        <f>IF(OR(Database!AQ235&lt;&gt;"",Database!AR235&lt;&gt;"",Database!AS235&lt;&gt;"",Database!AT235&lt;&gt;""), 1, 0)</f>
        <v>0</v>
      </c>
      <c r="AB232">
        <f>IF(Database!AW235&lt;&gt;"", 1, 0)</f>
        <v>0</v>
      </c>
      <c r="AC232">
        <f>IF(OR(Database!AY235&lt;&gt;"",Database!AX235&lt;&gt;""), 1, 0)</f>
        <v>0</v>
      </c>
    </row>
    <row r="233" spans="1:29">
      <c r="A233" t="str">
        <f>Database!$B$6&amp;": "&amp;Database!B236&amp;CHAR(10)&amp;Database!$C$6&amp;": "&amp;Database!C236&amp;CHAR(10)&amp;Database!$E$6&amp;": "&amp;Database!E236&amp;CHAR(10)&amp;Database!$F$6&amp;": "&amp;Database!F236&amp;CHAR(10)&amp;Database!$G$6&amp;": "&amp;Database!G236&amp;CHAR(10)&amp;Database!$H$6&amp;": "&amp;Database!H236&amp;CHAR(10)&amp;Database!$I$6&amp;": "&amp;Database!I236&amp;CHAR(10)&amp;Database!$J$6&amp;": "&amp;Database!J236&amp;CHAR(10)</f>
        <v xml:space="preserve">nct_id: NCT02448381
phase: Phase 3
sponsor_name: Soligenix
sponsor_type: Industry
study_title: A Phase 3 Multicenter, Randomized, Double-Blind, Placebo Controlled Study to Determine the Efficacy of Topical SGX301 (Synthetic Hypericin) and Fluorescent Bulb-Light Irradiation for the Treatment of Cutaneous T-Cell Lymphoma
cohort: 1
age_min: 18
age_max: 150
</v>
      </c>
      <c r="B233" t="str">
        <f>IF(S233=1, Database!$K$6&amp;": "&amp;Database!K236&amp;CHAR(10)&amp;Database!$L$6&amp;": "&amp;Database!L236, "")</f>
        <v/>
      </c>
      <c r="C233" t="str">
        <f>IF(T233=1, Database!$M$6&amp;": "&amp;Database!M236&amp;CHAR(10)&amp;Database!$N$6&amp;": "&amp;Database!N236&amp;CHAR(10)&amp;Database!$O$6&amp;": "&amp;Database!O236&amp;CHAR(10)&amp;Database!$P$6&amp;": "&amp;Database!P236&amp;CHAR(10), "")</f>
        <v/>
      </c>
      <c r="D233" t="str">
        <f>IF(W233=1, Database!$Q$6&amp;": "&amp;Database!Q236&amp;CHAR(10)&amp;Database!$R$6&amp;": "&amp;Database!R236&amp;CHAR(10)&amp;Database!$S$6&amp;": "&amp;Database!S236&amp;CHAR(10)&amp;Database!$T$6&amp;": "&amp;Database!T236&amp;CHAR(10)&amp;Database!$U$6&amp;": "&amp;Database!U236&amp;CHAR(10)&amp;Database!$V$6&amp;": "&amp;Database!V236&amp;CHAR(10)&amp;Database!$W$6&amp;": "&amp;Database!W236&amp;CHAR(10)&amp;Database!$X$6&amp;": "&amp;Database!X236&amp;CHAR(10)&amp;Database!$Y$6&amp;": "&amp;Database!Y236&amp;CHAR(10)&amp;Database!$Z$6&amp;": "&amp;Database!Z236&amp;CHAR(10)&amp;Database!$AA$6&amp;": "&amp;Database!AA236&amp;CHAR(10)&amp;Database!$AB$6&amp;": "&amp;Database!AB236&amp;CHAR(10), "")</f>
        <v/>
      </c>
      <c r="E233" t="str">
        <f>IF(Z233=1, Database!$AC$6&amp;": "&amp;Database!AC236&amp;CHAR(10)&amp;Database!$AD$6&amp;": "&amp;Database!AD236&amp;CHAR(10)&amp;Database!$AE$6&amp;": "&amp;Database!AE236&amp;CHAR(10)&amp;Database!$AF$6&amp;": "&amp;Database!AF236&amp;CHAR(10)&amp;Database!$AG$6&amp;": "&amp;Database!AG236&amp;CHAR(10)&amp;Database!$AH$6&amp;": "&amp;Database!AH236&amp;CHAR(10)&amp;Database!$AI$6&amp;": "&amp;Database!AI236&amp;CHAR(10)&amp;Database!$AJ$6&amp;": "&amp;Database!AJ236&amp;CHAR(10)&amp;Database!$AK$6&amp;": "&amp;Database!AK236&amp;CHAR(10)&amp;Database!$AL$6&amp;": "&amp;Database!AL236&amp;CHAR(10)&amp;Database!$AM$6&amp;": "&amp;Database!AM236&amp;CHAR(10)&amp;Database!$AN$6&amp;": "&amp;Database!AN236&amp;CHAR(10)&amp;Database!$AO$6&amp;": "&amp;Database!AO236&amp;CHAR(10)&amp;Database!$AP$6&amp;": "&amp;Database!AP236&amp;CHAR(10), "")</f>
        <v xml:space="preserve">type_lymphoma_hl: 
type_lymphoma_hl_nlpredominant: 
type_lymphoma_nhl_dlbcl: 
type_lymphoma_nhl_dlbcl_pmbcl: 
type_lymphoma_nhl_dlbcl_denovo: 
type_lymphoma_nhl_mcl: 
type_lymphoma_nhl_pcsnl: 
type_lymphoma_nhl_ptcl: include
type_lymphoma_nhl_fl: 
type_lymphoma_nhl_fl_grade3b: 
type_lymphoma_nhl_sll: 
type_lymphoma_nhl_mzl: 
type_lymphoma_nhl_lpl: 
type_lymphoma_nhl_alcl: 
</v>
      </c>
      <c r="F233" t="str">
        <f>IF(AA233=1, Database!$AQ$6&amp;": "&amp;Database!AQ236&amp;CHAR(10)&amp;Database!$AR$6&amp;": "&amp;Database!AR236&amp;CHAR(10)&amp;Database!$AS$6&amp;": "&amp;Database!AS236&amp;CHAR(10)&amp;Database!$AT$6&amp;": "&amp;Database!AT236&amp;CHAR(10), "")</f>
        <v xml:space="preserve">stage_i: 
stage_ii: 
stage_iii: exclude
stage_iv: exclude
</v>
      </c>
      <c r="G233" t="str">
        <f>IF(V233=1, Database!$AU$6&amp;": "&amp;Database!AU236&amp;CHAR(10)&amp;Database!$AV$6&amp;": "&amp;Database!AV236&amp;CHAR(10), "")</f>
        <v/>
      </c>
      <c r="H233" t="str">
        <f>IF(AB233=1, Database!$AW$6&amp;": "&amp;Database!AW236&amp;CHAR(10), "")</f>
        <v/>
      </c>
      <c r="I233" t="str">
        <f>IF(AC233=1, Database!$AX$6&amp;": "&amp;Database!AX236&amp;CHAR(10)&amp;Database!$AY$6&amp;": "&amp;Database!AY236&amp;CHAR(10), "")</f>
        <v/>
      </c>
      <c r="J233" t="str">
        <f>IF(Z233=1, Database!$AQ$6&amp;": "&amp;Database!AQ236&amp;CHAR(10)&amp;Database!$AR$6&amp;": "&amp;Database!AR236&amp;CHAR(10)&amp;Database!$AS$6&amp;": "&amp;Database!AS236&amp;CHAR(10)&amp;Database!$AT$6&amp;": "&amp;Database!AT236&amp;CHAR(10), "")</f>
        <v xml:space="preserve">stage_i: 
stage_ii: 
stage_iii: exclude
stage_iv: exclude
</v>
      </c>
      <c r="K233" t="str">
        <f>Database!$AZ$6&amp;": "&amp;Database!AZ236&amp;CHAR(10)&amp;Database!$BA$6&amp;": "&amp;Database!BA236&amp;CHAR(10)&amp;Database!$BB$6&amp;": "&amp;Database!BB236&amp;CHAR(10)</f>
        <v xml:space="preserve">status_newly_diagnosed: 
status_relapse: 
status_refractory: 
</v>
      </c>
      <c r="L233" t="str">
        <f>Database!$BC$6&amp;": "&amp;Database!BC236&amp;CHAR(10)&amp;Database!$BD$6&amp;": "&amp;Database!BD236&amp;CHAR(10)&amp;Database!$BE$6&amp;": "&amp;Database!BE236&amp;CHAR(10)&amp;Database!$BF$6&amp;": "&amp;Database!BF236&amp;CHAR(10)&amp;Database!$BG$6&amp;": "&amp;Database!BG236&amp;CHAR(10)&amp;Database!$BH$6&amp;": "&amp;Database!BH236&amp;CHAR(10)</f>
        <v xml:space="preserve">marker_alk_oncogene: 
marker_egfr_mutation: 
marker_kras_mutation: 
marker_philadelphia_bcrabl_positive: 
marker_flt3_positive: 
marker_cd20pos: 
</v>
      </c>
      <c r="M233" t="str">
        <f>Database!$BI$6&amp;": "&amp;Database!BI236&amp;CHAR(10)&amp;Database!$BJ$6&amp;": "&amp;Database!BJ236&amp;CHAR(10)&amp;Database!$BK$6&amp;": "&amp;Database!BK236&amp;CHAR(10)&amp;Database!$BL$6&amp;": "&amp;Database!BL236&amp;CHAR(10)&amp;Database!$BM$6&amp;": "&amp;Database!BM236&amp;CHAR(10)&amp;Database!$BN$6&amp;": "&amp;Database!BN236&amp;CHAR(10)&amp;Database!$BO$6&amp;": "&amp;Database!BO236&amp;CHAR(10)&amp;Database!$BP$6&amp;": "&amp;Database!BP236&amp;CHAR(10)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33" t="str">
        <f>IF(OR(W233=1, Z233=1), Database!$BQ$6&amp;": "&amp;Database!BQ236&amp;CHAR(10)&amp;Database!$BR$6&amp;": "&amp;Database!BR236&amp;CHAR(10)&amp;Database!$BS$6&amp;": "&amp;Database!BS236&amp;CHAR(10)&amp;Database!$BT$6&amp;": "&amp;Database!BT236&amp;CHAR(10), "")</f>
        <v xml:space="preserve">treatment_stemcell_allogeneic: 
treatment_stemcell_allogeneic_exclusion_period_mo: 
treatment_stemcell_autologous: 
treatment_stemcell_autologous_exclusion_period_mo: 
</v>
      </c>
      <c r="O233" t="str">
        <f>"Criteria: "&amp;CHAR(10)&amp;CHAR(10)&amp;Database!BU236</f>
        <v xml:space="preserve">Criteria: 
_x000D_        Inclusion Criteria:_x000D__x000D_          -  Subjects must have a clinical diagnosis of CTCL (mycosis fungoides), Stage IA, Stage_x000D_             IB, or Stage IIA._x000D__x000D_          -  Subjects must have a minimum of three (3) evaluable, discrete lesions._x000D__x000D_          -  Subjects must be willing to refrain from sunbathing for the duration of the study._x000D__x000D_        Exclusion Criteria:_x000D__x000D_          -  History of sun hypersensitivity and photosensitive dermatoses including porphyria,_x000D_             systemic lupus erythematosus, SjÃ¶gren's syndrome, xeroderma pigmentosum, polymorphous_x000D_             light eruptions or radiation therapy within 30 days of enrolling._x000D__x000D_          -  Pregnancy or mothers who are breast feeding._x000D__x000D_          -  Males and females not willing to use effective contraception._x000D__x000D_          -  Unhealed sunburn._x000D__x000D_          -  Subjects receiving topical steroids or other topical treatments for CTCL within 2_x000D_             weeks._x000D__x000D_          -  Subjects receiving systemic steroids, nitrogen mustard, psoralen UVA radiation_x000D_             therapy (PUVA), narrow band UVB light therapy (NB-UVB) or carmustine (BCNU) or other_x000D_             systemic therapies for CTCL within 3 weeks of enrollment._x000D__x000D_          -  Subjects with significant history of systemic immunosuppression due to drugs or_x000D_             infection with HIV or HTLV 1._x000D__x000D_          -  Subjects taking other investigational drugs or drugs of abuse within 30 days of entry_x000D_             into this study._x000D_      </v>
      </c>
      <c r="P233" t="str">
        <f t="shared" si="8"/>
        <v xml:space="preserve">
---------------------------------------</v>
      </c>
      <c r="Q233" t="str">
        <f t="shared" si="7"/>
        <v>nct_id: NCT02448381
phase: Phase 3
sponsor_name: Soligenix
sponsor_type: Industry
study_title: A Phase 3 Multicenter, Randomized, Double-Blind, Placebo Controlled Study to Determine the Efficacy of Topical SGX301 (Synthetic Hypericin) and Fluorescent Bulb-Light Irradiation for the Treatment of Cutaneous T-Cell Lymphoma
cohort: 1
age_min: 18
age_max: 150
type_lymphoma_hl: 
type_lymphoma_hl_nlpredominant: 
type_lymphoma_nhl_dlbcl: 
type_lymphoma_nhl_dlbcl_pmbcl: 
type_lymphoma_nhl_dlbcl_denovo: 
type_lymphoma_nhl_mcl: 
type_lymphoma_nhl_pcsnl: 
type_lymphoma_nhl_ptcl: include
type_lymphoma_nhl_fl: 
type_lymphoma_nhl_fl_grade3b: 
type_lymphoma_nhl_sll: 
type_lymphoma_nhl_mzl: 
type_lymphoma_nhl_lpl: 
type_lymphoma_nhl_alcl: 
stage_i: 
stage_ii: 
stage_iii: exclude
stage_iv: exclude
stage_i: 
stage_ii: 
stage_iii: exclude
stage_iv: exclude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Subjects must have a clinical diagnosis of CTCL (mycosis fungoides), Stage IA, Stage_x000D_             IB, or Stage IIA._x000D__x000D_          -  Subjects must have a minimum of three (3) evaluable, discrete lesions._x000D__x000D_          -  Subjects must be willing to refrain from sunbathing for the duration of the study._x000D__x000D_        Exclusion Criteria:_x000D__x000D_          -  History of sun hypersensitivity and photosensitive dermatoses including porphyria,_x000D_             systemic lupus erythematosus, SjÃ¶gren's syndrome, xeroderma pigmentosum, polymorphous_x000D_             light eruptions or radiation therapy within 30 days of enrolling._x000D__x000D_          -  Pregnancy or mothers who are breast feeding._x000D__x000D_          -  Males and females not willing to use effective contraception._x000D__x000D_          -  Unhealed sunburn._x000D__x000D_          -  Subjects receiving topical steroids or other topical treatments for CTCL within 2_x000D_             weeks._x000D__x000D_          -  Subjects receiving systemic steroids, nitrogen mustard, psoralen UVA radiation_x000D_             therapy (PUVA), narrow band UVB light therapy (NB-UVB) or carmustine (BCNU) or other_x000D_             systemic therapies for CTCL within 3 weeks of enrollment._x000D__x000D_          -  Subjects with significant history of systemic immunosuppression due to drugs or_x000D_             infection with HIV or HTLV 1._x000D__x000D_          -  Subjects taking other investigational drugs or drugs of abuse within 30 days of entry_x000D_             into this study._x000D_      
---------------------------------------</v>
      </c>
      <c r="S233">
        <f>IF(OR(Database!K236="include",Database!L236="include"), 1, 0)</f>
        <v>0</v>
      </c>
      <c r="T233">
        <f>IF(OR(Database!M236="include",Database!N236="include",Database!O236="include",Database!P236="include"), 1, 0)</f>
        <v>0</v>
      </c>
      <c r="U233">
        <f>IF(OR(Database!M236="include",Database!N236="include",Database!O236="include"), 1, 0)</f>
        <v>0</v>
      </c>
      <c r="V233">
        <f>IF(Database!P236="include", 1, 0)</f>
        <v>0</v>
      </c>
      <c r="W233">
        <f>IF(OR(Database!Q236="include",Database!R236="include",Database!S236="include",Database!T236="include"), 1, 0)</f>
        <v>0</v>
      </c>
      <c r="X233">
        <f>IF(Database!Q236="include", 1, 0)</f>
        <v>0</v>
      </c>
      <c r="Y233">
        <f>IF(Database!T236="include", 1, 0)</f>
        <v>0</v>
      </c>
      <c r="Z233">
        <f>IF(OR(Database!AC236="include",Database!AE236="include",Database!AH236="include",Database!AI236="include",Database!AJ236="include",Database!AK236="include",Database!AM236="include",Database!AN236="include",Database!AO236="include",Database!AP236="include"), 1, 0)</f>
        <v>1</v>
      </c>
      <c r="AA233">
        <f>IF(OR(Database!AQ236&lt;&gt;"",Database!AR236&lt;&gt;"",Database!AS236&lt;&gt;"",Database!AT236&lt;&gt;""), 1, 0)</f>
        <v>1</v>
      </c>
      <c r="AB233">
        <f>IF(Database!AW236&lt;&gt;"", 1, 0)</f>
        <v>0</v>
      </c>
      <c r="AC233">
        <f>IF(OR(Database!AY236&lt;&gt;"",Database!AX236&lt;&gt;""), 1, 0)</f>
        <v>0</v>
      </c>
    </row>
    <row r="234" spans="1:29">
      <c r="A234" t="str">
        <f>Database!$B$6&amp;": "&amp;Database!B237&amp;CHAR(10)&amp;Database!$C$6&amp;": "&amp;Database!C237&amp;CHAR(10)&amp;Database!$E$6&amp;": "&amp;Database!E237&amp;CHAR(10)&amp;Database!$F$6&amp;": "&amp;Database!F237&amp;CHAR(10)&amp;Database!$G$6&amp;": "&amp;Database!G237&amp;CHAR(10)&amp;Database!$H$6&amp;": "&amp;Database!H237&amp;CHAR(10)&amp;Database!$I$6&amp;": "&amp;Database!I237&amp;CHAR(10)&amp;Database!$J$6&amp;": "&amp;Database!J237&amp;CHAR(10)</f>
        <v xml:space="preserve">nct_id: NCT01691898
phase: Phase 1/Phase 2
sponsor_name: Genentech, Inc.
sponsor_type: Industry
study_title: A Randomized, Open Label, Multicenter, Phase II Trial Evaluating the Safety and Activity of Pinatuzumab Vedotin (DCDT2980S) in Combination With Rituximab or Polatuzumab Vedotin (DCDS4501A) in Combination With Rituximab and a Non-Randomized Phase Ib/II Evaluation of Polatuzumab Vedotin in Combination With Obinutuzumab in Patients With Relapsed or Refractory B-cell Non-Hodgkin's Lymphoma
cohort: 1
age_min: 18
age_max: 150
</v>
      </c>
      <c r="B234" t="str">
        <f>IF(S234=1, Database!$K$6&amp;": "&amp;Database!K237&amp;CHAR(10)&amp;Database!$L$6&amp;": "&amp;Database!L237, "")</f>
        <v/>
      </c>
      <c r="C234" t="str">
        <f>IF(T234=1, Database!$M$6&amp;": "&amp;Database!M237&amp;CHAR(10)&amp;Database!$N$6&amp;": "&amp;Database!N237&amp;CHAR(10)&amp;Database!$O$6&amp;": "&amp;Database!O237&amp;CHAR(10)&amp;Database!$P$6&amp;": "&amp;Database!P237&amp;CHAR(10), "")</f>
        <v/>
      </c>
      <c r="D234" t="str">
        <f>IF(W234=1, Database!$Q$6&amp;": "&amp;Database!Q237&amp;CHAR(10)&amp;Database!$R$6&amp;": "&amp;Database!R237&amp;CHAR(10)&amp;Database!$S$6&amp;": "&amp;Database!S237&amp;CHAR(10)&amp;Database!$T$6&amp;": "&amp;Database!T237&amp;CHAR(10)&amp;Database!$U$6&amp;": "&amp;Database!U237&amp;CHAR(10)&amp;Database!$V$6&amp;": "&amp;Database!V237&amp;CHAR(10)&amp;Database!$W$6&amp;": "&amp;Database!W237&amp;CHAR(10)&amp;Database!$X$6&amp;": "&amp;Database!X237&amp;CHAR(10)&amp;Database!$Y$6&amp;": "&amp;Database!Y237&amp;CHAR(10)&amp;Database!$Z$6&amp;": "&amp;Database!Z237&amp;CHAR(10)&amp;Database!$AA$6&amp;": "&amp;Database!AA237&amp;CHAR(10)&amp;Database!$AB$6&amp;": "&amp;Database!AB237&amp;CHAR(10), "")</f>
        <v/>
      </c>
      <c r="E234" t="str">
        <f>IF(Z234=1, Database!$AC$6&amp;": "&amp;Database!AC237&amp;CHAR(10)&amp;Database!$AD$6&amp;": "&amp;Database!AD237&amp;CHAR(10)&amp;Database!$AE$6&amp;": "&amp;Database!AE237&amp;CHAR(10)&amp;Database!$AF$6&amp;": "&amp;Database!AF237&amp;CHAR(10)&amp;Database!$AG$6&amp;": "&amp;Database!AG237&amp;CHAR(10)&amp;Database!$AH$6&amp;": "&amp;Database!AH237&amp;CHAR(10)&amp;Database!$AI$6&amp;": "&amp;Database!AI237&amp;CHAR(10)&amp;Database!$AJ$6&amp;": "&amp;Database!AJ237&amp;CHAR(10)&amp;Database!$AK$6&amp;": "&amp;Database!AK237&amp;CHAR(10)&amp;Database!$AL$6&amp;": "&amp;Database!AL237&amp;CHAR(10)&amp;Database!$AM$6&amp;": "&amp;Database!AM237&amp;CHAR(10)&amp;Database!$AN$6&amp;": "&amp;Database!AN237&amp;CHAR(10)&amp;Database!$AO$6&amp;": "&amp;Database!AO237&amp;CHAR(10)&amp;Database!$AP$6&amp;": "&amp;Database!AP237&amp;CHAR(10), "")</f>
        <v xml:space="preserve">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v>
      </c>
      <c r="F234" t="str">
        <f>IF(AA234=1, Database!$AQ$6&amp;": "&amp;Database!AQ237&amp;CHAR(10)&amp;Database!$AR$6&amp;": "&amp;Database!AR237&amp;CHAR(10)&amp;Database!$AS$6&amp;": "&amp;Database!AS237&amp;CHAR(10)&amp;Database!$AT$6&amp;": "&amp;Database!AT237&amp;CHAR(10), "")</f>
        <v/>
      </c>
      <c r="G234" t="str">
        <f>IF(V234=1, Database!$AU$6&amp;": "&amp;Database!AU237&amp;CHAR(10)&amp;Database!$AV$6&amp;": "&amp;Database!AV237&amp;CHAR(10), "")</f>
        <v/>
      </c>
      <c r="H234" t="str">
        <f>IF(AB234=1, Database!$AW$6&amp;": "&amp;Database!AW237&amp;CHAR(10), "")</f>
        <v/>
      </c>
      <c r="I234" t="str">
        <f>IF(AC234=1, Database!$AX$6&amp;": "&amp;Database!AX237&amp;CHAR(10)&amp;Database!$AY$6&amp;": "&amp;Database!AY237&amp;CHAR(10), "")</f>
        <v/>
      </c>
      <c r="J234" t="str">
        <f>IF(Z234=1, Database!$AQ$6&amp;": "&amp;Database!AQ237&amp;CHAR(10)&amp;Database!$AR$6&amp;": "&amp;Database!AR237&amp;CHAR(10)&amp;Database!$AS$6&amp;": "&amp;Database!AS237&amp;CHAR(10)&amp;Database!$AT$6&amp;": "&amp;Database!AT237&amp;CHAR(10), "")</f>
        <v xml:space="preserve">stage_i: 
stage_ii: 
stage_iii: 
stage_iv: 
</v>
      </c>
      <c r="K234" t="str">
        <f>Database!$AZ$6&amp;": "&amp;Database!AZ237&amp;CHAR(10)&amp;Database!$BA$6&amp;": "&amp;Database!BA237&amp;CHAR(10)&amp;Database!$BB$6&amp;": "&amp;Database!BB237&amp;CHAR(10)</f>
        <v xml:space="preserve">status_newly_diagnosed: 
status_relapse: require_relapse_or_refractory
status_refractory: require_relapse_or_refractory
</v>
      </c>
      <c r="L234" t="str">
        <f>Database!$BC$6&amp;": "&amp;Database!BC237&amp;CHAR(10)&amp;Database!$BD$6&amp;": "&amp;Database!BD237&amp;CHAR(10)&amp;Database!$BE$6&amp;": "&amp;Database!BE237&amp;CHAR(10)&amp;Database!$BF$6&amp;": "&amp;Database!BF237&amp;CHAR(10)&amp;Database!$BG$6&amp;": "&amp;Database!BG237&amp;CHAR(10)&amp;Database!$BH$6&amp;": "&amp;Database!BH237&amp;CHAR(10)</f>
        <v xml:space="preserve">marker_alk_oncogene: 
marker_egfr_mutation: 
marker_kras_mutation: 
marker_philadelphia_bcrabl_positive: 
marker_flt3_positive: 
marker_cd20pos: 
</v>
      </c>
      <c r="M234" t="str">
        <f>Database!$BI$6&amp;": "&amp;Database!BI237&amp;CHAR(10)&amp;Database!$BJ$6&amp;": "&amp;Database!BJ237&amp;CHAR(10)&amp;Database!$BK$6&amp;": "&amp;Database!BK237&amp;CHAR(10)&amp;Database!$BL$6&amp;": "&amp;Database!BL237&amp;CHAR(10)&amp;Database!$BM$6&amp;": "&amp;Database!BM237&amp;CHAR(10)&amp;Database!$BN$6&amp;": "&amp;Database!BN237&amp;CHAR(10)&amp;Database!$BO$6&amp;": "&amp;Database!BO237&amp;CHAR(10)&amp;Database!$BP$6&amp;": "&amp;Database!BP237&amp;CHAR(10)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34" t="str">
        <f>IF(OR(W234=1, Z234=1), Database!$BQ$6&amp;": "&amp;Database!BQ237&amp;CHAR(10)&amp;Database!$BR$6&amp;": "&amp;Database!BR237&amp;CHAR(10)&amp;Database!$BS$6&amp;": "&amp;Database!BS237&amp;CHAR(10)&amp;Database!$BT$6&amp;": "&amp;Database!BT237&amp;CHAR(10), "")</f>
        <v xml:space="preserve">treatment_stemcell_allogeneic: exclude
treatment_stemcell_allogeneic_exclusion_period_mo: 1800
treatment_stemcell_autologous: exclude
treatment_stemcell_autologous_exclusion_period_mo: 3
</v>
      </c>
      <c r="O234" t="str">
        <f>"Criteria: "&amp;CHAR(10)&amp;CHAR(10)&amp;Database!BU237</f>
        <v xml:space="preserve">Criteria: 
_x000D_        Inclusion Criteria:_x000D__x000D_          -  Eastern Cooperative Oncology Group (ECOG) Performance Status of 0, 1, or 2_x000D__x000D_          -  Life expectancy of at least 12 weeks_x000D__x000D_          -  History of histologically documented relapsed or refractory Grades 1 to 3a follicular_x000D_             lymphoma, or relapsed or refractory diffuse large B-cell lymphoma (DLBCL)_x000D__x000D_          -  Availability of an archival or freshly biopsied tumor tissue sample must be confirmed_x000D_             for study enrollment_x000D__x000D_          -  Have a clinical indication for treatment as determined by the investigator_x000D__x000D_          -  Must have at least one bi-dimensionally measurable lesion (greater than [&gt;] 1.5_x000D_             centimeters [cm] in its largest dimension by computed tomography [CT] scan or_x000D_             magnetic resonance imaging [MRI])_x000D__x000D_        Exclusion Criteria:_x000D__x000D_          -  Prior use of any monoclonal antibody, radioimmuno-conjugate or antibody drug_x000D_             conjugate within 4 weeks before study start_x000D__x000D_          -  Treatment with radiotherapy, chemotherapy, immunotherapy, immunosuppressive therapy,_x000D_             or any investigational anti-cancer agent within 2 weeks prior study start_x000D__x000D_          -  Adverse events except for sensory neuropathy from any previous treatments must be_x000D_             resolved or stabilized to Grade less than equal to (&lt;=) 2 prior study start_x000D__x000D_          -  Completion of autologous stem cell transplant (SCT) within 100 days prior study start_x000D__x000D_          -  Prior allogeneic SCT_x000D__x000D_          -  Eligibility for autologous SCT (participants with relapsed or refractory DLBCL)_x000D__x000D_          -  History of severe allergic or anaphylactic reactions to monoclonal antibody therapy_x000D_             (or recombinant antibody-related fusion proteins)_x000D__x000D_          -  History of other malignancy that could affect compliance with the protocol or_x000D_             interpretation of results_x000D__x000D_          -  Current or past history of central nervous system lymphoma_x000D__x000D_          -  Current Grade &gt; 1 peripheral neuropathy_x000D_      </v>
      </c>
      <c r="P234" t="str">
        <f t="shared" si="8"/>
        <v xml:space="preserve">
---------------------------------------</v>
      </c>
      <c r="Q234" t="str">
        <f t="shared" si="7"/>
        <v>nct_id: NCT01691898
phase: Phase 1/Phase 2
sponsor_name: Genentech, Inc.
sponsor_type: Industry
study_title: A Randomized, Open Label, Multicenter, Phase II Trial Evaluating the Safety and Activity of Pinatuzumab Vedotin (DCDT2980S) in Combination With Rituximab or Polatuzumab Vedotin (DCDS4501A) in Combination With Rituximab and a Non-Randomized Phase Ib/II Evaluation of Polatuzumab Vedotin in Combination With Obinutuzumab in Patients With Relapsed or Refractory B-cell Non-Hodgkin's Lymphoma
cohort: 1
age_min: 18
age_max: 150
type_lymphoma_hl: 
type_lymphoma_hl_nlpredominant: 
type_lymphoma_nhl_dlbcl: include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3
Criteria: 
_x000D_        Inclusion Criteria:_x000D__x000D_          -  Eastern Cooperative Oncology Group (ECOG) Performance Status of 0, 1, or 2_x000D__x000D_          -  Life expectancy of at least 12 weeks_x000D__x000D_          -  History of histologically documented relapsed or refractory Grades 1 to 3a follicular_x000D_             lymphoma, or relapsed or refractory diffuse large B-cell lymphoma (DLBCL)_x000D__x000D_          -  Availability of an archival or freshly biopsied tumor tissue sample must be confirmed_x000D_             for study enrollment_x000D__x000D_          -  Have a clinical indication for treatment as determined by the investigator_x000D__x000D_          -  Must have at least one bi-dimensionally measurable lesion (greater than [&gt;] 1.5_x000D_             centimeters [cm] in its largest dimension by computed tomography [CT] scan or_x000D_             magnetic resonance imaging [MRI])_x000D__x000D_        Exclusion Criteria:_x000D__x000D_          -  Prior use of any monoclonal antibody, radioimmuno-conjugate or antibody drug_x000D_             conjugate within 4 weeks before study start_x000D__x000D_          -  Treatment with radiotherapy, chemotherapy, immunotherapy, immunosuppressive therapy,_x000D_             or any investigational anti-cancer agent within 2 weeks prior study start_x000D__x000D_          -  Adverse events except for sensory neuropathy from any previous treatments must be_x000D_             resolved or stabilized to Grade less than equal to (&lt;=) 2 prior study start_x000D__x000D_          -  Completion of autologous stem cell transplant (SCT) within 100 days prior study start_x000D__x000D_          -  Prior allogeneic SCT_x000D__x000D_          -  Eligibility for autologous SCT (participants with relapsed or refractory DLBCL)_x000D__x000D_          -  History of severe allergic or anaphylactic reactions to monoclonal antibody therapy_x000D_             (or recombinant antibody-related fusion proteins)_x000D__x000D_          -  History of other malignancy that could affect compliance with the protocol or_x000D_             interpretation of results_x000D__x000D_          -  Current or past history of central nervous system lymphoma_x000D__x000D_          -  Current Grade &gt; 1 peripheral neuropathy_x000D_      
---------------------------------------</v>
      </c>
      <c r="S234">
        <f>IF(OR(Database!K237="include",Database!L237="include"), 1, 0)</f>
        <v>0</v>
      </c>
      <c r="T234">
        <f>IF(OR(Database!M237="include",Database!N237="include",Database!O237="include",Database!P237="include"), 1, 0)</f>
        <v>0</v>
      </c>
      <c r="U234">
        <f>IF(OR(Database!M237="include",Database!N237="include",Database!O237="include"), 1, 0)</f>
        <v>0</v>
      </c>
      <c r="V234">
        <f>IF(Database!P237="include", 1, 0)</f>
        <v>0</v>
      </c>
      <c r="W234">
        <f>IF(OR(Database!Q237="include",Database!R237="include",Database!S237="include",Database!T237="include"), 1, 0)</f>
        <v>0</v>
      </c>
      <c r="X234">
        <f>IF(Database!Q237="include", 1, 0)</f>
        <v>0</v>
      </c>
      <c r="Y234">
        <f>IF(Database!T237="include", 1, 0)</f>
        <v>0</v>
      </c>
      <c r="Z234">
        <f>IF(OR(Database!AC237="include",Database!AE237="include",Database!AH237="include",Database!AI237="include",Database!AJ237="include",Database!AK237="include",Database!AM237="include",Database!AN237="include",Database!AO237="include",Database!AP237="include"), 1, 0)</f>
        <v>1</v>
      </c>
      <c r="AA234">
        <f>IF(OR(Database!AQ237&lt;&gt;"",Database!AR237&lt;&gt;"",Database!AS237&lt;&gt;"",Database!AT237&lt;&gt;""), 1, 0)</f>
        <v>0</v>
      </c>
      <c r="AB234">
        <f>IF(Database!AW237&lt;&gt;"", 1, 0)</f>
        <v>0</v>
      </c>
      <c r="AC234">
        <f>IF(OR(Database!AY237&lt;&gt;"",Database!AX237&lt;&gt;""), 1, 0)</f>
        <v>0</v>
      </c>
    </row>
    <row r="235" spans="1:29">
      <c r="A235" t="str">
        <f>Database!$B$6&amp;": "&amp;Database!B238&amp;CHAR(10)&amp;Database!$C$6&amp;": "&amp;Database!C238&amp;CHAR(10)&amp;Database!$E$6&amp;": "&amp;Database!E238&amp;CHAR(10)&amp;Database!$F$6&amp;": "&amp;Database!F238&amp;CHAR(10)&amp;Database!$G$6&amp;": "&amp;Database!G238&amp;CHAR(10)&amp;Database!$H$6&amp;": "&amp;Database!H238&amp;CHAR(10)&amp;Database!$I$6&amp;": "&amp;Database!I238&amp;CHAR(10)&amp;Database!$J$6&amp;": "&amp;Database!J238&amp;CHAR(10)</f>
        <v xml:space="preserve">nct_id: NCT01691898
phase: Phase 1/Phase 2
sponsor_name: Genentech, Inc.
sponsor_type: Industry
study_title: A Randomized, Open Label, Multicenter, Phase II Trial Evaluating the Safety and Activity of Pinatuzumab Vedotin (DCDT2980S) in Combination With Rituximab or Polatuzumab Vedotin (DCDS4501A) in Combination With Rituximab and a Non-Randomized Phase Ib/II Evaluation of Polatuzumab Vedotin in Combination With Obinutuzumab in Patients With Relapsed or Refractory B-cell Non-Hodgkin's Lymphoma
cohort: 2
age_min: 18
age_max: 150
</v>
      </c>
      <c r="B235" t="str">
        <f>IF(S235=1, Database!$K$6&amp;": "&amp;Database!K238&amp;CHAR(10)&amp;Database!$L$6&amp;": "&amp;Database!L238, "")</f>
        <v/>
      </c>
      <c r="C235" t="str">
        <f>IF(T235=1, Database!$M$6&amp;": "&amp;Database!M238&amp;CHAR(10)&amp;Database!$N$6&amp;": "&amp;Database!N238&amp;CHAR(10)&amp;Database!$O$6&amp;": "&amp;Database!O238&amp;CHAR(10)&amp;Database!$P$6&amp;": "&amp;Database!P238&amp;CHAR(10), "")</f>
        <v/>
      </c>
      <c r="D235" t="str">
        <f>IF(W235=1, Database!$Q$6&amp;": "&amp;Database!Q238&amp;CHAR(10)&amp;Database!$R$6&amp;": "&amp;Database!R238&amp;CHAR(10)&amp;Database!$S$6&amp;": "&amp;Database!S238&amp;CHAR(10)&amp;Database!$T$6&amp;": "&amp;Database!T238&amp;CHAR(10)&amp;Database!$U$6&amp;": "&amp;Database!U238&amp;CHAR(10)&amp;Database!$V$6&amp;": "&amp;Database!V238&amp;CHAR(10)&amp;Database!$W$6&amp;": "&amp;Database!W238&amp;CHAR(10)&amp;Database!$X$6&amp;": "&amp;Database!X238&amp;CHAR(10)&amp;Database!$Y$6&amp;": "&amp;Database!Y238&amp;CHAR(10)&amp;Database!$Z$6&amp;": "&amp;Database!Z238&amp;CHAR(10)&amp;Database!$AA$6&amp;": "&amp;Database!AA238&amp;CHAR(10)&amp;Database!$AB$6&amp;": "&amp;Database!AB238&amp;CHAR(10), "")</f>
        <v/>
      </c>
      <c r="E235" t="str">
        <f>IF(Z235=1, Database!$AC$6&amp;": "&amp;Database!AC238&amp;CHAR(10)&amp;Database!$AD$6&amp;": "&amp;Database!AD238&amp;CHAR(10)&amp;Database!$AE$6&amp;": "&amp;Database!AE238&amp;CHAR(10)&amp;Database!$AF$6&amp;": "&amp;Database!AF238&amp;CHAR(10)&amp;Database!$AG$6&amp;": "&amp;Database!AG238&amp;CHAR(10)&amp;Database!$AH$6&amp;": "&amp;Database!AH238&amp;CHAR(10)&amp;Database!$AI$6&amp;": "&amp;Database!AI238&amp;CHAR(10)&amp;Database!$AJ$6&amp;": "&amp;Database!AJ238&amp;CHAR(10)&amp;Database!$AK$6&amp;": "&amp;Database!AK238&amp;CHAR(10)&amp;Database!$AL$6&amp;": "&amp;Database!AL238&amp;CHAR(10)&amp;Database!$AM$6&amp;": "&amp;Database!AM238&amp;CHAR(10)&amp;Database!$AN$6&amp;": "&amp;Database!AN238&amp;CHAR(10)&amp;Database!$AO$6&amp;": "&amp;Database!AO238&amp;CHAR(10)&amp;Database!$AP$6&amp;": "&amp;Database!AP238&amp;CHAR(10),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type_lymphoma_nhl_lpl: 
type_lymphoma_nhl_alcl: 
</v>
      </c>
      <c r="F235" t="str">
        <f>IF(AA235=1, Database!$AQ$6&amp;": "&amp;Database!AQ238&amp;CHAR(10)&amp;Database!$AR$6&amp;": "&amp;Database!AR238&amp;CHAR(10)&amp;Database!$AS$6&amp;": "&amp;Database!AS238&amp;CHAR(10)&amp;Database!$AT$6&amp;": "&amp;Database!AT238&amp;CHAR(10), "")</f>
        <v/>
      </c>
      <c r="G235" t="str">
        <f>IF(V235=1, Database!$AU$6&amp;": "&amp;Database!AU238&amp;CHAR(10)&amp;Database!$AV$6&amp;": "&amp;Database!AV238&amp;CHAR(10), "")</f>
        <v/>
      </c>
      <c r="H235" t="str">
        <f>IF(AB235=1, Database!$AW$6&amp;": "&amp;Database!AW238&amp;CHAR(10), "")</f>
        <v/>
      </c>
      <c r="I235" t="str">
        <f>IF(AC235=1, Database!$AX$6&amp;": "&amp;Database!AX238&amp;CHAR(10)&amp;Database!$AY$6&amp;": "&amp;Database!AY238&amp;CHAR(10), "")</f>
        <v/>
      </c>
      <c r="J235" t="str">
        <f>IF(Z235=1, Database!$AQ$6&amp;": "&amp;Database!AQ238&amp;CHAR(10)&amp;Database!$AR$6&amp;": "&amp;Database!AR238&amp;CHAR(10)&amp;Database!$AS$6&amp;": "&amp;Database!AS238&amp;CHAR(10)&amp;Database!$AT$6&amp;": "&amp;Database!AT238&amp;CHAR(10), "")</f>
        <v xml:space="preserve">stage_i: 
stage_ii: 
stage_iii: 
stage_iv: 
</v>
      </c>
      <c r="K235" t="str">
        <f>Database!$AZ$6&amp;": "&amp;Database!AZ238&amp;CHAR(10)&amp;Database!$BA$6&amp;": "&amp;Database!BA238&amp;CHAR(10)&amp;Database!$BB$6&amp;": "&amp;Database!BB238&amp;CHAR(10)</f>
        <v xml:space="preserve">status_newly_diagnosed: 
status_relapse: require_relapse_or_refractory
status_refractory: require_relapse_or_refractory
</v>
      </c>
      <c r="L235" t="str">
        <f>Database!$BC$6&amp;": "&amp;Database!BC238&amp;CHAR(10)&amp;Database!$BD$6&amp;": "&amp;Database!BD238&amp;CHAR(10)&amp;Database!$BE$6&amp;": "&amp;Database!BE238&amp;CHAR(10)&amp;Database!$BF$6&amp;": "&amp;Database!BF238&amp;CHAR(10)&amp;Database!$BG$6&amp;": "&amp;Database!BG238&amp;CHAR(10)&amp;Database!$BH$6&amp;": "&amp;Database!BH238&amp;CHAR(10)</f>
        <v xml:space="preserve">marker_alk_oncogene: 
marker_egfr_mutation: 
marker_kras_mutation: 
marker_philadelphia_bcrabl_positive: 
marker_flt3_positive: 
marker_cd20pos: 
</v>
      </c>
      <c r="M235" t="str">
        <f>Database!$BI$6&amp;": "&amp;Database!BI238&amp;CHAR(10)&amp;Database!$BJ$6&amp;": "&amp;Database!BJ238&amp;CHAR(10)&amp;Database!$BK$6&amp;": "&amp;Database!BK238&amp;CHAR(10)&amp;Database!$BL$6&amp;": "&amp;Database!BL238&amp;CHAR(10)&amp;Database!$BM$6&amp;": "&amp;Database!BM238&amp;CHAR(10)&amp;Database!$BN$6&amp;": "&amp;Database!BN238&amp;CHAR(10)&amp;Database!$BO$6&amp;": "&amp;Database!BO238&amp;CHAR(10)&amp;Database!$BP$6&amp;": "&amp;Database!BP238&amp;CHAR(10)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35" t="str">
        <f>IF(OR(W235=1, Z235=1), Database!$BQ$6&amp;": "&amp;Database!BQ238&amp;CHAR(10)&amp;Database!$BR$6&amp;": "&amp;Database!BR238&amp;CHAR(10)&amp;Database!$BS$6&amp;": "&amp;Database!BS238&amp;CHAR(10)&amp;Database!$BT$6&amp;": "&amp;Database!BT238&amp;CHAR(10), "")</f>
        <v xml:space="preserve">treatment_stemcell_allogeneic: exclude
treatment_stemcell_allogeneic_exclusion_period_mo: 1800
treatment_stemcell_autologous: exclude
treatment_stemcell_autologous_exclusion_period_mo: 3
</v>
      </c>
      <c r="O235" t="str">
        <f>"Criteria: "&amp;CHAR(10)&amp;CHAR(10)&amp;Database!BU238</f>
        <v xml:space="preserve">Criteria: 
_x000D_        Inclusion Criteria:_x000D__x000D_          -  Eastern Cooperative Oncology Group (ECOG) Performance Status of 0, 1, or 2_x000D__x000D_          -  Life expectancy of at least 12 weeks_x000D__x000D_          -  History of histologically documented relapsed or refractory Grades 1 to 3a follicular_x000D_             lymphoma, or relapsed or refractory diffuse large B-cell lymphoma (DLBCL)_x000D__x000D_          -  Availability of an archival or freshly biopsied tumor tissue sample must be confirmed_x000D_             for study enrollment_x000D__x000D_          -  Have a clinical indication for treatment as determined by the investigator_x000D__x000D_          -  Must have at least one bi-dimensionally measurable lesion (greater than [&gt;] 1.5_x000D_             centimeters [cm] in its largest dimension by computed tomography [CT] scan or_x000D_             magnetic resonance imaging [MRI])_x000D__x000D_        Exclusion Criteria:_x000D__x000D_          -  Prior use of any monoclonal antibody, radioimmuno-conjugate or antibody drug_x000D_             conjugate within 4 weeks before study start_x000D__x000D_          -  Treatment with radiotherapy, chemotherapy, immunotherapy, immunosuppressive therapy,_x000D_             or any investigational anti-cancer agent within 2 weeks prior study start_x000D__x000D_          -  Adverse events except for sensory neuropathy from any previous treatments must be_x000D_             resolved or stabilized to Grade less than equal to (&lt;=) 2 prior study start_x000D__x000D_          -  Completion of autologous stem cell transplant (SCT) within 100 days prior study start_x000D__x000D_          -  Prior allogeneic SCT_x000D__x000D_          -  Eligibility for autologous SCT (participants with relapsed or refractory DLBCL)_x000D__x000D_          -  History of severe allergic or anaphylactic reactions to monoclonal antibody therapy_x000D_             (or recombinant antibody-related fusion proteins)_x000D__x000D_          -  History of other malignancy that could affect compliance with the protocol or_x000D_             interpretation of results_x000D__x000D_          -  Current or past history of central nervous system lymphoma_x000D__x000D_          -  Current Grade &gt; 1 peripheral neuropathy_x000D_      </v>
      </c>
      <c r="P235" t="str">
        <f t="shared" si="8"/>
        <v xml:space="preserve">
---------------------------------------</v>
      </c>
      <c r="Q235" t="str">
        <f t="shared" si="7"/>
        <v>nct_id: NCT01691898
phase: Phase 1/Phase 2
sponsor_name: Genentech, Inc.
sponsor_type: Industry
study_title: A Randomized, Open Label, Multicenter, Phase II Trial Evaluating the Safety and Activity of Pinatuzumab Vedotin (DCDT2980S) in Combination With Rituximab or Polatuzumab Vedotin (DCDS4501A) in Combination With Rituximab and a Non-Randomized Phase Ib/II Evaluation of Polatuzumab Vedotin in Combination With Obinutuzumab in Patients With Relapsed or Refractory B-cell Non-Hodgkin's Lymphoma
cohort: 2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3
Criteria: 
_x000D_        Inclusion Criteria:_x000D__x000D_          -  Eastern Cooperative Oncology Group (ECOG) Performance Status of 0, 1, or 2_x000D__x000D_          -  Life expectancy of at least 12 weeks_x000D__x000D_          -  History of histologically documented relapsed or refractory Grades 1 to 3a follicular_x000D_             lymphoma, or relapsed or refractory diffuse large B-cell lymphoma (DLBCL)_x000D__x000D_          -  Availability of an archival or freshly biopsied tumor tissue sample must be confirmed_x000D_             for study enrollment_x000D__x000D_          -  Have a clinical indication for treatment as determined by the investigator_x000D__x000D_          -  Must have at least one bi-dimensionally measurable lesion (greater than [&gt;] 1.5_x000D_             centimeters [cm] in its largest dimension by computed tomography [CT] scan or_x000D_             magnetic resonance imaging [MRI])_x000D__x000D_        Exclusion Criteria:_x000D__x000D_          -  Prior use of any monoclonal antibody, radioimmuno-conjugate or antibody drug_x000D_             conjugate within 4 weeks before study start_x000D__x000D_          -  Treatment with radiotherapy, chemotherapy, immunotherapy, immunosuppressive therapy,_x000D_             or any investigational anti-cancer agent within 2 weeks prior study start_x000D__x000D_          -  Adverse events except for sensory neuropathy from any previous treatments must be_x000D_             resolved or stabilized to Grade less than equal to (&lt;=) 2 prior study start_x000D__x000D_          -  Completion of autologous stem cell transplant (SCT) within 100 days prior study start_x000D__x000D_          -  Prior allogeneic SCT_x000D__x000D_          -  Eligibility for autologous SCT (participants with relapsed or refractory DLBCL)_x000D__x000D_          -  History of severe allergic or anaphylactic reactions to monoclonal antibody therapy_x000D_             (or recombinant antibody-related fusion proteins)_x000D__x000D_          -  History of other malignancy that could affect compliance with the protocol or_x000D_             interpretation of results_x000D__x000D_          -  Current or past history of central nervous system lymphoma_x000D__x000D_          -  Current Grade &gt; 1 peripheral neuropathy_x000D_      
---------------------------------------</v>
      </c>
      <c r="S235">
        <f>IF(OR(Database!K238="include",Database!L238="include"), 1, 0)</f>
        <v>0</v>
      </c>
      <c r="T235">
        <f>IF(OR(Database!M238="include",Database!N238="include",Database!O238="include",Database!P238="include"), 1, 0)</f>
        <v>0</v>
      </c>
      <c r="U235">
        <f>IF(OR(Database!M238="include",Database!N238="include",Database!O238="include"), 1, 0)</f>
        <v>0</v>
      </c>
      <c r="V235">
        <f>IF(Database!P238="include", 1, 0)</f>
        <v>0</v>
      </c>
      <c r="W235">
        <f>IF(OR(Database!Q238="include",Database!R238="include",Database!S238="include",Database!T238="include"), 1, 0)</f>
        <v>0</v>
      </c>
      <c r="X235">
        <f>IF(Database!Q238="include", 1, 0)</f>
        <v>0</v>
      </c>
      <c r="Y235">
        <f>IF(Database!T238="include", 1, 0)</f>
        <v>0</v>
      </c>
      <c r="Z235">
        <f>IF(OR(Database!AC238="include",Database!AE238="include",Database!AH238="include",Database!AI238="include",Database!AJ238="include",Database!AK238="include",Database!AM238="include",Database!AN238="include",Database!AO238="include",Database!AP238="include"), 1, 0)</f>
        <v>1</v>
      </c>
      <c r="AA235">
        <f>IF(OR(Database!AQ238&lt;&gt;"",Database!AR238&lt;&gt;"",Database!AS238&lt;&gt;"",Database!AT238&lt;&gt;""), 1, 0)</f>
        <v>0</v>
      </c>
      <c r="AB235">
        <f>IF(Database!AW238&lt;&gt;"", 1, 0)</f>
        <v>0</v>
      </c>
      <c r="AC235">
        <f>IF(OR(Database!AY238&lt;&gt;"",Database!AX238&lt;&gt;""), 1, 0)</f>
        <v>0</v>
      </c>
    </row>
    <row r="236" spans="1:29">
      <c r="A236" t="str">
        <f>Database!$B$6&amp;": "&amp;Database!B239&amp;CHAR(10)&amp;Database!$C$6&amp;": "&amp;Database!C239&amp;CHAR(10)&amp;Database!$E$6&amp;": "&amp;Database!E239&amp;CHAR(10)&amp;Database!$F$6&amp;": "&amp;Database!F239&amp;CHAR(10)&amp;Database!$G$6&amp;": "&amp;Database!G239&amp;CHAR(10)&amp;Database!$H$6&amp;": "&amp;Database!H239&amp;CHAR(10)&amp;Database!$I$6&amp;": "&amp;Database!I239&amp;CHAR(10)&amp;Database!$J$6&amp;": "&amp;Database!J239&amp;CHAR(10)</f>
        <v xml:space="preserve">nct_id: NCT01948180
phase: Phase 2
sponsor_name: Cell Medica Ltd
sponsor_type: Industry
study_title: A Phase 2 Single Arm Study to Investigate the Efficacy of Autologous EBV-specific T-cells for the Treatment of Patients With Aggressive EBV Positive Extranodal NK/T-cell Lymphoma (ENKTCL)
cohort: 1
age_min: 18
age_max: 150
</v>
      </c>
      <c r="B236" t="str">
        <f>IF(S236=1, Database!$K$6&amp;": "&amp;Database!K239&amp;CHAR(10)&amp;Database!$L$6&amp;": "&amp;Database!L239, "")</f>
        <v/>
      </c>
      <c r="C236" t="str">
        <f>IF(T236=1, Database!$M$6&amp;": "&amp;Database!M239&amp;CHAR(10)&amp;Database!$N$6&amp;": "&amp;Database!N239&amp;CHAR(10)&amp;Database!$O$6&amp;": "&amp;Database!O239&amp;CHAR(10)&amp;Database!$P$6&amp;": "&amp;Database!P239&amp;CHAR(10), "")</f>
        <v/>
      </c>
      <c r="D236" t="str">
        <f>IF(W236=1, Database!$Q$6&amp;": "&amp;Database!Q239&amp;CHAR(10)&amp;Database!$R$6&amp;": "&amp;Database!R239&amp;CHAR(10)&amp;Database!$S$6&amp;": "&amp;Database!S239&amp;CHAR(10)&amp;Database!$T$6&amp;": "&amp;Database!T239&amp;CHAR(10)&amp;Database!$U$6&amp;": "&amp;Database!U239&amp;CHAR(10)&amp;Database!$V$6&amp;": "&amp;Database!V239&amp;CHAR(10)&amp;Database!$W$6&amp;": "&amp;Database!W239&amp;CHAR(10)&amp;Database!$X$6&amp;": "&amp;Database!X239&amp;CHAR(10)&amp;Database!$Y$6&amp;": "&amp;Database!Y239&amp;CHAR(10)&amp;Database!$Z$6&amp;": "&amp;Database!Z239&amp;CHAR(10)&amp;Database!$AA$6&amp;": "&amp;Database!AA239&amp;CHAR(10)&amp;Database!$AB$6&amp;": "&amp;Database!AB239&amp;CHAR(10), "")</f>
        <v/>
      </c>
      <c r="E236" t="str">
        <f>IF(Z236=1, Database!$AC$6&amp;": "&amp;Database!AC239&amp;CHAR(10)&amp;Database!$AD$6&amp;": "&amp;Database!AD239&amp;CHAR(10)&amp;Database!$AE$6&amp;": "&amp;Database!AE239&amp;CHAR(10)&amp;Database!$AF$6&amp;": "&amp;Database!AF239&amp;CHAR(10)&amp;Database!$AG$6&amp;": "&amp;Database!AG239&amp;CHAR(10)&amp;Database!$AH$6&amp;": "&amp;Database!AH239&amp;CHAR(10)&amp;Database!$AI$6&amp;": "&amp;Database!AI239&amp;CHAR(10)&amp;Database!$AJ$6&amp;": "&amp;Database!AJ239&amp;CHAR(10)&amp;Database!$AK$6&amp;": "&amp;Database!AK239&amp;CHAR(10)&amp;Database!$AL$6&amp;": "&amp;Database!AL239&amp;CHAR(10)&amp;Database!$AM$6&amp;": "&amp;Database!AM239&amp;CHAR(10)&amp;Database!$AN$6&amp;": "&amp;Database!AN239&amp;CHAR(10)&amp;Database!$AO$6&amp;": "&amp;Database!AO239&amp;CHAR(10)&amp;Database!$AP$6&amp;": "&amp;Database!AP239&amp;CHAR(10), "")</f>
        <v xml:space="preserve">type_lymphoma_hl: 
type_lymphoma_hl_nlpredominant: 
type_lymphoma_nhl_dlbcl: 
type_lymphoma_nhl_dlbcl_pmbcl: 
type_lymphoma_nhl_dlbcl_denovo: 
type_lymphoma_nhl_mcl: 
type_lymphoma_nhl_pcsnl: 
type_lymphoma_nhl_ptcl: include
type_lymphoma_nhl_fl: 
type_lymphoma_nhl_fl_grade3b: 
type_lymphoma_nhl_sll: 
type_lymphoma_nhl_mzl: 
type_lymphoma_nhl_lpl: 
type_lymphoma_nhl_alcl: 
</v>
      </c>
      <c r="F236" t="str">
        <f>IF(AA236=1, Database!$AQ$6&amp;": "&amp;Database!AQ239&amp;CHAR(10)&amp;Database!$AR$6&amp;": "&amp;Database!AR239&amp;CHAR(10)&amp;Database!$AS$6&amp;": "&amp;Database!AS239&amp;CHAR(10)&amp;Database!$AT$6&amp;": "&amp;Database!AT239&amp;CHAR(10), "")</f>
        <v/>
      </c>
      <c r="G236" t="str">
        <f>IF(V236=1, Database!$AU$6&amp;": "&amp;Database!AU239&amp;CHAR(10)&amp;Database!$AV$6&amp;": "&amp;Database!AV239&amp;CHAR(10), "")</f>
        <v/>
      </c>
      <c r="H236" t="str">
        <f>IF(AB236=1, Database!$AW$6&amp;": "&amp;Database!AW239&amp;CHAR(10), "")</f>
        <v/>
      </c>
      <c r="I236" t="str">
        <f>IF(AC236=1, Database!$AX$6&amp;": "&amp;Database!AX239&amp;CHAR(10)&amp;Database!$AY$6&amp;": "&amp;Database!AY239&amp;CHAR(10), "")</f>
        <v/>
      </c>
      <c r="J236" t="str">
        <f>IF(Z236=1, Database!$AQ$6&amp;": "&amp;Database!AQ239&amp;CHAR(10)&amp;Database!$AR$6&amp;": "&amp;Database!AR239&amp;CHAR(10)&amp;Database!$AS$6&amp;": "&amp;Database!AS239&amp;CHAR(10)&amp;Database!$AT$6&amp;": "&amp;Database!AT239&amp;CHAR(10), "")</f>
        <v xml:space="preserve">stage_i: 
stage_ii: 
stage_iii: 
stage_iv: 
</v>
      </c>
      <c r="K236" t="str">
        <f>Database!$AZ$6&amp;": "&amp;Database!AZ239&amp;CHAR(10)&amp;Database!$BA$6&amp;": "&amp;Database!BA239&amp;CHAR(10)&amp;Database!$BB$6&amp;": "&amp;Database!BB239&amp;CHAR(10)</f>
        <v xml:space="preserve">status_newly_diagnosed: 
status_relapse: require_relapse_or_refractory
status_refractory: require_relapse_or_refractory
</v>
      </c>
      <c r="L236" t="str">
        <f>Database!$BC$6&amp;": "&amp;Database!BC239&amp;CHAR(10)&amp;Database!$BD$6&amp;": "&amp;Database!BD239&amp;CHAR(10)&amp;Database!$BE$6&amp;": "&amp;Database!BE239&amp;CHAR(10)&amp;Database!$BF$6&amp;": "&amp;Database!BF239&amp;CHAR(10)&amp;Database!$BG$6&amp;": "&amp;Database!BG239&amp;CHAR(10)&amp;Database!$BH$6&amp;": "&amp;Database!BH239&amp;CHAR(10)</f>
        <v xml:space="preserve">marker_alk_oncogene: 
marker_egfr_mutation: 
marker_kras_mutation: 
marker_philadelphia_bcrabl_positive: 
marker_flt3_positive: 
marker_cd20pos: 
</v>
      </c>
      <c r="M236" t="str">
        <f>Database!$BI$6&amp;": "&amp;Database!BI239&amp;CHAR(10)&amp;Database!$BJ$6&amp;": "&amp;Database!BJ239&amp;CHAR(10)&amp;Database!$BK$6&amp;": "&amp;Database!BK239&amp;CHAR(10)&amp;Database!$BL$6&amp;": "&amp;Database!BL239&amp;CHAR(10)&amp;Database!$BM$6&amp;": "&amp;Database!BM239&amp;CHAR(10)&amp;Database!$BN$6&amp;": "&amp;Database!BN239&amp;CHAR(10)&amp;Database!$BO$6&amp;": "&amp;Database!BO239&amp;CHAR(10)&amp;Database!$BP$6&amp;": "&amp;Database!BP239&amp;CHAR(10)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36" t="str">
        <f>IF(OR(W236=1, Z236=1), Database!$BQ$6&amp;": "&amp;Database!BQ239&amp;CHAR(10)&amp;Database!$BR$6&amp;": "&amp;Database!BR239&amp;CHAR(10)&amp;Database!$BS$6&amp;": "&amp;Database!BS239&amp;CHAR(10)&amp;Database!$BT$6&amp;": "&amp;Database!BT239&amp;CHAR(10), "")</f>
        <v xml:space="preserve">treatment_stemcell_allogeneic: exclude
treatment_stemcell_allogeneic_exclusion_period_mo: 1800
treatment_stemcell_autologous: 
treatment_stemcell_autologous_exclusion_period_mo: 
</v>
      </c>
      <c r="O236" t="str">
        <f>"Criteria: "&amp;CHAR(10)&amp;CHAR(10)&amp;Database!BU239</f>
        <v xml:space="preserve">Criteria: 
_x000D_        FOR SCREENING PHASE:_x000D__x000D_        Inclusion Criteria:_x000D__x000D_          1. Diagnosis of extranodal NK/T lymphoma, per WHO classification, 4th ed., which must_x000D_             include EBV tumor positivity, measured either by EBV encoded RNA (EBER) or LMP1_x000D_             immunostaining._x000D__x000D_          2. a) Active Disease_x000D__x000D_        (1) Clinically suspected or documented relapse/progression, in first or second relapse_x000D_        following at least one cycle of an asparaginase-based chemotherapy regimen OR (2) Initial_x000D_        disease or first or second relapse and unable to tolerate one full cycle of_x000D_        asparaginase-based chemotherapy regimen OR b) High-risk disease (stage III/IV, KPI groups_x000D_        3-4 or IPI intermediate-high) prior to second CR regardless of previous chemotherapy._x000D__x000D_        3. Male or female â‰¥ 18 years of age. 4. Weigh â‰¥ 35 kg. 5. ECOG performance score 0-2,_x000D_        inclusively. 6. Negative Î²-hCG test in women of childbearing potential. 7. Able to_x000D_        understand and comply with the requirements of the study and to provide written informed_x000D_        consent._x000D__x000D_        Exclusion Criteria:_x000D__x000D_          1. CNS lymphoma._x000D__x000D_          2. NK cell leukemia._x000D__x000D_          3. Hemophagocytic lymphohistiocytosis._x000D__x000D_          4. Positive laboratory test for anti-HIV 1,2; HBsAg, anti-HTLV-I; anti-HCV, or syphilis_x000D_             (Patients with anti-hepatitis B core antibody are eligible if negative for HBsAg)._x000D__x000D_          5. Use of systemic corticosteroids &gt;0.5 mg/kg/day within 10 days prior to obtaining 100_x000D_             mL whole blood starting material._x000D__x000D_          6. Patient is pregnant or lactating._x000D__x000D_          7. Female patient of childbearing potential unwilling to use effective birth control._x000D__x000D_          8. Sexually active patients unwilling to utilize one of the more effective birth control_x000D_             methods during the study and for 6 months after the study treatment is concluded. The_x000D_             male partner should use a condom._x000D__x000D_          9. Clinically significant medical condition e.g. pulmonary, neurological,_x000D_             cardiovascular, metabolic, that could jeopardize patient safety, interfere with the_x000D_             objectives of the protocol, or limit patient compliance with study requirements, as_x000D_             determined by the Investigator._x000D__x000D_         10. Active second malignancy._x000D__x000D_         11. Previous non-hematological malignancy, except for adequately treated basal-cell_x000D_             carcinoma of skin or cervical carcinoma in-situ without current evidence of disease,_x000D_             unless the tumor was treated with curative intent more than 5 years prior to study_x000D_             entry._x000D__x000D_         12. Any prior allogeneic hematopoietic stem cell or solid organ transplant._x000D__x000D_         13. Asparaginase refractory disease, defined by any one of the following:_x000D__x000D_               1. Progression at any time during initial asparaginase based chemotherapy and up to_x000D_                  3 months after end of initial asparaginase based chemotherapy, OR_x000D__x000D_               2. Failure to achieve at least PR with initial asparaginase based chemotherapy, OR_x000D__x000D_               3. Persistence of significant (score 4 or 5) residual FDG-avid metabolic activity_x000D_                  using the quantitative 5-point Deauville score following initial asparaginase_x000D_                  based chemotherapy regimen._x000D__x000D_         14. Absolute lymphocyte count (ALC) &lt;400/ÂµL._x000D__x000D_         15. Any previous autologous EBV specific T cell treatment._x000D__x000D_         16. History of any one of the following cardiovascular conditions within the past 3_x000D_             months:_x000D__x000D_             d. Class III or IV heart failure as defined by the New York Heart Association, e._x000D_             Cardiac angioplasty or stenting f. Documented myocardial infarction, or g. Unstable_x000D_             angina._x000D__x000D_         17. Systemic fungal, bacterial, viral or other infection that is not controlled._x000D__x000D_         18. Third or greater relapse._x000D__x000D_        FOR TREATMENT PHASE:_x000D__x000D_        Inclusion Criteria:_x000D__x000D_          1. All Screening Phase inclusion criteria._x000D__x000D_          2. Documented relapse or progression following at least one prior cycle of an_x000D_             asparaginase-containing chemotherapy regimen._x000D__x000D_          3. Active disease based on any one of the following present at the baseline study visit_x000D_             or within two weeks prior to the baseline study visit:_x000D__x000D_               1. Imaging (may use local imaging)_x000D__x000D_               2. Clinical sign(s) including skin lesions consistent with lymphoma, organ_x000D_                  dysfunction or organomegaly not attributable to other causes; or other clinical_x000D_                  sign(s)_x000D__x000D_               3. Detectable blood or plasma ENV DNA (may use local laboratory)_x000D__x000D_          4. Completed most recent course of chemotherapy at least 2 weeks prior to first study_x000D_             drug dose._x000D__x000D_          5. Recovery from acute hematological, hepatic and renal chemotherapy-related toxicities_x000D_             as defined by â‰¤ Grade 1 according to NCI CTCAE v4.0._x000D__x000D_          6. Life expectancy â‰¥ 8 weeks._x000D__x000D_          7. Pulse oximetry of â‰¥ 90% on room air._x000D__x000D_        Exclusion Criteria:_x000D__x000D_          1. All Screening Phase exclusion criteria._x000D__x000D_          2. Use of any investigational agents within prior 4 weeks._x000D__x000D_          3. Radiotherapy within prior 3 weeks._x000D__x000D_          4. Major surgery within prior 2 weeks._x000D__x000D_          5. Systemic corticosteroids within 24 hours prior to study drug administration._x000D__x000D_          6. Symptoms of cardiac failure with New York Heart Association classification of III or_x000D_             IV._x000D__x000D_          7. Clinically significant medical condition e.g. infection, pulmonary, neurological,_x000D_             cardiovascular, metabolic, that could jeopardize patient safety, interfere with the_x000D_             objectives of the protocol, or limit patient compliance with study requirements, as_x000D_             determined by the Investigator._x000D__x000D_          8. Evidence of hepatic dysfunction based on serum total bilirubin &gt;3 times upper limit_x000D_             of normal (ULN), or ALT &gt;5 times ULN or AST &gt;5 times ULN._x000D_      </v>
      </c>
      <c r="P236" t="str">
        <f t="shared" si="8"/>
        <v xml:space="preserve">
---------------------------------------</v>
      </c>
      <c r="Q236" t="str">
        <f t="shared" si="7"/>
        <v>nct_id: NCT01948180
phase: Phase 2
sponsor_name: Cell Medica Ltd
sponsor_type: Industry
study_title: A Phase 2 Single Arm Study to Investigate the Efficacy of Autologous EBV-specific T-cells for the Treatment of Patients With Aggressive EBV Positive Extranodal NK/T-cell Lymphoma (ENKTCL)
cohort: 1
age_min: 18
age_max: 150
type_lymphoma_hl: 
type_lymphoma_hl_nlpredominant: 
type_lymphoma_nhl_dlbcl: 
type_lymphoma_nhl_dlbcl_pmbcl: 
type_lymphoma_nhl_dlbcl_denovo: 
type_lymphoma_nhl_mcl: 
type_lymphoma_nhl_pcsnl: 
type_lymphoma_nhl_ptcl: include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treatment_stemcell_autologous_exclusion_period_mo: 
Criteria: 
_x000D_        FOR SCREENING PHASE:_x000D__x000D_        Inclusion Criteria:_x000D__x000D_          1. Diagnosis of extranodal NK/T lymphoma, per WHO classification, 4th ed., which must_x000D_             include EBV tumor positivity, measured either by EBV encoded RNA (EBER) or LMP1_x000D_             immunostaining._x000D__x000D_          2. a) Active Disease_x000D__x000D_        (1) Clinically suspected or documented relapse/progression, in first or second relapse_x000D_        following at least one cycle of an asparaginase-based chemotherapy regimen OR (2) Initial_x000D_        disease or first or second relapse and unable to tolerate one full cycle of_x000D_        asparaginase-based chemotherapy regimen OR b) High-risk disease (stage III/IV, KPI groups_x000D_        3-4 or IPI intermediate-high) prior to second CR regardless of previous chemotherapy._x000D__x000D_        3. Male or female â‰¥ 18 years of age. 4. Weigh â‰¥ 35 kg. 5. ECOG performance score 0-2,_x000D_        inclusively. 6. Negative Î²-hCG test in women of childbearing potential. 7. Able to_x000D_        understand and comply with the requirements of the study and to provide written informed_x000D_        consent._x000D__x000D_        Exclusion Criteria:_x000D__x000D_          1. CNS lymphoma._x000D__x000D_          2. NK cell leukemia._x000D__x000D_          3. Hemophagocytic lymphohistiocytosis._x000D__x000D_          4. Positive laboratory test for anti-HIV 1,2; HBsAg, anti-HTLV-I; anti-HCV, or syphilis_x000D_             (Patients with anti-hepatitis B core antibody are eligible if negative for HBsAg)._x000D__x000D_          5. Use of systemic corticosteroids &gt;0.5 mg/kg/day within 10 days prior to obtaining 100_x000D_             mL whole blood starting material._x000D__x000D_          6. Patient is pregnant or lactating._x000D__x000D_          7. Female patient of childbearing potential unwilling to use effective birth control._x000D__x000D_          8. Sexually active patients unwilling to utilize one of the more effective birth control_x000D_             methods during the study and for 6 months after the study treatment is concluded. The_x000D_             male partner should use a condom._x000D__x000D_          9. Clinically significant medical condition e.g. pulmonary, neurological,_x000D_             cardiovascular, metabolic, that could jeopardize patient safety, interfere with the_x000D_             objectives of the protocol, or limit patient compliance with study requirements, as_x000D_             determined by the Investigator._x000D__x000D_         10. Active second malignancy._x000D__x000D_         11. Previous non-hematological malignancy, except for adequately treated basal-cell_x000D_             carcinoma of skin or cervical carcinoma in-situ without current evidence of disease,_x000D_             unless the tumor was treated with curative intent more than 5 years prior to study_x000D_             entry._x000D__x000D_         12. Any prior allogeneic hematopoietic stem cell or solid organ transplant._x000D__x000D_         13. Asparaginase refractory disease, defined by any one of the following:_x000D__x000D_               1. Progression at any time during initial asparaginase based chemotherapy and up to_x000D_                  3 months after end of initial asparaginase based chemotherapy, OR_x000D__x000D_               2. Failure to achieve at least PR with initial asparaginase based chemotherapy, OR_x000D__x000D_               3. Persistence of significant (score 4 or 5) residual FDG-avid metabolic activity_x000D_                  using the quantitative 5-point Deauville score following initial asparaginase_x000D_                  based chemotherapy regimen._x000D__x000D_         14. Absolute lymphocyte count (ALC) &lt;400/ÂµL._x000D__x000D_         15. Any previous autologous EBV specific T cell treatment._x000D__x000D_         16. History of any one of the following cardiovascular conditions within the past 3_x000D_             months:_x000D__x000D_             d. Class III or IV heart failure as defined by the New York Heart Association, e._x000D_             Cardiac angioplasty or stenting f. Documented myocardial infarction, or g. Unstable_x000D_             angina._x000D__x000D_         17. Systemic fungal, bacterial, viral or other infection that is not controlled._x000D__x000D_         18. Third or greater relapse._x000D__x000D_        FOR TREATMENT PHASE:_x000D__x000D_        Inclusion Criteria:_x000D__x000D_          1. All Screening Phase inclusion criteria._x000D__x000D_          2. Documented relapse or progression following at least one prior cycle of an_x000D_             asparaginase-containing chemotherapy regimen._x000D__x000D_          3. Active disease based on any one of the following present at the baseline study visit_x000D_             or within two weeks prior to the baseline study visit:_x000D__x000D_               1. Imaging (may use local imaging)_x000D__x000D_               2. Clinical sign(s) including skin lesions consistent with lymphoma, organ_x000D_                  dysfunction or organomegaly not attributable to other causes; or other clinical_x000D_                  sign(s)_x000D__x000D_               3. Detectable blood or plasma ENV DNA (may use local laboratory)_x000D__x000D_          4. Completed most recent course of chemotherapy at least 2 weeks prior to first study_x000D_             drug dose._x000D__x000D_          5. Recovery from acute hematological, hepatic and renal chemotherapy-related toxicities_x000D_             as defined by â‰¤ Grade 1 according to NCI CTCAE v4.0._x000D__x000D_          6. Life expectancy â‰¥ 8 weeks._x000D__x000D_          7. Pulse oximetry of â‰¥ 90% on room air._x000D__x000D_        Exclusion Criteria:_x000D__x000D_          1. All Screening Phase exclusion criteria._x000D__x000D_          2. Use of any investigational agents within prior 4 weeks._x000D__x000D_          3. Radiotherapy within prior 3 weeks._x000D__x000D_          4. Major surgery within prior 2 weeks._x000D__x000D_          5. Systemic corticosteroids within 24 hours prior to study drug administration._x000D__x000D_          6. Symptoms of cardiac failure with New York Heart Association classification of III or_x000D_             IV._x000D__x000D_          7. Clinically significant medical condition e.g. infection, pulmonary, neurological,_x000D_             cardiovascular, metabolic, that could jeopardize patient safety, interfere with the_x000D_             objectives of the protocol, or limit patient compliance with study requirements, as_x000D_             determined by the Investigator._x000D__x000D_          8. Evidence of hepatic dysfunction based on serum total bilirubin &gt;3 times upper limit_x000D_             of normal (ULN), or ALT &gt;5 times ULN or AST &gt;5 times ULN._x000D_      
---------------------------------------</v>
      </c>
      <c r="S236">
        <f>IF(OR(Database!K239="include",Database!L239="include"), 1, 0)</f>
        <v>0</v>
      </c>
      <c r="T236">
        <f>IF(OR(Database!M239="include",Database!N239="include",Database!O239="include",Database!P239="include"), 1, 0)</f>
        <v>0</v>
      </c>
      <c r="U236">
        <f>IF(OR(Database!M239="include",Database!N239="include",Database!O239="include"), 1, 0)</f>
        <v>0</v>
      </c>
      <c r="V236">
        <f>IF(Database!P239="include", 1, 0)</f>
        <v>0</v>
      </c>
      <c r="W236">
        <f>IF(OR(Database!Q239="include",Database!R239="include",Database!S239="include",Database!T239="include"), 1, 0)</f>
        <v>0</v>
      </c>
      <c r="X236">
        <f>IF(Database!Q239="include", 1, 0)</f>
        <v>0</v>
      </c>
      <c r="Y236">
        <f>IF(Database!T239="include", 1, 0)</f>
        <v>0</v>
      </c>
      <c r="Z236">
        <f>IF(OR(Database!AC239="include",Database!AE239="include",Database!AH239="include",Database!AI239="include",Database!AJ239="include",Database!AK239="include",Database!AM239="include",Database!AN239="include",Database!AO239="include",Database!AP239="include"), 1, 0)</f>
        <v>1</v>
      </c>
      <c r="AA236">
        <f>IF(OR(Database!AQ239&lt;&gt;"",Database!AR239&lt;&gt;"",Database!AS239&lt;&gt;"",Database!AT239&lt;&gt;""), 1, 0)</f>
        <v>0</v>
      </c>
      <c r="AB236">
        <f>IF(Database!AW239&lt;&gt;"", 1, 0)</f>
        <v>0</v>
      </c>
      <c r="AC236">
        <f>IF(OR(Database!AY239&lt;&gt;"",Database!AX239&lt;&gt;""), 1, 0)</f>
        <v>0</v>
      </c>
    </row>
    <row r="237" spans="1:29">
      <c r="A237" t="str">
        <f>Database!$B$6&amp;": "&amp;Database!B240&amp;CHAR(10)&amp;Database!$C$6&amp;": "&amp;Database!C240&amp;CHAR(10)&amp;Database!$E$6&amp;": "&amp;Database!E240&amp;CHAR(10)&amp;Database!$F$6&amp;": "&amp;Database!F240&amp;CHAR(10)&amp;Database!$G$6&amp;": "&amp;Database!G240&amp;CHAR(10)&amp;Database!$H$6&amp;": "&amp;Database!H240&amp;CHAR(10)&amp;Database!$I$6&amp;": "&amp;Database!I240&amp;CHAR(10)&amp;Database!$J$6&amp;": "&amp;Database!J240&amp;CHAR(10)</f>
        <v xml:space="preserve">nct_id: NCT02601313
phase: Phase 2
sponsor_name: Kite Pharma, Inc.
sponsor_type: Industry
study_title: A Phase 2 Multicenter Study Evaluating the Efficacy of KTE-C19 in Subjects With Relapsed/Refractory Mantle Cell Lymphoma (r/r MCL) (ZUMA-2)
cohort: 1
age_min: 18
age_max: 150
</v>
      </c>
      <c r="B237" t="str">
        <f>IF(S237=1, Database!$K$6&amp;": "&amp;Database!K240&amp;CHAR(10)&amp;Database!$L$6&amp;": "&amp;Database!L240, "")</f>
        <v/>
      </c>
      <c r="C237" t="str">
        <f>IF(T237=1, Database!$M$6&amp;": "&amp;Database!M240&amp;CHAR(10)&amp;Database!$N$6&amp;": "&amp;Database!N240&amp;CHAR(10)&amp;Database!$O$6&amp;": "&amp;Database!O240&amp;CHAR(10)&amp;Database!$P$6&amp;": "&amp;Database!P240&amp;CHAR(10), "")</f>
        <v/>
      </c>
      <c r="D237" t="str">
        <f>IF(W237=1, Database!$Q$6&amp;": "&amp;Database!Q240&amp;CHAR(10)&amp;Database!$R$6&amp;": "&amp;Database!R240&amp;CHAR(10)&amp;Database!$S$6&amp;": "&amp;Database!S240&amp;CHAR(10)&amp;Database!$T$6&amp;": "&amp;Database!T240&amp;CHAR(10)&amp;Database!$U$6&amp;": "&amp;Database!U240&amp;CHAR(10)&amp;Database!$V$6&amp;": "&amp;Database!V240&amp;CHAR(10)&amp;Database!$W$6&amp;": "&amp;Database!W240&amp;CHAR(10)&amp;Database!$X$6&amp;": "&amp;Database!X240&amp;CHAR(10)&amp;Database!$Y$6&amp;": "&amp;Database!Y240&amp;CHAR(10)&amp;Database!$Z$6&amp;": "&amp;Database!Z240&amp;CHAR(10)&amp;Database!$AA$6&amp;": "&amp;Database!AA240&amp;CHAR(10)&amp;Database!$AB$6&amp;": "&amp;Database!AB240&amp;CHAR(10), "")</f>
        <v/>
      </c>
      <c r="E237" t="str">
        <f>IF(Z237=1, Database!$AC$6&amp;": "&amp;Database!AC240&amp;CHAR(10)&amp;Database!$AD$6&amp;": "&amp;Database!AD240&amp;CHAR(10)&amp;Database!$AE$6&amp;": "&amp;Database!AE240&amp;CHAR(10)&amp;Database!$AF$6&amp;": "&amp;Database!AF240&amp;CHAR(10)&amp;Database!$AG$6&amp;": "&amp;Database!AG240&amp;CHAR(10)&amp;Database!$AH$6&amp;": "&amp;Database!AH240&amp;CHAR(10)&amp;Database!$AI$6&amp;": "&amp;Database!AI240&amp;CHAR(10)&amp;Database!$AJ$6&amp;": "&amp;Database!AJ240&amp;CHAR(10)&amp;Database!$AK$6&amp;": "&amp;Database!AK240&amp;CHAR(10)&amp;Database!$AL$6&amp;": "&amp;Database!AL240&amp;CHAR(10)&amp;Database!$AM$6&amp;": "&amp;Database!AM240&amp;CHAR(10)&amp;Database!$AN$6&amp;": "&amp;Database!AN240&amp;CHAR(10)&amp;Database!$AO$6&amp;": "&amp;Database!AO240&amp;CHAR(10)&amp;Database!$AP$6&amp;": "&amp;Database!AP240&amp;CHAR(10), "")</f>
        <v xml:space="preserve">type_lymphoma_hl: 
type_lymphoma_hl_nlpredominant: 
type_lymphoma_nhl_dlbcl: 
type_lymphoma_nhl_dlbcl_pmbcl: 
type_lymphoma_nhl_dlbcl_denovo: 
type_lymphoma_nhl_mcl: include
type_lymphoma_nhl_pcsnl: 
type_lymphoma_nhl_ptcl: 
type_lymphoma_nhl_fl: 
type_lymphoma_nhl_fl_grade3b: 
type_lymphoma_nhl_sll: 
type_lymphoma_nhl_mzl: 
type_lymphoma_nhl_lpl: 
type_lymphoma_nhl_alcl: 
</v>
      </c>
      <c r="F237" t="str">
        <f>IF(AA237=1, Database!$AQ$6&amp;": "&amp;Database!AQ240&amp;CHAR(10)&amp;Database!$AR$6&amp;": "&amp;Database!AR240&amp;CHAR(10)&amp;Database!$AS$6&amp;": "&amp;Database!AS240&amp;CHAR(10)&amp;Database!$AT$6&amp;": "&amp;Database!AT240&amp;CHAR(10), "")</f>
        <v/>
      </c>
      <c r="G237" t="str">
        <f>IF(V237=1, Database!$AU$6&amp;": "&amp;Database!AU240&amp;CHAR(10)&amp;Database!$AV$6&amp;": "&amp;Database!AV240&amp;CHAR(10), "")</f>
        <v/>
      </c>
      <c r="H237" t="str">
        <f>IF(AB237=1, Database!$AW$6&amp;": "&amp;Database!AW240&amp;CHAR(10), "")</f>
        <v/>
      </c>
      <c r="I237" t="str">
        <f>IF(AC237=1, Database!$AX$6&amp;": "&amp;Database!AX240&amp;CHAR(10)&amp;Database!$AY$6&amp;": "&amp;Database!AY240&amp;CHAR(10), "")</f>
        <v/>
      </c>
      <c r="J237" t="str">
        <f>IF(Z237=1, Database!$AQ$6&amp;": "&amp;Database!AQ240&amp;CHAR(10)&amp;Database!$AR$6&amp;": "&amp;Database!AR240&amp;CHAR(10)&amp;Database!$AS$6&amp;": "&amp;Database!AS240&amp;CHAR(10)&amp;Database!$AT$6&amp;": "&amp;Database!AT240&amp;CHAR(10), "")</f>
        <v xml:space="preserve">stage_i: 
stage_ii: 
stage_iii: 
stage_iv: 
</v>
      </c>
      <c r="K237" t="str">
        <f>Database!$AZ$6&amp;": "&amp;Database!AZ240&amp;CHAR(10)&amp;Database!$BA$6&amp;": "&amp;Database!BA240&amp;CHAR(10)&amp;Database!$BB$6&amp;": "&amp;Database!BB240&amp;CHAR(10)</f>
        <v xml:space="preserve">status_newly_diagnosed: 
status_relapse: require_relapse_or_refractory
status_refractory: require_relapse_or_refractory
</v>
      </c>
      <c r="L237" t="str">
        <f>Database!$BC$6&amp;": "&amp;Database!BC240&amp;CHAR(10)&amp;Database!$BD$6&amp;": "&amp;Database!BD240&amp;CHAR(10)&amp;Database!$BE$6&amp;": "&amp;Database!BE240&amp;CHAR(10)&amp;Database!$BF$6&amp;": "&amp;Database!BF240&amp;CHAR(10)&amp;Database!$BG$6&amp;": "&amp;Database!BG240&amp;CHAR(10)&amp;Database!$BH$6&amp;": "&amp;Database!BH240&amp;CHAR(10)</f>
        <v xml:space="preserve">marker_alk_oncogene: 
marker_egfr_mutation: 
marker_kras_mutation: 
marker_philadelphia_bcrabl_positive: 
marker_flt3_positive: 
marker_cd20pos: 
</v>
      </c>
      <c r="M237" t="str">
        <f>Database!$BI$6&amp;": "&amp;Database!BI240&amp;CHAR(10)&amp;Database!$BJ$6&amp;": "&amp;Database!BJ240&amp;CHAR(10)&amp;Database!$BK$6&amp;": "&amp;Database!BK240&amp;CHAR(10)&amp;Database!$BL$6&amp;": "&amp;Database!BL240&amp;CHAR(10)&amp;Database!$BM$6&amp;": "&amp;Database!BM240&amp;CHAR(10)&amp;Database!$BN$6&amp;": "&amp;Database!BN240&amp;CHAR(10)&amp;Database!$BO$6&amp;": "&amp;Database!BO240&amp;CHAR(10)&amp;Database!$BP$6&amp;": "&amp;Database!BP240&amp;CHAR(10)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37" t="str">
        <f>IF(OR(W237=1, Z237=1), Database!$BQ$6&amp;": "&amp;Database!BQ240&amp;CHAR(10)&amp;Database!$BR$6&amp;": "&amp;Database!BR240&amp;CHAR(10)&amp;Database!$BS$6&amp;": "&amp;Database!BS240&amp;CHAR(10)&amp;Database!$BT$6&amp;": "&amp;Database!BT240&amp;CHAR(10), "")</f>
        <v xml:space="preserve">treatment_stemcell_allogeneic: exclude
treatment_stemcell_allogeneic_exclusion_period_mo: 1800
treatment_stemcell_autologous: 
treatment_stemcell_autologous_exclusion_period_mo: 
</v>
      </c>
      <c r="O237" t="str">
        <f>"Criteria: "&amp;CHAR(10)&amp;CHAR(10)&amp;Database!BU240</f>
        <v xml:space="preserve">Criteria: 
_x000D_        Key Inclusion Criteria:_x000D__x000D_          -  Pathologically confirmed MCL_x000D__x000D_          -  Up to 5 prior regimens for MCL. Prior therapy must have included:_x000D__x000D_               -  Anthracycline or bendamustine-containing chemotherapy and_x000D__x000D_               -  Anti-CD20 monoclonal antibody therapy and_x000D__x000D_               -  Ibrutinib_x000D__x000D_          -  Relapsed or refractory disease, defined by the following:_x000D__x000D_               -  Disease progression after last regimen, or_x000D__x000D_               -  Refractory disease is defined failure to achieve a PR or CR to the last regimen_x000D__x000D_          -  At least 1 measurable lesion according to the revised IWG Response Criteria for_x000D_             Malignant Lymphoma_x000D__x000D_          -  Age 18 years or older_x000D__x000D_          -  Eastern cooperative oncology group (ECOG) performance status of 0 or 1_x000D__x000D_          -  ANC â‰¥ 1000/ÂµL_x000D__x000D_          -  Platelet count â‰¥ 50,000/ÂµL_x000D__x000D_          -  Adequate renal, hepatic, and cardiac function defined as:_x000D__x000D_               -  Serum creatinine â‰¤ 1.5 mg/dL_x000D__x000D_               -  Serum ALT/AST â‰¤ 2.5 ULN_x000D__x000D_               -  Total bilirubin â‰¤ 1.5 mg/dL, except in subjects with Gilbert's syndrome._x000D__x000D_               -  Cardiac ejection fraction â‰¥ 50% (by ECHO) and no evidence of pericardial_x000D_                  effusion as determined by an ECHO._x000D__x000D_        Key Exclusion Criteria:_x000D__x000D_          -  History of malignancy other than nonmelanomatous skin cancer or carcinoma in situ_x000D_             (e.g. cervix, bladder, breast) unless disease free for at least 3 years_x000D__x000D_          -  History of allogeneic stem cell transplantation_x000D__x000D_          -  Prior CD19 targeted therapy_x000D__x000D_          -  Prior CAR therapy or other genetically modified T cell therapy_x000D__x000D_          -  Known history of infection with HIV or hepatitis B (HBsAg positive) or hepatitis C_x000D_             virus (anti-HCV positive)_x000D__x000D_          -  Subjects with detectable cerebrospinal fluid malignant cells or brain metastases or_x000D_             with a history of cerebrospinal fluid malignant cells or brain metastases_x000D__x000D_          -  History of a seizure disorder, cerebrovascular ischemia/hemorrhage, dementia,_x000D_             cerebellar disease, or any autoimmune disease with CNS involvement_x000D_      </v>
      </c>
      <c r="P237" t="str">
        <f t="shared" si="8"/>
        <v xml:space="preserve">
---------------------------------------</v>
      </c>
      <c r="Q237" t="str">
        <f t="shared" si="7"/>
        <v>nct_id: NCT02601313
phase: Phase 2
sponsor_name: Kite Pharma, Inc.
sponsor_type: Industry
study_title: A Phase 2 Multicenter Study Evaluating the Efficacy of KTE-C19 in Subjects With Relapsed/Refractory Mantle Cell Lymphoma (r/r MCL) (ZUMA-2)
cohort: 1
age_min: 18
age_max: 150
type_lymphoma_hl: 
type_lymphoma_hl_nlpredominant: 
type_lymphoma_nhl_dlbcl: 
type_lymphoma_nhl_dlbcl_pmbcl: 
type_lymphoma_nhl_dlbcl_denovo: 
type_lymphoma_nhl_mcl: include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treatment_stemcell_autologous_exclusion_period_mo: 
Criteria: 
_x000D_        Key Inclusion Criteria:_x000D__x000D_          -  Pathologically confirmed MCL_x000D__x000D_          -  Up to 5 prior regimens for MCL. Prior therapy must have included:_x000D__x000D_               -  Anthracycline or bendamustine-containing chemotherapy and_x000D__x000D_               -  Anti-CD20 monoclonal antibody therapy and_x000D__x000D_               -  Ibrutinib_x000D__x000D_          -  Relapsed or refractory disease, defined by the following:_x000D__x000D_               -  Disease progression after last regimen, or_x000D__x000D_               -  Refractory disease is defined failure to achieve a PR or CR to the last regimen_x000D__x000D_          -  At least 1 measurable lesion according to the revised IWG Response Criteria for_x000D_             Malignant Lymphoma_x000D__x000D_          -  Age 18 years or older_x000D__x000D_          -  Eastern cooperative oncology group (ECOG) performance status of 0 or 1_x000D__x000D_          -  ANC â‰¥ 1000/ÂµL_x000D__x000D_          -  Platelet count â‰¥ 50,000/ÂµL_x000D__x000D_          -  Adequate renal, hepatic, and cardiac function defined as:_x000D__x000D_               -  Serum creatinine â‰¤ 1.5 mg/dL_x000D__x000D_               -  Serum ALT/AST â‰¤ 2.5 ULN_x000D__x000D_               -  Total bilirubin â‰¤ 1.5 mg/dL, except in subjects with Gilbert's syndrome._x000D__x000D_               -  Cardiac ejection fraction â‰¥ 50% (by ECHO) and no evidence of pericardial_x000D_                  effusion as determined by an ECHO._x000D__x000D_        Key Exclusion Criteria:_x000D__x000D_          -  History of malignancy other than nonmelanomatous skin cancer or carcinoma in situ_x000D_             (e.g. cervix, bladder, breast) unless disease free for at least 3 years_x000D__x000D_          -  History of allogeneic stem cell transplantation_x000D__x000D_          -  Prior CD19 targeted therapy_x000D__x000D_          -  Prior CAR therapy or other genetically modified T cell therapy_x000D__x000D_          -  Known history of infection with HIV or hepatitis B (HBsAg positive) or hepatitis C_x000D_             virus (anti-HCV positive)_x000D__x000D_          -  Subjects with detectable cerebrospinal fluid malignant cells or brain metastases or_x000D_             with a history of cerebrospinal fluid malignant cells or brain metastases_x000D__x000D_          -  History of a seizure disorder, cerebrovascular ischemia/hemorrhage, dementia,_x000D_             cerebellar disease, or any autoimmune disease with CNS involvement_x000D_      
---------------------------------------</v>
      </c>
      <c r="S237">
        <f>IF(OR(Database!K240="include",Database!L240="include"), 1, 0)</f>
        <v>0</v>
      </c>
      <c r="T237">
        <f>IF(OR(Database!M240="include",Database!N240="include",Database!O240="include",Database!P240="include"), 1, 0)</f>
        <v>0</v>
      </c>
      <c r="U237">
        <f>IF(OR(Database!M240="include",Database!N240="include",Database!O240="include"), 1, 0)</f>
        <v>0</v>
      </c>
      <c r="V237">
        <f>IF(Database!P240="include", 1, 0)</f>
        <v>0</v>
      </c>
      <c r="W237">
        <f>IF(OR(Database!Q240="include",Database!R240="include",Database!S240="include",Database!T240="include"), 1, 0)</f>
        <v>0</v>
      </c>
      <c r="X237">
        <f>IF(Database!Q240="include", 1, 0)</f>
        <v>0</v>
      </c>
      <c r="Y237">
        <f>IF(Database!T240="include", 1, 0)</f>
        <v>0</v>
      </c>
      <c r="Z237">
        <f>IF(OR(Database!AC240="include",Database!AE240="include",Database!AH240="include",Database!AI240="include",Database!AJ240="include",Database!AK240="include",Database!AM240="include",Database!AN240="include",Database!AO240="include",Database!AP240="include"), 1, 0)</f>
        <v>1</v>
      </c>
      <c r="AA237">
        <f>IF(OR(Database!AQ240&lt;&gt;"",Database!AR240&lt;&gt;"",Database!AS240&lt;&gt;"",Database!AT240&lt;&gt;""), 1, 0)</f>
        <v>0</v>
      </c>
      <c r="AB237">
        <f>IF(Database!AW240&lt;&gt;"", 1, 0)</f>
        <v>0</v>
      </c>
      <c r="AC237">
        <f>IF(OR(Database!AY240&lt;&gt;"",Database!AX240&lt;&gt;""), 1, 0)</f>
        <v>0</v>
      </c>
    </row>
    <row r="238" spans="1:29">
      <c r="A238" t="str">
        <f>Database!$B$6&amp;": "&amp;Database!B241&amp;CHAR(10)&amp;Database!$C$6&amp;": "&amp;Database!C241&amp;CHAR(10)&amp;Database!$E$6&amp;": "&amp;Database!E241&amp;CHAR(10)&amp;Database!$F$6&amp;": "&amp;Database!F241&amp;CHAR(10)&amp;Database!$G$6&amp;": "&amp;Database!G241&amp;CHAR(10)&amp;Database!$H$6&amp;": "&amp;Database!H241&amp;CHAR(10)&amp;Database!$I$6&amp;": "&amp;Database!I241&amp;CHAR(10)&amp;Database!$J$6&amp;": "&amp;Database!J241&amp;CHAR(10)</f>
        <v xml:space="preserve">nct_id: NCT02501473
phase: Phase 1/Phase 2
sponsor_name: Immune Design
sponsor_type: Industry
study_title: Phase 1/2 Study of Intratumoral G100 With Or Without Pembrolizumab In Patients With Follicular Non-Hodgkin's Lymphoma
cohort: 1
age_min: 18
age_max: 150
</v>
      </c>
      <c r="B238" t="str">
        <f>IF(S238=1, Database!$K$6&amp;": "&amp;Database!K241&amp;CHAR(10)&amp;Database!$L$6&amp;": "&amp;Database!L241, "")</f>
        <v/>
      </c>
      <c r="C238" t="str">
        <f>IF(T238=1, Database!$M$6&amp;": "&amp;Database!M241&amp;CHAR(10)&amp;Database!$N$6&amp;": "&amp;Database!N241&amp;CHAR(10)&amp;Database!$O$6&amp;": "&amp;Database!O241&amp;CHAR(10)&amp;Database!$P$6&amp;": "&amp;Database!P241&amp;CHAR(10), "")</f>
        <v/>
      </c>
      <c r="D238" t="str">
        <f>IF(W238=1, Database!$Q$6&amp;": "&amp;Database!Q241&amp;CHAR(10)&amp;Database!$R$6&amp;": "&amp;Database!R241&amp;CHAR(10)&amp;Database!$S$6&amp;": "&amp;Database!S241&amp;CHAR(10)&amp;Database!$T$6&amp;": "&amp;Database!T241&amp;CHAR(10)&amp;Database!$U$6&amp;": "&amp;Database!U241&amp;CHAR(10)&amp;Database!$V$6&amp;": "&amp;Database!V241&amp;CHAR(10)&amp;Database!$W$6&amp;": "&amp;Database!W241&amp;CHAR(10)&amp;Database!$X$6&amp;": "&amp;Database!X241&amp;CHAR(10)&amp;Database!$Y$6&amp;": "&amp;Database!Y241&amp;CHAR(10)&amp;Database!$Z$6&amp;": "&amp;Database!Z241&amp;CHAR(10)&amp;Database!$AA$6&amp;": "&amp;Database!AA241&amp;CHAR(10)&amp;Database!$AB$6&amp;": "&amp;Database!AB241&amp;CHAR(10), "")</f>
        <v/>
      </c>
      <c r="E238" t="str">
        <f>IF(Z238=1, Database!$AC$6&amp;": "&amp;Database!AC241&amp;CHAR(10)&amp;Database!$AD$6&amp;": "&amp;Database!AD241&amp;CHAR(10)&amp;Database!$AE$6&amp;": "&amp;Database!AE241&amp;CHAR(10)&amp;Database!$AF$6&amp;": "&amp;Database!AF241&amp;CHAR(10)&amp;Database!$AG$6&amp;": "&amp;Database!AG241&amp;CHAR(10)&amp;Database!$AH$6&amp;": "&amp;Database!AH241&amp;CHAR(10)&amp;Database!$AI$6&amp;": "&amp;Database!AI241&amp;CHAR(10)&amp;Database!$AJ$6&amp;": "&amp;Database!AJ241&amp;CHAR(10)&amp;Database!$AK$6&amp;": "&amp;Database!AK241&amp;CHAR(10)&amp;Database!$AL$6&amp;": "&amp;Database!AL241&amp;CHAR(10)&amp;Database!$AM$6&amp;": "&amp;Database!AM241&amp;CHAR(10)&amp;Database!$AN$6&amp;": "&amp;Database!AN241&amp;CHAR(10)&amp;Database!$AO$6&amp;": "&amp;Database!AO241&amp;CHAR(10)&amp;Database!$AP$6&amp;": "&amp;Database!AP241&amp;CHAR(10), "")</f>
        <v xml:space="preserve">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include
type_lymphoma_nhl_lpl: 
type_lymphoma_nhl_alcl: 
</v>
      </c>
      <c r="F238" t="str">
        <f>IF(AA238=1, Database!$AQ$6&amp;": "&amp;Database!AQ241&amp;CHAR(10)&amp;Database!$AR$6&amp;": "&amp;Database!AR241&amp;CHAR(10)&amp;Database!$AS$6&amp;": "&amp;Database!AS241&amp;CHAR(10)&amp;Database!$AT$6&amp;": "&amp;Database!AT241&amp;CHAR(10), "")</f>
        <v/>
      </c>
      <c r="G238" t="str">
        <f>IF(V238=1, Database!$AU$6&amp;": "&amp;Database!AU241&amp;CHAR(10)&amp;Database!$AV$6&amp;": "&amp;Database!AV241&amp;CHAR(10), "")</f>
        <v/>
      </c>
      <c r="H238" t="str">
        <f>IF(AB238=1, Database!$AW$6&amp;": "&amp;Database!AW241&amp;CHAR(10), "")</f>
        <v/>
      </c>
      <c r="I238" t="str">
        <f>IF(AC238=1, Database!$AX$6&amp;": "&amp;Database!AX241&amp;CHAR(10)&amp;Database!$AY$6&amp;": "&amp;Database!AY241&amp;CHAR(10), "")</f>
        <v/>
      </c>
      <c r="J238" t="str">
        <f>IF(Z238=1, Database!$AQ$6&amp;": "&amp;Database!AQ241&amp;CHAR(10)&amp;Database!$AR$6&amp;": "&amp;Database!AR241&amp;CHAR(10)&amp;Database!$AS$6&amp;": "&amp;Database!AS241&amp;CHAR(10)&amp;Database!$AT$6&amp;": "&amp;Database!AT241&amp;CHAR(10), "")</f>
        <v xml:space="preserve">stage_i: 
stage_ii: 
stage_iii: 
stage_iv: 
</v>
      </c>
      <c r="K238" t="str">
        <f>Database!$AZ$6&amp;": "&amp;Database!AZ241&amp;CHAR(10)&amp;Database!$BA$6&amp;": "&amp;Database!BA241&amp;CHAR(10)&amp;Database!$BB$6&amp;": "&amp;Database!BB241&amp;CHAR(10)</f>
        <v xml:space="preserve">status_newly_diagnosed: 
status_relapse: 
status_refractory: 
</v>
      </c>
      <c r="L238" t="str">
        <f>Database!$BC$6&amp;": "&amp;Database!BC241&amp;CHAR(10)&amp;Database!$BD$6&amp;": "&amp;Database!BD241&amp;CHAR(10)&amp;Database!$BE$6&amp;": "&amp;Database!BE241&amp;CHAR(10)&amp;Database!$BF$6&amp;": "&amp;Database!BF241&amp;CHAR(10)&amp;Database!$BG$6&amp;": "&amp;Database!BG241&amp;CHAR(10)&amp;Database!$BH$6&amp;": "&amp;Database!BH241&amp;CHAR(10)</f>
        <v xml:space="preserve">marker_alk_oncogene: 
marker_egfr_mutation: 
marker_kras_mutation: 
marker_philadelphia_bcrabl_positive: 
marker_flt3_positive: 
marker_cd20pos: 
</v>
      </c>
      <c r="M238" t="str">
        <f>Database!$BI$6&amp;": "&amp;Database!BI241&amp;CHAR(10)&amp;Database!$BJ$6&amp;": "&amp;Database!BJ241&amp;CHAR(10)&amp;Database!$BK$6&amp;": "&amp;Database!BK241&amp;CHAR(10)&amp;Database!$BL$6&amp;": "&amp;Database!BL241&amp;CHAR(10)&amp;Database!$BM$6&amp;": "&amp;Database!BM241&amp;CHAR(10)&amp;Database!$BN$6&amp;": "&amp;Database!BN241&amp;CHAR(10)&amp;Database!$BO$6&amp;": "&amp;Database!BO241&amp;CHAR(10)&amp;Database!$BP$6&amp;": "&amp;Database!BP241&amp;CHAR(10)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38" t="str">
        <f>IF(OR(W238=1, Z238=1), Database!$BQ$6&amp;": "&amp;Database!BQ241&amp;CHAR(10)&amp;Database!$BR$6&amp;": "&amp;Database!BR241&amp;CHAR(10)&amp;Database!$BS$6&amp;": "&amp;Database!BS241&amp;CHAR(10)&amp;Database!$BT$6&amp;": "&amp;Database!BT241&amp;CHAR(10), "")</f>
        <v xml:space="preserve">treatment_stemcell_allogeneic: 
treatment_stemcell_allogeneic_exclusion_period_mo: 
treatment_stemcell_autologous: 
treatment_stemcell_autologous_exclusion_period_mo: 
</v>
      </c>
      <c r="O238" t="str">
        <f>"Criteria: "&amp;CHAR(10)&amp;CHAR(10)&amp;Database!BU241</f>
        <v xml:space="preserve">Criteria: 
_x000D_        Inclusion Criteria:_x000D__x000D_          1. Follicular low-grade NHL: either treatment naÃ¯ve or relapsed or refractory following_x000D_             at least one prior treatment. In Part 1 Dose Escalation only, in addition to_x000D_             follicular NHL, marginal zone B cell lymphomas: either treatment naÃ¯ve or relapsed or_x000D_             refractory following at least one prior treatment._x000D__x000D_          2. Tumor mass(es) accessible for intratumoral injection and are being considered for_x000D_             local radiation therapy and at least one additional site of disease outside the_x000D_             radiation field for assessment of distal (abscopal) response_x000D__x000D_          3. â‰¥ 18 years of age_x000D__x000D_          4. Life expectancy of â‰¥ 6 months per the investigator_x000D__x000D_          5. Eastern Cooperative Oncology Group (ECOG) performance status of 0 or 1_x000D__x000D_          6. ECG without evidence of clinically significant arrhythmia or ischemia_x000D__x000D_          7. If female of childbearing potential (FCBP), willing to undergo pregnancy testing and_x000D_             agrees to use at least one highly effective or two effective contraceptive methods_x000D_             during the dosing period and for three months after last study treatment, or if_x000D_             receiving pembrolizumab, four months after last treatment_x000D__x000D_          8. If male and sexually active with a FCBP, must agree to use highly effective_x000D_             contraception such as latex condom during the dosing period and for three months_x000D_             after last study treatment, or if receiving pembrolizumab, four months after last_x000D_             treatment_x000D__x000D_        Exclusion Criteria:_x000D__x000D_          1. Cancer therapies, including chemotherapy, radiation (non-study regimen related),_x000D_             biologics or kinase inhibitors, G-CSF or GM-CSF within 4 weeks prior to the first_x000D_             scheduled G100 dose_x000D__x000D_          2. Investigational therapy within 4 weeks prior to G100 dosing_x000D__x000D_          3. Prior administration of other intratumoral immunotherapeutics_x000D__x000D_          4. Inadequate organ function including:_x000D__x000D_               1. Marrow: Peripheral blood leukocyte count (WBC) &lt; 3000/mm3, absolute neutrophil_x000D_                  count â‰¤ 1500/mm3, platelets &lt; 75000/mm3, or hemoglobin &lt; 10 gm/dL_x000D__x000D_               2. Hepatic: alanine aminotransferase (ALT), and aspartate aminotransferase (AST) &gt;_x000D_                  2.5 x Upper Limit of Normal (ULN), total serum bilirubin &gt; 1.5 x ULN (patients_x000D_                  with Gilbert's Disease may be included if their total bilirubin is â‰¤3.0 mg/dL)_x000D__x000D_               3. Renal: Creatinine &gt; 1.5x ULN_x000D__x000D_               4. Other: INR (prothrombin time ratio) or partial thromboplastin time (PTT) &gt;1.5 x_x000D_                  ULN_x000D__x000D_          5. Significant immunosuppression from:_x000D__x000D_               1. Concurrent, recent (â‰¤ 4 weeks ago) or anticipated treatment with systemic_x000D_                  corticosteroids at any dose, or_x000D__x000D_               2. Other immunosuppressive medications such as methotrexate, cyclosporine,_x000D_                  azathioprine or conditions such as common variable hypogammaglobulinemia_x000D__x000D_          6. Pregnant or nursing_x000D__x000D_          7. Myocardial infarction within 6 months of study initiation, active cardiac ischemia or_x000D_             New York Heart Association (NYHA) Grade III or IV heart failure_x000D__x000D_          8. History of other cancer within 2 years (except non-melanoma cutaneous malignancies_x000D_             and cervical carcinoma in situ)_x000D__x000D_          9. Recent (&lt; 1 week ago) clinically significant infection, active tuberculosis or_x000D_             evidence of active hepatitis B, hepatitis C or HIV infection_x000D__x000D_         10. Central nervous system involvement with lymphoma, including parenchymal and_x000D_             leptomeningeal disease_x000D__x000D_         11. Significant autoimmune disease, including active non-infectious pneumonitis, with the_x000D_             exception of alopecia, vitiligo, hypothyroidism or other conditions that have never_x000D_             been clinically active or were transient and have completely resolved and require no_x000D_             ongoing therapy_x000D__x000D_         12. Psychiatric, other medical illness or other condition that in the opinion of the PI_x000D_             prevents compliance with study procedures or ability to provide valid informed_x000D_             consent_x000D__x000D_         13. History of significant adverse or allergic reaction to any component of G100_x000D_             including egg lecithin and, if enrolled in Part 2, anti-PD1 antibodies._x000D__x000D_         14. Use of anti-coagulant agents or history a significant bleeding diathesis. (If a_x000D_             superficial lymph node or subcutaneous mass is to be injected, patients on agents_x000D_             such as non-steroidal anti-inflammatory drugs (NSAIDs), aspirin, or clopidogrel are_x000D_             eligible and these agents do not have to be withheld. For procedures with moderate or_x000D_             significant risk of bleeding, long-acting agents such as aspirin or clopidogrel_x000D_             should be discussed with the Medical Monitor and may need to be discontinued before_x000D_             G100 therapy._x000D__x000D_             For patients enrolled in Part 2 with the potential to receive pembrolizumab:_x000D__x000D_         15. History of interstitial lung disease_x000D__x000D_         16. Received a live virus vaccine within 30 days of planned study start_x000D__x000D_         17. Has undergone prior allogeneic hematopoietic stem cell transplantation within the_x000D_             last 5 years. (Subjects who have had a transplant greater than 5 years ago are_x000D_             eligible as long as there are no symptoms of GVHD.)_x000D__x000D_         18. Has received prior therapy with an anti-PD-1, anti-PD-L1, or anti-PD-L2 agent or if_x000D_             the patient has previously participated in Merck MK-3475 clinical trials._x000D_      </v>
      </c>
      <c r="P238" t="str">
        <f t="shared" si="8"/>
        <v xml:space="preserve">
---------------------------------------</v>
      </c>
      <c r="Q238" t="str">
        <f t="shared" si="7"/>
        <v>nct_id: NCT02501473
phase: Phase 1/Phase 2
sponsor_name: Immune Design
sponsor_type: Industry
study_title: Phase 1/2 Study of Intratumoral G100 With Or Without Pembrolizumab In Patients With Follicular Non-Hodgkin's Lymphoma
cohort: 1
age_min: 18
age_max: 150
type_lymphoma_hl: 
type_lymphoma_hl_nlpredominant: 
type_lymphoma_nhl_dlbcl: 
type_lymphoma_nhl_dlbcl_pmbcl: 
type_lymphoma_nhl_dlbcl_denovo: 
type_lymphoma_nhl_mcl: 
type_lymphoma_nhl_pcsnl: 
type_lymphoma_nhl_ptcl: 
type_lymphoma_nhl_fl: include
type_lymphoma_nhl_fl_grade3b: exclude
type_lymphoma_nhl_sll: 
type_lymphoma_nhl_mzl: include
type_lymphoma_nhl_lpl: 
type_lymphoma_nhl_alcl: 
stage_i: 
stage_ii: 
stage_iii: 
stage_iv: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1. Follicular low-grade NHL: either treatment naÃ¯ve or relapsed or refractory following_x000D_             at least one prior treatment. In Part 1 Dose Escalation only, in addition to_x000D_             follicular NHL, marginal zone B cell lymphomas: either treatment naÃ¯ve or relapsed or_x000D_             refractory following at least one prior treatment._x000D__x000D_          2. Tumor mass(es) accessible for intratumoral injection and are being considered for_x000D_             local radiation therapy and at least one additional site of disease outside the_x000D_             radiation field for assessment of distal (abscopal) response_x000D__x000D_          3. â‰¥ 18 years of age_x000D__x000D_          4. Life expectancy of â‰¥ 6 months per the investigator_x000D__x000D_          5. Eastern Cooperative Oncology Group (ECOG) performance status of 0 or 1_x000D__x000D_          6. ECG without evidence of clinically significant arrhythmia or ischemia_x000D__x000D_          7. If female of childbearing potential (FCBP), willing to undergo pregnancy testing and_x000D_             agrees to use at least one highly effective or two effective contraceptive methods_x000D_             during the dosing period and for three months after last study treatment, or if_x000D_             receiving pembrolizumab, four months after last treatment_x000D__x000D_          8. If male and sexually active with a FCBP, must agree to use highly effective_x000D_             contraception such as latex condom during the dosing period and for three months_x000D_             after last study treatment, or if receiving pembrolizumab, four months after last_x000D_             treatment_x000D__x000D_        Exclusion Criteria:_x000D__x000D_          1. Cancer therapies, including chemotherapy, radiation (non-study regimen related),_x000D_             biologics or kinase inhibitors, G-CSF or GM-CSF within 4 weeks prior to the first_x000D_             scheduled G100 dose_x000D__x000D_          2. Investigational therapy within 4 weeks prior to G100 dosing_x000D__x000D_          3. Prior administration of other intratumoral immunotherapeutics_x000D__x000D_          4. Inadequate organ function including:_x000D__x000D_               1. Marrow: Peripheral blood leukocyte count (WBC) &lt; 3000/mm3, absolute neutrophil_x000D_                  count â‰¤ 1500/mm3, platelets &lt; 75000/mm3, or hemoglobin &lt; 10 gm/dL_x000D__x000D_               2. Hepatic: alanine aminotransferase (ALT), and aspartate aminotransferase (AST) &gt;_x000D_                  2.5 x Upper Limit of Normal (ULN), total serum bilirubin &gt; 1.5 x ULN (patients_x000D_                  with Gilbert's Disease may be included if their total bilirubin is â‰¤3.0 mg/dL)_x000D__x000D_               3. Renal: Creatinine &gt; 1.5x ULN_x000D__x000D_               4. Other: INR (prothrombin time ratio) or partial thromboplastin time (PTT) &gt;1.5 x_x000D_                  ULN_x000D__x000D_          5. Significant immunosuppression from:_x000D__x000D_               1. Concurrent, recent (â‰¤ 4 weeks ago) or anticipated treatment with systemic_x000D_                  corticosteroids at any dose, or_x000D__x000D_               2. Other immunosuppressive medications such as methotrexate, cyclosporine,_x000D_                  azathioprine or conditions such as common variable hypogammaglobulinemia_x000D__x000D_          6. Pregnant or nursing_x000D__x000D_          7. Myocardial infarction within 6 months of study initiation, active cardiac ischemia or_x000D_             New York Heart Association (NYHA) Grade III or IV heart failure_x000D__x000D_          8. History of other cancer within 2 years (except non-melanoma cutaneous malignancies_x000D_             and cervical carcinoma in situ)_x000D__x000D_          9. Recent (&lt; 1 week ago) clinically significant infection, active tuberculosis or_x000D_             evidence of active hepatitis B, hepatitis C or HIV infection_x000D__x000D_         10. Central nervous system involvement with lymphoma, including parenchymal and_x000D_             leptomeningeal disease_x000D__x000D_         11. Significant autoimmune disease, including active non-infectious pneumonitis, with the_x000D_             exception of alopecia, vitiligo, hypothyroidism or other conditions that have never_x000D_             been clinically active or were transient and have completely resolved and require no_x000D_             ongoing therapy_x000D__x000D_         12. Psychiatric, other medical illness or other condition that in the opinion of the PI_x000D_             prevents compliance with study procedures or ability to provide valid informed_x000D_             consent_x000D__x000D_         13. History of significant adverse or allergic reaction to any component of G100_x000D_             including egg lecithin and, if enrolled in Part 2, anti-PD1 antibodies._x000D__x000D_         14. Use of anti-coagulant agents or history a significant bleeding diathesis. (If a_x000D_             superficial lymph node or subcutaneous mass is to be injected, patients on agents_x000D_             such as non-steroidal anti-inflammatory drugs (NSAIDs), aspirin, or clopidogrel are_x000D_             eligible and these agents do not have to be withheld. For procedures with moderate or_x000D_             significant risk of bleeding, long-acting agents such as aspirin or clopidogrel_x000D_             should be discussed with the Medical Monitor and may need to be discontinued before_x000D_             G100 therapy._x000D__x000D_             For patients enrolled in Part 2 with the potential to receive pembrolizumab:_x000D__x000D_         15. History of interstitial lung disease_x000D__x000D_         16. Received a live virus vaccine within 30 days of planned study start_x000D__x000D_         17. Has undergone prior allogeneic hematopoietic stem cell transplantation within the_x000D_             last 5 years. (Subjects who have had a transplant greater than 5 years ago are_x000D_             eligible as long as there are no symptoms of GVHD.)_x000D__x000D_         18. Has received prior therapy with an anti-PD-1, anti-PD-L1, or anti-PD-L2 agent or if_x000D_             the patient has previously participated in Merck MK-3475 clinical trials._x000D_      
---------------------------------------</v>
      </c>
      <c r="S238">
        <f>IF(OR(Database!K241="include",Database!L241="include"), 1, 0)</f>
        <v>0</v>
      </c>
      <c r="T238">
        <f>IF(OR(Database!M241="include",Database!N241="include",Database!O241="include",Database!P241="include"), 1, 0)</f>
        <v>0</v>
      </c>
      <c r="U238">
        <f>IF(OR(Database!M241="include",Database!N241="include",Database!O241="include"), 1, 0)</f>
        <v>0</v>
      </c>
      <c r="V238">
        <f>IF(Database!P241="include", 1, 0)</f>
        <v>0</v>
      </c>
      <c r="W238">
        <f>IF(OR(Database!Q241="include",Database!R241="include",Database!S241="include",Database!T241="include"), 1, 0)</f>
        <v>0</v>
      </c>
      <c r="X238">
        <f>IF(Database!Q241="include", 1, 0)</f>
        <v>0</v>
      </c>
      <c r="Y238">
        <f>IF(Database!T241="include", 1, 0)</f>
        <v>0</v>
      </c>
      <c r="Z238">
        <f>IF(OR(Database!AC241="include",Database!AE241="include",Database!AH241="include",Database!AI241="include",Database!AJ241="include",Database!AK241="include",Database!AM241="include",Database!AN241="include",Database!AO241="include",Database!AP241="include"), 1, 0)</f>
        <v>1</v>
      </c>
      <c r="AA238">
        <f>IF(OR(Database!AQ241&lt;&gt;"",Database!AR241&lt;&gt;"",Database!AS241&lt;&gt;"",Database!AT241&lt;&gt;""), 1, 0)</f>
        <v>0</v>
      </c>
      <c r="AB238">
        <f>IF(Database!AW241&lt;&gt;"", 1, 0)</f>
        <v>0</v>
      </c>
      <c r="AC238">
        <f>IF(OR(Database!AY241&lt;&gt;"",Database!AX241&lt;&gt;""), 1, 0)</f>
        <v>0</v>
      </c>
    </row>
    <row r="239" spans="1:29">
      <c r="A239" t="str">
        <f>Database!$B$6&amp;": "&amp;Database!B242&amp;CHAR(10)&amp;Database!$C$6&amp;": "&amp;Database!C242&amp;CHAR(10)&amp;Database!$E$6&amp;": "&amp;Database!E242&amp;CHAR(10)&amp;Database!$F$6&amp;": "&amp;Database!F242&amp;CHAR(10)&amp;Database!$G$6&amp;": "&amp;Database!G242&amp;CHAR(10)&amp;Database!$H$6&amp;": "&amp;Database!H242&amp;CHAR(10)&amp;Database!$I$6&amp;": "&amp;Database!I242&amp;CHAR(10)&amp;Database!$J$6&amp;": "&amp;Database!J242&amp;CHAR(10)</f>
        <v xml:space="preserve">nct_id: NCT02572167
phase: Phase 1/Phase 2
sponsor_name: Seattle Genetics, Inc.
sponsor_type: Industry
study_title: A Phase 1/2 Study Evaluating Brentuximab Vedotin in Combination With Nivolumab in Patients With Relapsed or Refractory Hodgkin Lymphoma After Failure of Frontline Therapy
cohort: 1
age_min: 18
age_max: 150
</v>
      </c>
      <c r="B239" t="str">
        <f>IF(S239=1, Database!$K$6&amp;": "&amp;Database!K242&amp;CHAR(10)&amp;Database!$L$6&amp;": "&amp;Database!L242, "")</f>
        <v/>
      </c>
      <c r="C239" t="str">
        <f>IF(T239=1, Database!$M$6&amp;": "&amp;Database!M242&amp;CHAR(10)&amp;Database!$N$6&amp;": "&amp;Database!N242&amp;CHAR(10)&amp;Database!$O$6&amp;": "&amp;Database!O242&amp;CHAR(10)&amp;Database!$P$6&amp;": "&amp;Database!P242&amp;CHAR(10), "")</f>
        <v/>
      </c>
      <c r="D239" t="str">
        <f>IF(W239=1, Database!$Q$6&amp;": "&amp;Database!Q242&amp;CHAR(10)&amp;Database!$R$6&amp;": "&amp;Database!R242&amp;CHAR(10)&amp;Database!$S$6&amp;": "&amp;Database!S242&amp;CHAR(10)&amp;Database!$T$6&amp;": "&amp;Database!T242&amp;CHAR(10)&amp;Database!$U$6&amp;": "&amp;Database!U242&amp;CHAR(10)&amp;Database!$V$6&amp;": "&amp;Database!V242&amp;CHAR(10)&amp;Database!$W$6&amp;": "&amp;Database!W242&amp;CHAR(10)&amp;Database!$X$6&amp;": "&amp;Database!X242&amp;CHAR(10)&amp;Database!$Y$6&amp;": "&amp;Database!Y242&amp;CHAR(10)&amp;Database!$Z$6&amp;": "&amp;Database!Z242&amp;CHAR(10)&amp;Database!$AA$6&amp;": "&amp;Database!AA242&amp;CHAR(10)&amp;Database!$AB$6&amp;": "&amp;Database!AB242&amp;CHAR(10), "")</f>
        <v/>
      </c>
      <c r="E239" t="str">
        <f>IF(Z239=1, Database!$AC$6&amp;": "&amp;Database!AC242&amp;CHAR(10)&amp;Database!$AD$6&amp;": "&amp;Database!AD242&amp;CHAR(10)&amp;Database!$AE$6&amp;": "&amp;Database!AE242&amp;CHAR(10)&amp;Database!$AF$6&amp;": "&amp;Database!AF242&amp;CHAR(10)&amp;Database!$AG$6&amp;": "&amp;Database!AG242&amp;CHAR(10)&amp;Database!$AH$6&amp;": "&amp;Database!AH242&amp;CHAR(10)&amp;Database!$AI$6&amp;": "&amp;Database!AI242&amp;CHAR(10)&amp;Database!$AJ$6&amp;": "&amp;Database!AJ242&amp;CHAR(10)&amp;Database!$AK$6&amp;": "&amp;Database!AK242&amp;CHAR(10)&amp;Database!$AL$6&amp;": "&amp;Database!AL242&amp;CHAR(10)&amp;Database!$AM$6&amp;": "&amp;Database!AM242&amp;CHAR(10)&amp;Database!$AN$6&amp;": "&amp;Database!AN242&amp;CHAR(10)&amp;Database!$AO$6&amp;": "&amp;Database!AO242&amp;CHAR(10)&amp;Database!$AP$6&amp;": "&amp;Database!AP242&amp;CHAR(10), "")</f>
        <v xml:space="preserve">type_lymphoma_hl: include
type_lymphoma_hl_nlpredominant: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v>
      </c>
      <c r="F239" t="str">
        <f>IF(AA239=1, Database!$AQ$6&amp;": "&amp;Database!AQ242&amp;CHAR(10)&amp;Database!$AR$6&amp;": "&amp;Database!AR242&amp;CHAR(10)&amp;Database!$AS$6&amp;": "&amp;Database!AS242&amp;CHAR(10)&amp;Database!$AT$6&amp;": "&amp;Database!AT242&amp;CHAR(10), "")</f>
        <v/>
      </c>
      <c r="G239" t="str">
        <f>IF(V239=1, Database!$AU$6&amp;": "&amp;Database!AU242&amp;CHAR(10)&amp;Database!$AV$6&amp;": "&amp;Database!AV242&amp;CHAR(10), "")</f>
        <v/>
      </c>
      <c r="H239" t="str">
        <f>IF(AB239=1, Database!$AW$6&amp;": "&amp;Database!AW242&amp;CHAR(10), "")</f>
        <v/>
      </c>
      <c r="I239" t="str">
        <f>IF(AC239=1, Database!$AX$6&amp;": "&amp;Database!AX242&amp;CHAR(10)&amp;Database!$AY$6&amp;": "&amp;Database!AY242&amp;CHAR(10), "")</f>
        <v/>
      </c>
      <c r="J239" t="str">
        <f>IF(Z239=1, Database!$AQ$6&amp;": "&amp;Database!AQ242&amp;CHAR(10)&amp;Database!$AR$6&amp;": "&amp;Database!AR242&amp;CHAR(10)&amp;Database!$AS$6&amp;": "&amp;Database!AS242&amp;CHAR(10)&amp;Database!$AT$6&amp;": "&amp;Database!AT242&amp;CHAR(10), "")</f>
        <v xml:space="preserve">stage_i: 
stage_ii: 
stage_iii: 
stage_iv: 
</v>
      </c>
      <c r="K239" t="str">
        <f>Database!$AZ$6&amp;": "&amp;Database!AZ242&amp;CHAR(10)&amp;Database!$BA$6&amp;": "&amp;Database!BA242&amp;CHAR(10)&amp;Database!$BB$6&amp;": "&amp;Database!BB242&amp;CHAR(10)</f>
        <v xml:space="preserve">status_newly_diagnosed: 
status_relapse: require_relapse_or_refractory
status_refractory: require_relapse_or_refractory
</v>
      </c>
      <c r="L239" t="str">
        <f>Database!$BC$6&amp;": "&amp;Database!BC242&amp;CHAR(10)&amp;Database!$BD$6&amp;": "&amp;Database!BD242&amp;CHAR(10)&amp;Database!$BE$6&amp;": "&amp;Database!BE242&amp;CHAR(10)&amp;Database!$BF$6&amp;": "&amp;Database!BF242&amp;CHAR(10)&amp;Database!$BG$6&amp;": "&amp;Database!BG242&amp;CHAR(10)&amp;Database!$BH$6&amp;": "&amp;Database!BH242&amp;CHAR(10)</f>
        <v xml:space="preserve">marker_alk_oncogene: 
marker_egfr_mutation: 
marker_kras_mutation: 
marker_philadelphia_bcrabl_positive: 
marker_flt3_positive: 
marker_cd20pos: 
</v>
      </c>
      <c r="M239" t="str">
        <f>Database!$BI$6&amp;": "&amp;Database!BI242&amp;CHAR(10)&amp;Database!$BJ$6&amp;": "&amp;Database!BJ242&amp;CHAR(10)&amp;Database!$BK$6&amp;": "&amp;Database!BK242&amp;CHAR(10)&amp;Database!$BL$6&amp;": "&amp;Database!BL242&amp;CHAR(10)&amp;Database!$BM$6&amp;": "&amp;Database!BM242&amp;CHAR(10)&amp;Database!$BN$6&amp;": "&amp;Database!BN242&amp;CHAR(10)&amp;Database!$BO$6&amp;": "&amp;Database!BO242&amp;CHAR(10)&amp;Database!$BP$6&amp;": "&amp;Database!BP242&amp;CHAR(10)</f>
        <v xml:space="preserve">treatment_radiation: 
treatment_radiation_exclusion_period_mo: 
treatment_chemo_systemic: require
treatment_chemo_systemic_exclusion_period_mo: 
treatment_chemo_adjuvant: 
treatment_chemo_adjuvant_exclusion_period_mo: 
treatment_tki: 
treatment_tki_exclusion_period_mo: 
</v>
      </c>
      <c r="N239" t="str">
        <f>IF(OR(W239=1, Z239=1), Database!$BQ$6&amp;": "&amp;Database!BQ242&amp;CHAR(10)&amp;Database!$BR$6&amp;": "&amp;Database!BR242&amp;CHAR(10)&amp;Database!$BS$6&amp;": "&amp;Database!BS242&amp;CHAR(10)&amp;Database!$BT$6&amp;": "&amp;Database!BT242&amp;CHAR(10), "")</f>
        <v xml:space="preserve">treatment_stemcell_allogeneic: exclude
treatment_stemcell_allogeneic_exclusion_period_mo: 1800
treatment_stemcell_autologous: exclude
treatment_stemcell_autologous_exclusion_period_mo: 1800
</v>
      </c>
      <c r="O239" t="str">
        <f>"Criteria: "&amp;CHAR(10)&amp;CHAR(10)&amp;Database!BU242</f>
        <v xml:space="preserve">Criteria: 
_x000D_        Inclusion Criteria:_x000D__x000D_          -  Relapsed or refractory Hodgkin lymphoma following failure of standard frontline_x000D_             chemotherapy for the treatment of classical Hodgkin lymphoma_x000D__x000D_          -  Eastern Cooperative Oncology Group (ECOG) performance status of 0 or 1_x000D__x000D_        Exclusion Criteria:_x000D__x000D_          -  Previously treated with brentuximab vedotin, immune-oncology agents, or received an_x000D_             allogeneic or autologous stem cell transplant_x000D__x000D_          -  Documented history of a cerebral vascular event_x000D__x000D_          -  History of another invasive malignancy that has not been in remission for at least 3_x000D_             years_x000D__x000D_          -  History of progressive multifocal leukoencephalopathy (PML)_x000D_      </v>
      </c>
      <c r="P239" t="str">
        <f t="shared" si="8"/>
        <v xml:space="preserve">
---------------------------------------</v>
      </c>
      <c r="Q239" t="str">
        <f t="shared" si="7"/>
        <v>nct_id: NCT02572167
phase: Phase 1/Phase 2
sponsor_name: Seattle Genetics, Inc.
sponsor_type: Industry
study_title: A Phase 1/2 Study Evaluating Brentuximab Vedotin in Combination With Nivolumab in Patients With Relapsed or Refractory Hodgkin Lymphoma After Failure of Frontline Therapy
cohort: 1
age_min: 18
age_max: 150
type_lymphoma_hl: include
type_lymphoma_hl_nlpredominant: 
type_lymphoma_nhl_dlbcl: 
type_lymphoma_nhl_dlbcl_pmbcl: 
type_lymphoma_nhl_dlbcl_denovo: 
type_lymphoma_nhl_mcl: 
type_lymphoma_nhl_pcsnl: 
type_lymphoma_nhl_ptcl: 
type_lymphoma_nhl_fl: 
type_lymphoma_nhl_fl_grade3b: 
type_lymphoma_nhl_sll: 
type_lymphoma_nhl_mzl: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require
treatment_chemo_systemic_exclusion_period_mo: 
treatment_chemo_adjuvant: 
treatment_chemo_adjuvant_exclusion_period_mo: 
treatment_tki: 
treatment_tki_exclusion_period_mo: 
treatment_stemcell_allogeneic: exclude
treatment_stemcell_allogeneic_exclusion_period_mo: 1800
treatment_stemcell_autologous: exclude
treatment_stemcell_autologous_exclusion_period_mo: 1800
Criteria: 
_x000D_        Inclusion Criteria:_x000D__x000D_          -  Relapsed or refractory Hodgkin lymphoma following failure of standard frontline_x000D_             chemotherapy for the treatment of classical Hodgkin lymphoma_x000D__x000D_          -  Eastern Cooperative Oncology Group (ECOG) performance status of 0 or 1_x000D__x000D_        Exclusion Criteria:_x000D__x000D_          -  Previously treated with brentuximab vedotin, immune-oncology agents, or received an_x000D_             allogeneic or autologous stem cell transplant_x000D__x000D_          -  Documented history of a cerebral vascular event_x000D__x000D_          -  History of another invasive malignancy that has not been in remission for at least 3_x000D_             years_x000D__x000D_          -  History of progressive multifocal leukoencephalopathy (PML)_x000D_      
---------------------------------------</v>
      </c>
      <c r="S239">
        <f>IF(OR(Database!K242="include",Database!L242="include"), 1, 0)</f>
        <v>0</v>
      </c>
      <c r="T239">
        <f>IF(OR(Database!M242="include",Database!N242="include",Database!O242="include",Database!P242="include"), 1, 0)</f>
        <v>0</v>
      </c>
      <c r="U239">
        <f>IF(OR(Database!M242="include",Database!N242="include",Database!O242="include"), 1, 0)</f>
        <v>0</v>
      </c>
      <c r="V239">
        <f>IF(Database!P242="include", 1, 0)</f>
        <v>0</v>
      </c>
      <c r="W239">
        <f>IF(OR(Database!Q242="include",Database!R242="include",Database!S242="include",Database!T242="include"), 1, 0)</f>
        <v>0</v>
      </c>
      <c r="X239">
        <f>IF(Database!Q242="include", 1, 0)</f>
        <v>0</v>
      </c>
      <c r="Y239">
        <f>IF(Database!T242="include", 1, 0)</f>
        <v>0</v>
      </c>
      <c r="Z239">
        <f>IF(OR(Database!AC242="include",Database!AE242="include",Database!AH242="include",Database!AI242="include",Database!AJ242="include",Database!AK242="include",Database!AM242="include",Database!AN242="include",Database!AO242="include",Database!AP242="include"), 1, 0)</f>
        <v>1</v>
      </c>
      <c r="AA239">
        <f>IF(OR(Database!AQ242&lt;&gt;"",Database!AR242&lt;&gt;"",Database!AS242&lt;&gt;"",Database!AT242&lt;&gt;""), 1, 0)</f>
        <v>0</v>
      </c>
      <c r="AB239">
        <f>IF(Database!AW242&lt;&gt;"", 1, 0)</f>
        <v>0</v>
      </c>
      <c r="AC239">
        <f>IF(OR(Database!AY242&lt;&gt;"",Database!AX242&lt;&gt;""), 1, 0)</f>
        <v>0</v>
      </c>
    </row>
    <row r="240" spans="1:29">
      <c r="A240" t="str">
        <f>Database!$B$6&amp;": "&amp;Database!B243&amp;CHAR(10)&amp;Database!$C$6&amp;": "&amp;Database!C243&amp;CHAR(10)&amp;Database!$E$6&amp;": "&amp;Database!E243&amp;CHAR(10)&amp;Database!$F$6&amp;": "&amp;Database!F243&amp;CHAR(10)&amp;Database!$G$6&amp;": "&amp;Database!G243&amp;CHAR(10)&amp;Database!$H$6&amp;": "&amp;Database!H243&amp;CHAR(10)&amp;Database!$I$6&amp;": "&amp;Database!I243&amp;CHAR(10)&amp;Database!$J$6&amp;": "&amp;Database!J243&amp;CHAR(10)</f>
        <v xml:space="preserve">nct_id: NCT02564744
phase: Phase 2
sponsor_name: ImmunoGen, Inc.
sponsor_type: Industry
study_title: A Phase 2 Study to Evaluate the Efficacy and Tolerability of IMGN529 in Combination With Rituximab in Patients With Relapsed and/or Refractory Diffuse Large B-Cell Lymphoma and Other Forms of Non-Hodgkin's Lymphoma
cohort: 1
age_min: 18
age_max: 150
</v>
      </c>
      <c r="B240" t="str">
        <f>IF(S240=1, Database!$K$6&amp;": "&amp;Database!K243&amp;CHAR(10)&amp;Database!$L$6&amp;": "&amp;Database!L243, "")</f>
        <v/>
      </c>
      <c r="C240" t="str">
        <f>IF(T240=1, Database!$M$6&amp;": "&amp;Database!M243&amp;CHAR(10)&amp;Database!$N$6&amp;": "&amp;Database!N243&amp;CHAR(10)&amp;Database!$O$6&amp;": "&amp;Database!O243&amp;CHAR(10)&amp;Database!$P$6&amp;": "&amp;Database!P243&amp;CHAR(10), "")</f>
        <v/>
      </c>
      <c r="D240" t="str">
        <f>IF(W240=1, Database!$Q$6&amp;": "&amp;Database!Q243&amp;CHAR(10)&amp;Database!$R$6&amp;": "&amp;Database!R243&amp;CHAR(10)&amp;Database!$S$6&amp;": "&amp;Database!S243&amp;CHAR(10)&amp;Database!$T$6&amp;": "&amp;Database!T243&amp;CHAR(10)&amp;Database!$U$6&amp;": "&amp;Database!U243&amp;CHAR(10)&amp;Database!$V$6&amp;": "&amp;Database!V243&amp;CHAR(10)&amp;Database!$W$6&amp;": "&amp;Database!W243&amp;CHAR(10)&amp;Database!$X$6&amp;": "&amp;Database!X243&amp;CHAR(10)&amp;Database!$Y$6&amp;": "&amp;Database!Y243&amp;CHAR(10)&amp;Database!$Z$6&amp;": "&amp;Database!Z243&amp;CHAR(10)&amp;Database!$AA$6&amp;": "&amp;Database!AA243&amp;CHAR(10)&amp;Database!$AB$6&amp;": "&amp;Database!AB243&amp;CHAR(10), "")</f>
        <v/>
      </c>
      <c r="E240" t="str">
        <f>IF(Z240=1, Database!$AC$6&amp;": "&amp;Database!AC243&amp;CHAR(10)&amp;Database!$AD$6&amp;": "&amp;Database!AD243&amp;CHAR(10)&amp;Database!$AE$6&amp;": "&amp;Database!AE243&amp;CHAR(10)&amp;Database!$AF$6&amp;": "&amp;Database!AF243&amp;CHAR(10)&amp;Database!$AG$6&amp;": "&amp;Database!AG243&amp;CHAR(10)&amp;Database!$AH$6&amp;": "&amp;Database!AH243&amp;CHAR(10)&amp;Database!$AI$6&amp;": "&amp;Database!AI243&amp;CHAR(10)&amp;Database!$AJ$6&amp;": "&amp;Database!AJ243&amp;CHAR(10)&amp;Database!$AK$6&amp;": "&amp;Database!AK243&amp;CHAR(10)&amp;Database!$AL$6&amp;": "&amp;Database!AL243&amp;CHAR(10)&amp;Database!$AM$6&amp;": "&amp;Database!AM243&amp;CHAR(10)&amp;Database!$AN$6&amp;": "&amp;Database!AN243&amp;CHAR(10)&amp;Database!$AO$6&amp;": "&amp;Database!AO243&amp;CHAR(10)&amp;Database!$AP$6&amp;": "&amp;Database!AP243&amp;CHAR(10), "")</f>
        <v xml:space="preserve">type_lymphoma_hl: 
type_lymphoma_hl_nlpredominant: 
type_lymphoma_nhl_dlbcl: include
type_lymphoma_nhl_dlbcl_pmbcl: 
type_lymphoma_nhl_dlbcl_denovo: 
type_lymphoma_nhl_mcl: include
type_lymphoma_nhl_pcsnl: 
type_lymphoma_nhl_ptcl: 
type_lymphoma_nhl_fl: include
type_lymphoma_nhl_fl_grade3b: 
type_lymphoma_nhl_sll: 
type_lymphoma_nhl_mzl: include
type_lymphoma_nhl_lpl: 
type_lymphoma_nhl_alcl: 
</v>
      </c>
      <c r="F240" t="str">
        <f>IF(AA240=1, Database!$AQ$6&amp;": "&amp;Database!AQ243&amp;CHAR(10)&amp;Database!$AR$6&amp;": "&amp;Database!AR243&amp;CHAR(10)&amp;Database!$AS$6&amp;": "&amp;Database!AS243&amp;CHAR(10)&amp;Database!$AT$6&amp;": "&amp;Database!AT243&amp;CHAR(10), "")</f>
        <v/>
      </c>
      <c r="G240" t="str">
        <f>IF(V240=1, Database!$AU$6&amp;": "&amp;Database!AU243&amp;CHAR(10)&amp;Database!$AV$6&amp;": "&amp;Database!AV243&amp;CHAR(10), "")</f>
        <v/>
      </c>
      <c r="H240" t="str">
        <f>IF(AB240=1, Database!$AW$6&amp;": "&amp;Database!AW243&amp;CHAR(10), "")</f>
        <v/>
      </c>
      <c r="I240" t="str">
        <f>IF(AC240=1, Database!$AX$6&amp;": "&amp;Database!AX243&amp;CHAR(10)&amp;Database!$AY$6&amp;": "&amp;Database!AY243&amp;CHAR(10), "")</f>
        <v/>
      </c>
      <c r="J240" t="str">
        <f>IF(Z240=1, Database!$AQ$6&amp;": "&amp;Database!AQ243&amp;CHAR(10)&amp;Database!$AR$6&amp;": "&amp;Database!AR243&amp;CHAR(10)&amp;Database!$AS$6&amp;": "&amp;Database!AS243&amp;CHAR(10)&amp;Database!$AT$6&amp;": "&amp;Database!AT243&amp;CHAR(10), "")</f>
        <v xml:space="preserve">stage_i: 
stage_ii: 
stage_iii: 
stage_iv: 
</v>
      </c>
      <c r="K240" t="str">
        <f>Database!$AZ$6&amp;": "&amp;Database!AZ243&amp;CHAR(10)&amp;Database!$BA$6&amp;": "&amp;Database!BA243&amp;CHAR(10)&amp;Database!$BB$6&amp;": "&amp;Database!BB243&amp;CHAR(10)</f>
        <v xml:space="preserve">status_newly_diagnosed: 
status_relapse: require_relapse_or_refractory
status_refractory: require_relapse_or_refractory
</v>
      </c>
      <c r="L240" t="str">
        <f>Database!$BC$6&amp;": "&amp;Database!BC243&amp;CHAR(10)&amp;Database!$BD$6&amp;": "&amp;Database!BD243&amp;CHAR(10)&amp;Database!$BE$6&amp;": "&amp;Database!BE243&amp;CHAR(10)&amp;Database!$BF$6&amp;": "&amp;Database!BF243&amp;CHAR(10)&amp;Database!$BG$6&amp;": "&amp;Database!BG243&amp;CHAR(10)&amp;Database!$BH$6&amp;": "&amp;Database!BH243&amp;CHAR(10)</f>
        <v xml:space="preserve">marker_alk_oncogene: 
marker_egfr_mutation: 
marker_kras_mutation: 
marker_philadelphia_bcrabl_positive: 
marker_flt3_positive: 
marker_cd20pos: 
</v>
      </c>
      <c r="M240" t="str">
        <f>Database!$BI$6&amp;": "&amp;Database!BI243&amp;CHAR(10)&amp;Database!$BJ$6&amp;": "&amp;Database!BJ243&amp;CHAR(10)&amp;Database!$BK$6&amp;": "&amp;Database!BK243&amp;CHAR(10)&amp;Database!$BL$6&amp;": "&amp;Database!BL243&amp;CHAR(10)&amp;Database!$BM$6&amp;": "&amp;Database!BM243&amp;CHAR(10)&amp;Database!$BN$6&amp;": "&amp;Database!BN243&amp;CHAR(10)&amp;Database!$BO$6&amp;": "&amp;Database!BO243&amp;CHAR(10)&amp;Database!$BP$6&amp;": "&amp;Database!BP243&amp;CHAR(10)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40" t="str">
        <f>IF(OR(W240=1, Z240=1), Database!$BQ$6&amp;": "&amp;Database!BQ243&amp;CHAR(10)&amp;Database!$BR$6&amp;": "&amp;Database!BR243&amp;CHAR(10)&amp;Database!$BS$6&amp;": "&amp;Database!BS243&amp;CHAR(10)&amp;Database!$BT$6&amp;": "&amp;Database!BT243&amp;CHAR(10), "")</f>
        <v xml:space="preserve">treatment_stemcell_allogeneic: 
treatment_stemcell_allogeneic_exclusion_period_mo: 
treatment_stemcell_autologous: 
treatment_stemcell_autologous_exclusion_period_mo: 
</v>
      </c>
      <c r="O240" t="str">
        <f>"Criteria: "&amp;CHAR(10)&amp;CHAR(10)&amp;Database!BU243</f>
        <v xml:space="preserve">Criteria: 
_x000D_        Inclusion Criteria:_x000D__x000D_          -  Pathologically confirmed relapsed and/or refractory DLBCL, FL, MZL/MALT, MCL, or_x000D_             other Sponsor approved NHL subtypes._x000D__x000D_          -  Patients must have evaluable or measurable disease in accordance with the_x000D_             International Working Group Guidelines for Lymphoma._x000D__x000D_          -  Must have received at least one but no more than six prior treatment regimens. Prior_x000D_             treatment with an anti-CD20 agent, either alone or in combination, is allowed._x000D__x000D_          -  Men and women â‰¥18 years of age_x000D__x000D_          -  Patients must have ECOG Performance Status 0 - 2._x000D__x000D_          -  Patients who are HBsAg + (must be PCR negative) who are taking antivirals._x000D__x000D_        Exclusion Criteria:_x000D__x000D_          -  Patients with diagnosis of CLL or small lymphocytic lymphoma (SLL)._x000D__x000D_          -  Patients with active hepatitis A, B or C infection or other uncontrolled intercurrent_x000D_             illness._x000D__x000D_          -  Women who are pregnant or breast feeding._x000D__x000D_          -  Patients who have received prior therapy with other anti-CD37-targeting antibody drug_x000D_             conjugates._x000D_      </v>
      </c>
      <c r="P240" t="str">
        <f t="shared" si="8"/>
        <v xml:space="preserve">
---------------------------------------</v>
      </c>
      <c r="Q240" t="str">
        <f t="shared" si="7"/>
        <v>nct_id: NCT02564744
phase: Phase 2
sponsor_name: ImmunoGen, Inc.
sponsor_type: Industry
study_title: A Phase 2 Study to Evaluate the Efficacy and Tolerability of IMGN529 in Combination With Rituximab in Patients With Relapsed and/or Refractory Diffuse Large B-Cell Lymphoma and Other Forms of Non-Hodgkin's Lymphoma
cohort: 1
age_min: 18
age_max: 150
type_lymphoma_hl: 
type_lymphoma_hl_nlpredominant: 
type_lymphoma_nhl_dlbcl: include
type_lymphoma_nhl_dlbcl_pmbcl: 
type_lymphoma_nhl_dlbcl_denovo: 
type_lymphoma_nhl_mcl: include
type_lymphoma_nhl_pcsnl: 
type_lymphoma_nhl_ptcl: 
type_lymphoma_nhl_fl: include
type_lymphoma_nhl_fl_grade3b: 
type_lymphoma_nhl_sll: 
type_lymphoma_nhl_mzl: include
type_lymphoma_nhl_lpl: 
type_lymphoma_nhl_alcl: 
stage_i: 
stage_ii: 
stage_iii: 
stage_iv: 
status_newly_diagnosed: 
status_relapse: require_relapse_or_refractory
status_refractory: require_relapse_or_refractory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treatment_stemcell_allogeneic: 
treatment_stemcell_allogeneic_exclusion_period_mo: 
treatment_stemcell_autologous: 
treatment_stemcell_autologous_exclusion_period_mo: 
Criteria: 
_x000D_        Inclusion Criteria:_x000D__x000D_          -  Pathologically confirmed relapsed and/or refractory DLBCL, FL, MZL/MALT, MCL, or_x000D_             other Sponsor approved NHL subtypes._x000D__x000D_          -  Patients must have evaluable or measurable disease in accordance with the_x000D_             International Working Group Guidelines for Lymphoma._x000D__x000D_          -  Must have received at least one but no more than six prior treatment regimens. Prior_x000D_             treatment with an anti-CD20 agent, either alone or in combination, is allowed._x000D__x000D_          -  Men and women â‰¥18 years of age_x000D__x000D_          -  Patients must have ECOG Performance Status 0 - 2._x000D__x000D_          -  Patients who are HBsAg + (must be PCR negative) who are taking antivirals._x000D__x000D_        Exclusion Criteria:_x000D__x000D_          -  Patients with diagnosis of CLL or small lymphocytic lymphoma (SLL)._x000D__x000D_          -  Patients with active hepatitis A, B or C infection or other uncontrolled intercurrent_x000D_             illness._x000D__x000D_          -  Women who are pregnant or breast feeding._x000D__x000D_          -  Patients who have received prior therapy with other anti-CD37-targeting antibody drug_x000D_             conjugates._x000D_      
---------------------------------------</v>
      </c>
      <c r="S240">
        <f>IF(OR(Database!K243="include",Database!L243="include"), 1, 0)</f>
        <v>0</v>
      </c>
      <c r="T240">
        <f>IF(OR(Database!M243="include",Database!N243="include",Database!O243="include",Database!P243="include"), 1, 0)</f>
        <v>0</v>
      </c>
      <c r="U240">
        <f>IF(OR(Database!M243="include",Database!N243="include",Database!O243="include"), 1, 0)</f>
        <v>0</v>
      </c>
      <c r="V240">
        <f>IF(Database!P243="include", 1, 0)</f>
        <v>0</v>
      </c>
      <c r="W240">
        <f>IF(OR(Database!Q243="include",Database!R243="include",Database!S243="include",Database!T243="include"), 1, 0)</f>
        <v>0</v>
      </c>
      <c r="X240">
        <f>IF(Database!Q243="include", 1, 0)</f>
        <v>0</v>
      </c>
      <c r="Y240">
        <f>IF(Database!T243="include", 1, 0)</f>
        <v>0</v>
      </c>
      <c r="Z240">
        <f>IF(OR(Database!AC243="include",Database!AE243="include",Database!AH243="include",Database!AI243="include",Database!AJ243="include",Database!AK243="include",Database!AM243="include",Database!AN243="include",Database!AO243="include",Database!AP243="include"), 1, 0)</f>
        <v>1</v>
      </c>
      <c r="AA240">
        <f>IF(OR(Database!AQ243&lt;&gt;"",Database!AR243&lt;&gt;"",Database!AS243&lt;&gt;"",Database!AT243&lt;&gt;""), 1, 0)</f>
        <v>0</v>
      </c>
      <c r="AB240">
        <f>IF(Database!AW243&lt;&gt;"", 1, 0)</f>
        <v>0</v>
      </c>
      <c r="AC240">
        <f>IF(OR(Database!AY243&lt;&gt;"",Database!AX243&lt;&gt;""), 1, 0)</f>
        <v>0</v>
      </c>
    </row>
    <row r="241" spans="1:29">
      <c r="A241" t="str">
        <f>Database!$B$6&amp;": "&amp;Database!B244&amp;CHAR(10)&amp;Database!$C$6&amp;": "&amp;Database!C244&amp;CHAR(10)&amp;Database!$E$6&amp;": "&amp;Database!E244&amp;CHAR(10)&amp;Database!$F$6&amp;": "&amp;Database!F244&amp;CHAR(10)&amp;Database!$G$6&amp;": "&amp;Database!G244&amp;CHAR(10)&amp;Database!$H$6&amp;": "&amp;Database!H244&amp;CHAR(10)&amp;Database!$I$6&amp;": "&amp;Database!I244&amp;CHAR(10)&amp;Database!$J$6&amp;": "&amp;Database!J244&amp;CHAR(10)</f>
        <v xml:space="preserve">nct_id: 
phase: 
sponsor_name: 
sponsor_type: 
study_title: 
cohort: 
age_min: 
age_max: 
</v>
      </c>
      <c r="B241" t="str">
        <f>IF(S241=1, Database!$K$6&amp;": "&amp;Database!K244&amp;CHAR(10)&amp;Database!$L$6&amp;": "&amp;Database!L244, "")</f>
        <v/>
      </c>
      <c r="C241" t="str">
        <f>IF(T241=1, Database!$M$6&amp;": "&amp;Database!M244&amp;CHAR(10)&amp;Database!$N$6&amp;": "&amp;Database!N244&amp;CHAR(10)&amp;Database!$O$6&amp;": "&amp;Database!O244&amp;CHAR(10)&amp;Database!$P$6&amp;": "&amp;Database!P244&amp;CHAR(10), "")</f>
        <v/>
      </c>
      <c r="D241" t="str">
        <f>IF(W241=1, Database!$Q$6&amp;": "&amp;Database!Q244&amp;CHAR(10)&amp;Database!$R$6&amp;": "&amp;Database!R244&amp;CHAR(10)&amp;Database!$S$6&amp;": "&amp;Database!S244&amp;CHAR(10)&amp;Database!$T$6&amp;": "&amp;Database!T244&amp;CHAR(10)&amp;Database!$U$6&amp;": "&amp;Database!U244&amp;CHAR(10)&amp;Database!$V$6&amp;": "&amp;Database!V244&amp;CHAR(10)&amp;Database!$W$6&amp;": "&amp;Database!W244&amp;CHAR(10)&amp;Database!$X$6&amp;": "&amp;Database!X244&amp;CHAR(10)&amp;Database!$Y$6&amp;": "&amp;Database!Y244&amp;CHAR(10)&amp;Database!$Z$6&amp;": "&amp;Database!Z244&amp;CHAR(10)&amp;Database!$AA$6&amp;": "&amp;Database!AA244&amp;CHAR(10)&amp;Database!$AB$6&amp;": "&amp;Database!AB244&amp;CHAR(10), "")</f>
        <v/>
      </c>
      <c r="E241" t="str">
        <f>IF(Z241=1, Database!$AC$6&amp;": "&amp;Database!AC244&amp;CHAR(10)&amp;Database!$AD$6&amp;": "&amp;Database!AD244&amp;CHAR(10)&amp;Database!$AE$6&amp;": "&amp;Database!AE244&amp;CHAR(10)&amp;Database!$AF$6&amp;": "&amp;Database!AF244&amp;CHAR(10)&amp;Database!$AG$6&amp;": "&amp;Database!AG244&amp;CHAR(10)&amp;Database!$AH$6&amp;": "&amp;Database!AH244&amp;CHAR(10)&amp;Database!$AI$6&amp;": "&amp;Database!AI244&amp;CHAR(10)&amp;Database!$AJ$6&amp;": "&amp;Database!AJ244&amp;CHAR(10)&amp;Database!$AK$6&amp;": "&amp;Database!AK244&amp;CHAR(10)&amp;Database!$AL$6&amp;": "&amp;Database!AL244&amp;CHAR(10)&amp;Database!$AM$6&amp;": "&amp;Database!AM244&amp;CHAR(10)&amp;Database!$AN$6&amp;": "&amp;Database!AN244&amp;CHAR(10)&amp;Database!$AO$6&amp;": "&amp;Database!AO244&amp;CHAR(10)&amp;Database!$AP$6&amp;": "&amp;Database!AP244&amp;CHAR(10), "")</f>
        <v/>
      </c>
      <c r="F241" t="str">
        <f>IF(AA241=1, Database!$AQ$6&amp;": "&amp;Database!AQ244&amp;CHAR(10)&amp;Database!$AR$6&amp;": "&amp;Database!AR244&amp;CHAR(10)&amp;Database!$AS$6&amp;": "&amp;Database!AS244&amp;CHAR(10)&amp;Database!$AT$6&amp;": "&amp;Database!AT244&amp;CHAR(10), "")</f>
        <v/>
      </c>
      <c r="G241" t="str">
        <f>IF(V241=1, Database!$AU$6&amp;": "&amp;Database!AU244&amp;CHAR(10)&amp;Database!$AV$6&amp;": "&amp;Database!AV244&amp;CHAR(10), "")</f>
        <v/>
      </c>
      <c r="H241" t="str">
        <f>IF(AB241=1, Database!$AW$6&amp;": "&amp;Database!AW244&amp;CHAR(10), "")</f>
        <v/>
      </c>
      <c r="I241" t="str">
        <f>IF(AC241=1, Database!$AX$6&amp;": "&amp;Database!AX244&amp;CHAR(10)&amp;Database!$AY$6&amp;": "&amp;Database!AY244&amp;CHAR(10), "")</f>
        <v/>
      </c>
      <c r="J241" t="str">
        <f>IF(Z241=1, Database!$AQ$6&amp;": "&amp;Database!AQ244&amp;CHAR(10)&amp;Database!$AR$6&amp;": "&amp;Database!AR244&amp;CHAR(10)&amp;Database!$AS$6&amp;": "&amp;Database!AS244&amp;CHAR(10)&amp;Database!$AT$6&amp;": "&amp;Database!AT244&amp;CHAR(10), "")</f>
        <v/>
      </c>
      <c r="K241" t="str">
        <f>Database!$AZ$6&amp;": "&amp;Database!AZ244&amp;CHAR(10)&amp;Database!$BA$6&amp;": "&amp;Database!BA244&amp;CHAR(10)&amp;Database!$BB$6&amp;": "&amp;Database!BB244&amp;CHAR(10)</f>
        <v xml:space="preserve">status_newly_diagnosed: 
status_relapse: 
status_refractory: 
</v>
      </c>
      <c r="L241" t="str">
        <f>Database!$BC$6&amp;": "&amp;Database!BC244&amp;CHAR(10)&amp;Database!$BD$6&amp;": "&amp;Database!BD244&amp;CHAR(10)&amp;Database!$BE$6&amp;": "&amp;Database!BE244&amp;CHAR(10)&amp;Database!$BF$6&amp;": "&amp;Database!BF244&amp;CHAR(10)&amp;Database!$BG$6&amp;": "&amp;Database!BG244&amp;CHAR(10)&amp;Database!$BH$6&amp;": "&amp;Database!BH244&amp;CHAR(10)</f>
        <v xml:space="preserve">marker_alk_oncogene: 
marker_egfr_mutation: 
marker_kras_mutation: 
marker_philadelphia_bcrabl_positive: 
marker_flt3_positive: 
marker_cd20pos: 
</v>
      </c>
      <c r="M241" t="str">
        <f>Database!$BI$6&amp;": "&amp;Database!BI244&amp;CHAR(10)&amp;Database!$BJ$6&amp;": "&amp;Database!BJ244&amp;CHAR(10)&amp;Database!$BK$6&amp;": "&amp;Database!BK244&amp;CHAR(10)&amp;Database!$BL$6&amp;": "&amp;Database!BL244&amp;CHAR(10)&amp;Database!$BM$6&amp;": "&amp;Database!BM244&amp;CHAR(10)&amp;Database!$BN$6&amp;": "&amp;Database!BN244&amp;CHAR(10)&amp;Database!$BO$6&amp;": "&amp;Database!BO244&amp;CHAR(10)&amp;Database!$BP$6&amp;": "&amp;Database!BP244&amp;CHAR(10)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41" t="str">
        <f>IF(OR(W241=1, Z241=1), Database!$BQ$6&amp;": "&amp;Database!BQ244&amp;CHAR(10)&amp;Database!$BR$6&amp;": "&amp;Database!BR244&amp;CHAR(10)&amp;Database!$BS$6&amp;": "&amp;Database!BS244&amp;CHAR(10)&amp;Database!$BT$6&amp;": "&amp;Database!BT244&amp;CHAR(10), "")</f>
        <v/>
      </c>
      <c r="O241" t="str">
        <f>"Criteria: "&amp;CHAR(10)&amp;CHAR(10)&amp;Database!BU244</f>
        <v xml:space="preserve">Criteria: 
</v>
      </c>
      <c r="P241" t="str">
        <f t="shared" si="8"/>
        <v xml:space="preserve">
---------------------------------------</v>
      </c>
      <c r="Q241" t="str">
        <f t="shared" si="7"/>
        <v>nct_id: 
phase: 
sponsor_name: 
sponsor_type: 
study_title: 
cohort: 
age_min: 
age_max: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v>
      </c>
      <c r="S241">
        <f>IF(OR(Database!K244="include",Database!L244="include"), 1, 0)</f>
        <v>0</v>
      </c>
      <c r="T241">
        <f>IF(OR(Database!M244="include",Database!N244="include",Database!O244="include",Database!P244="include"), 1, 0)</f>
        <v>0</v>
      </c>
      <c r="U241">
        <f>IF(OR(Database!M244="include",Database!N244="include",Database!O244="include"), 1, 0)</f>
        <v>0</v>
      </c>
      <c r="V241">
        <f>IF(Database!P244="include", 1, 0)</f>
        <v>0</v>
      </c>
      <c r="W241">
        <f>IF(OR(Database!Q244="include",Database!R244="include",Database!S244="include",Database!T244="include"), 1, 0)</f>
        <v>0</v>
      </c>
      <c r="X241">
        <f>IF(Database!Q244="include", 1, 0)</f>
        <v>0</v>
      </c>
      <c r="Y241">
        <f>IF(Database!T244="include", 1, 0)</f>
        <v>0</v>
      </c>
      <c r="Z241">
        <f>IF(OR(Database!AC244="include",Database!AE244="include",Database!AH244="include",Database!AI244="include",Database!AJ244="include",Database!AK244="include",Database!AM244="include",Database!AN244="include",Database!AO244="include",Database!AP244="include"), 1, 0)</f>
        <v>0</v>
      </c>
      <c r="AA241">
        <f>IF(OR(Database!AQ244&lt;&gt;"",Database!AR244&lt;&gt;"",Database!AS244&lt;&gt;"",Database!AT244&lt;&gt;""), 1, 0)</f>
        <v>0</v>
      </c>
      <c r="AB241">
        <f>IF(Database!AW244&lt;&gt;"", 1, 0)</f>
        <v>0</v>
      </c>
      <c r="AC241">
        <f>IF(OR(Database!AY244&lt;&gt;"",Database!AX244&lt;&gt;""), 1, 0)</f>
        <v>0</v>
      </c>
    </row>
    <row r="242" spans="1:29">
      <c r="A242" t="str">
        <f>Database!$B$6&amp;": "&amp;Database!B245&amp;CHAR(10)&amp;Database!$C$6&amp;": "&amp;Database!C245&amp;CHAR(10)&amp;Database!$E$6&amp;": "&amp;Database!E245&amp;CHAR(10)&amp;Database!$F$6&amp;": "&amp;Database!F245&amp;CHAR(10)&amp;Database!$G$6&amp;": "&amp;Database!G245&amp;CHAR(10)&amp;Database!$H$6&amp;": "&amp;Database!H245&amp;CHAR(10)&amp;Database!$I$6&amp;": "&amp;Database!I245&amp;CHAR(10)&amp;Database!$J$6&amp;": "&amp;Database!J245&amp;CHAR(10)</f>
        <v xml:space="preserve">nct_id: 
phase: 
sponsor_name: 
sponsor_type: 
study_title: 
cohort: 
age_min: 
age_max: 
</v>
      </c>
      <c r="B242" t="str">
        <f>IF(S242=1, Database!$K$6&amp;": "&amp;Database!K245&amp;CHAR(10)&amp;Database!$L$6&amp;": "&amp;Database!L245, "")</f>
        <v/>
      </c>
      <c r="C242" t="str">
        <f>IF(T242=1, Database!$M$6&amp;": "&amp;Database!M245&amp;CHAR(10)&amp;Database!$N$6&amp;": "&amp;Database!N245&amp;CHAR(10)&amp;Database!$O$6&amp;": "&amp;Database!O245&amp;CHAR(10)&amp;Database!$P$6&amp;": "&amp;Database!P245&amp;CHAR(10), "")</f>
        <v/>
      </c>
      <c r="D242" t="str">
        <f>IF(W242=1, Database!$Q$6&amp;": "&amp;Database!Q245&amp;CHAR(10)&amp;Database!$R$6&amp;": "&amp;Database!R245&amp;CHAR(10)&amp;Database!$S$6&amp;": "&amp;Database!S245&amp;CHAR(10)&amp;Database!$T$6&amp;": "&amp;Database!T245&amp;CHAR(10)&amp;Database!$U$6&amp;": "&amp;Database!U245&amp;CHAR(10)&amp;Database!$V$6&amp;": "&amp;Database!V245&amp;CHAR(10)&amp;Database!$W$6&amp;": "&amp;Database!W245&amp;CHAR(10)&amp;Database!$X$6&amp;": "&amp;Database!X245&amp;CHAR(10)&amp;Database!$Y$6&amp;": "&amp;Database!Y245&amp;CHAR(10)&amp;Database!$Z$6&amp;": "&amp;Database!Z245&amp;CHAR(10)&amp;Database!$AA$6&amp;": "&amp;Database!AA245&amp;CHAR(10)&amp;Database!$AB$6&amp;": "&amp;Database!AB245&amp;CHAR(10), "")</f>
        <v/>
      </c>
      <c r="E242" t="str">
        <f>IF(Z242=1, Database!$AC$6&amp;": "&amp;Database!AC245&amp;CHAR(10)&amp;Database!$AD$6&amp;": "&amp;Database!AD245&amp;CHAR(10)&amp;Database!$AE$6&amp;": "&amp;Database!AE245&amp;CHAR(10)&amp;Database!$AF$6&amp;": "&amp;Database!AF245&amp;CHAR(10)&amp;Database!$AG$6&amp;": "&amp;Database!AG245&amp;CHAR(10)&amp;Database!$AH$6&amp;": "&amp;Database!AH245&amp;CHAR(10)&amp;Database!$AI$6&amp;": "&amp;Database!AI245&amp;CHAR(10)&amp;Database!$AJ$6&amp;": "&amp;Database!AJ245&amp;CHAR(10)&amp;Database!$AK$6&amp;": "&amp;Database!AK245&amp;CHAR(10)&amp;Database!$AL$6&amp;": "&amp;Database!AL245&amp;CHAR(10)&amp;Database!$AM$6&amp;": "&amp;Database!AM245&amp;CHAR(10)&amp;Database!$AN$6&amp;": "&amp;Database!AN245&amp;CHAR(10)&amp;Database!$AO$6&amp;": "&amp;Database!AO245&amp;CHAR(10)&amp;Database!$AP$6&amp;": "&amp;Database!AP245&amp;CHAR(10), "")</f>
        <v/>
      </c>
      <c r="F242" t="str">
        <f>IF(AA242=1, Database!$AQ$6&amp;": "&amp;Database!AQ245&amp;CHAR(10)&amp;Database!$AR$6&amp;": "&amp;Database!AR245&amp;CHAR(10)&amp;Database!$AS$6&amp;": "&amp;Database!AS245&amp;CHAR(10)&amp;Database!$AT$6&amp;": "&amp;Database!AT245&amp;CHAR(10), "")</f>
        <v/>
      </c>
      <c r="G242" t="str">
        <f>IF(V242=1, Database!$AU$6&amp;": "&amp;Database!AU245&amp;CHAR(10)&amp;Database!$AV$6&amp;": "&amp;Database!AV245&amp;CHAR(10), "")</f>
        <v/>
      </c>
      <c r="H242" t="str">
        <f>IF(AB242=1, Database!$AW$6&amp;": "&amp;Database!AW245&amp;CHAR(10), "")</f>
        <v/>
      </c>
      <c r="I242" t="str">
        <f>IF(AC242=1, Database!$AX$6&amp;": "&amp;Database!AX245&amp;CHAR(10)&amp;Database!$AY$6&amp;": "&amp;Database!AY245&amp;CHAR(10), "")</f>
        <v/>
      </c>
      <c r="J242" t="str">
        <f>IF(Z242=1, Database!$AQ$6&amp;": "&amp;Database!AQ245&amp;CHAR(10)&amp;Database!$AR$6&amp;": "&amp;Database!AR245&amp;CHAR(10)&amp;Database!$AS$6&amp;": "&amp;Database!AS245&amp;CHAR(10)&amp;Database!$AT$6&amp;": "&amp;Database!AT245&amp;CHAR(10), "")</f>
        <v/>
      </c>
      <c r="K242" t="str">
        <f>Database!$AZ$6&amp;": "&amp;Database!AZ245&amp;CHAR(10)&amp;Database!$BA$6&amp;": "&amp;Database!BA245&amp;CHAR(10)&amp;Database!$BB$6&amp;": "&amp;Database!BB245&amp;CHAR(10)</f>
        <v xml:space="preserve">status_newly_diagnosed: 
status_relapse: 
status_refractory: 
</v>
      </c>
      <c r="L242" t="str">
        <f>Database!$BC$6&amp;": "&amp;Database!BC245&amp;CHAR(10)&amp;Database!$BD$6&amp;": "&amp;Database!BD245&amp;CHAR(10)&amp;Database!$BE$6&amp;": "&amp;Database!BE245&amp;CHAR(10)&amp;Database!$BF$6&amp;": "&amp;Database!BF245&amp;CHAR(10)&amp;Database!$BG$6&amp;": "&amp;Database!BG245&amp;CHAR(10)&amp;Database!$BH$6&amp;": "&amp;Database!BH245&amp;CHAR(10)</f>
        <v xml:space="preserve">marker_alk_oncogene: 
marker_egfr_mutation: 
marker_kras_mutation: 
marker_philadelphia_bcrabl_positive: 
marker_flt3_positive: 
marker_cd20pos: 
</v>
      </c>
      <c r="M242" t="str">
        <f>Database!$BI$6&amp;": "&amp;Database!BI245&amp;CHAR(10)&amp;Database!$BJ$6&amp;": "&amp;Database!BJ245&amp;CHAR(10)&amp;Database!$BK$6&amp;": "&amp;Database!BK245&amp;CHAR(10)&amp;Database!$BL$6&amp;": "&amp;Database!BL245&amp;CHAR(10)&amp;Database!$BM$6&amp;": "&amp;Database!BM245&amp;CHAR(10)&amp;Database!$BN$6&amp;": "&amp;Database!BN245&amp;CHAR(10)&amp;Database!$BO$6&amp;": "&amp;Database!BO245&amp;CHAR(10)&amp;Database!$BP$6&amp;": "&amp;Database!BP245&amp;CHAR(10)</f>
        <v xml:space="preserve">treatment_radiation: 
treatment_radiation_exclusion_period_mo: 
treatment_chemo_systemic: 
treatment_chemo_systemic_exclusion_period_mo: 
treatment_chemo_adjuvant: 
treatment_chemo_adjuvant_exclusion_period_mo: 
treatment_tki: 
treatment_tki_exclusion_period_mo: 
</v>
      </c>
      <c r="N242" t="str">
        <f>IF(OR(W242=1, Z242=1), Database!$BQ$6&amp;": "&amp;Database!BQ245&amp;CHAR(10)&amp;Database!$BR$6&amp;": "&amp;Database!BR245&amp;CHAR(10)&amp;Database!$BS$6&amp;": "&amp;Database!BS245&amp;CHAR(10)&amp;Database!$BT$6&amp;": "&amp;Database!BT245&amp;CHAR(10), "")</f>
        <v/>
      </c>
      <c r="O242" t="str">
        <f>"Criteria: "&amp;CHAR(10)&amp;CHAR(10)&amp;Database!BU245</f>
        <v xml:space="preserve">Criteria: 
</v>
      </c>
      <c r="P242" t="str">
        <f t="shared" si="8"/>
        <v xml:space="preserve">
---------------------------------------</v>
      </c>
      <c r="Q242" t="str">
        <f t="shared" si="7"/>
        <v>nct_id: 
phase: 
sponsor_name: 
sponsor_type: 
study_title: 
cohort: 
age_min: 
age_max: 
status_newly_diagnosed: 
status_relapse: 
status_refractory: 
marker_alk_oncogene: 
marker_egfr_mutation: 
marker_kras_mutation: 
marker_philadelphia_bcrabl_positive: 
marker_flt3_positive: 
marker_cd20pos: 
treatment_radiation: 
treatment_radiation_exclusion_period_mo: 
treatment_chemo_systemic: 
treatment_chemo_systemic_exclusion_period_mo: 
treatment_chemo_adjuvant: 
treatment_chemo_adjuvant_exclusion_period_mo: 
treatment_tki: 
treatment_tki_exclusion_period_mo: 
Criteria: 
---------------------------------------</v>
      </c>
      <c r="S242">
        <f>IF(OR(Database!K245="include",Database!L245="include"), 1, 0)</f>
        <v>0</v>
      </c>
      <c r="T242">
        <f>IF(OR(Database!M245="include",Database!N245="include",Database!O245="include",Database!P245="include"), 1, 0)</f>
        <v>0</v>
      </c>
      <c r="U242">
        <f>IF(OR(Database!M245="include",Database!N245="include",Database!O245="include"), 1, 0)</f>
        <v>0</v>
      </c>
      <c r="V242">
        <f>IF(Database!P245="include", 1, 0)</f>
        <v>0</v>
      </c>
      <c r="W242">
        <f>IF(OR(Database!Q245="include",Database!R245="include",Database!S245="include",Database!T245="include"), 1, 0)</f>
        <v>0</v>
      </c>
      <c r="X242">
        <f>IF(Database!Q245="include", 1, 0)</f>
        <v>0</v>
      </c>
      <c r="Y242">
        <f>IF(Database!T245="include", 1, 0)</f>
        <v>0</v>
      </c>
      <c r="Z242">
        <f>IF(OR(Database!AC245="include",Database!AE245="include",Database!AH245="include",Database!AI245="include",Database!AJ245="include",Database!AK245="include",Database!AM245="include",Database!AN245="include",Database!AO245="include",Database!AP245="include"), 1, 0)</f>
        <v>0</v>
      </c>
      <c r="AA242">
        <f>IF(OR(Database!AQ245&lt;&gt;"",Database!AR245&lt;&gt;"",Database!AS245&lt;&gt;"",Database!AT245&lt;&gt;""), 1, 0)</f>
        <v>0</v>
      </c>
      <c r="AB242">
        <f>IF(Database!AW245&lt;&gt;"", 1, 0)</f>
        <v>0</v>
      </c>
      <c r="AC242">
        <f>IF(OR(Database!AY245&lt;&gt;"",Database!AX245&lt;&gt;""), 1, 0)</f>
        <v>0</v>
      </c>
    </row>
    <row r="243" spans="1:29">
      <c r="D243" t="str">
        <f>IF(OR(Database!Q246="include",Database!R246="include",Database!S246="include",Database!T246="include"), Database!$Q$6&amp;": "&amp;Database!Q246&amp;CHAR(10)&amp;Database!$R$6&amp;": "&amp;Database!R246&amp;CHAR(10)&amp;Database!$S$6&amp;": "&amp;Database!S246&amp;CHAR(10)&amp;Database!$T$6&amp;": "&amp;Database!T246&amp;CHAR(10)&amp;Database!$U$6&amp;": "&amp;Database!U246&amp;CHAR(10)&amp;Database!$V$6&amp;": "&amp;Database!V246&amp;CHAR(10)&amp;Database!$W$6&amp;": "&amp;Database!W246&amp;CHAR(10)&amp;Database!$X$6&amp;": "&amp;Database!X246&amp;CHAR(10)&amp;Database!$Y$6&amp;": "&amp;Database!Y246&amp;CHAR(10)&amp;Database!$Z$6&amp;": "&amp;Database!Z246&amp;CHAR(10)&amp;Database!$AA$6&amp;": "&amp;Database!AA246&amp;CHAR(10)&amp;Database!$AB$6&amp;": "&amp;Database!AB246&amp;CHAR(10), "")</f>
        <v/>
      </c>
    </row>
    <row r="244" spans="1:29">
      <c r="D244" t="str">
        <f>IF(OR(Database!Q247="include",Database!R247="include",Database!S247="include",Database!T247="include"), Database!$Q$6&amp;": "&amp;Database!Q247&amp;CHAR(10)&amp;Database!$R$6&amp;": "&amp;Database!R247&amp;CHAR(10)&amp;Database!$S$6&amp;": "&amp;Database!S247&amp;CHAR(10)&amp;Database!$T$6&amp;": "&amp;Database!T247&amp;CHAR(10)&amp;Database!$U$6&amp;": "&amp;Database!U247&amp;CHAR(10)&amp;Database!$V$6&amp;": "&amp;Database!V247&amp;CHAR(10)&amp;Database!$W$6&amp;": "&amp;Database!W247&amp;CHAR(10)&amp;Database!$X$6&amp;": "&amp;Database!X247&amp;CHAR(10)&amp;Database!$Y$6&amp;": "&amp;Database!Y247&amp;CHAR(10)&amp;Database!$Z$6&amp;": "&amp;Database!Z247&amp;CHAR(10)&amp;Database!$AA$6&amp;": "&amp;Database!AA247&amp;CHAR(10)&amp;Database!$AB$6&amp;": "&amp;Database!AB247&amp;CHAR(10), "")</f>
        <v/>
      </c>
    </row>
    <row r="245" spans="1:29">
      <c r="D245" t="str">
        <f>IF(OR(Database!Q248="include",Database!R248="include",Database!S248="include",Database!T248="include"), Database!$Q$6&amp;": "&amp;Database!Q248&amp;CHAR(10)&amp;Database!$R$6&amp;": "&amp;Database!R248&amp;CHAR(10)&amp;Database!$S$6&amp;": "&amp;Database!S248&amp;CHAR(10)&amp;Database!$T$6&amp;": "&amp;Database!T248&amp;CHAR(10)&amp;Database!$U$6&amp;": "&amp;Database!U248&amp;CHAR(10)&amp;Database!$V$6&amp;": "&amp;Database!V248&amp;CHAR(10)&amp;Database!$W$6&amp;": "&amp;Database!W248&amp;CHAR(10)&amp;Database!$X$6&amp;": "&amp;Database!X248&amp;CHAR(10)&amp;Database!$Y$6&amp;": "&amp;Database!Y248&amp;CHAR(10)&amp;Database!$Z$6&amp;": "&amp;Database!Z248&amp;CHAR(10)&amp;Database!$AA$6&amp;": "&amp;Database!AA248&amp;CHAR(10)&amp;Database!$AB$6&amp;": "&amp;Database!AB248&amp;CHAR(10), "")</f>
        <v/>
      </c>
    </row>
    <row r="246" spans="1:29">
      <c r="D246" t="str">
        <f>IF(OR(Database!Q249="include",Database!R249="include",Database!S249="include",Database!T249="include"), Database!$Q$6&amp;": "&amp;Database!Q249&amp;CHAR(10)&amp;Database!$R$6&amp;": "&amp;Database!R249&amp;CHAR(10)&amp;Database!$S$6&amp;": "&amp;Database!S249&amp;CHAR(10)&amp;Database!$T$6&amp;": "&amp;Database!T249&amp;CHAR(10)&amp;Database!$U$6&amp;": "&amp;Database!U249&amp;CHAR(10)&amp;Database!$V$6&amp;": "&amp;Database!V249&amp;CHAR(10)&amp;Database!$W$6&amp;": "&amp;Database!W249&amp;CHAR(10)&amp;Database!$X$6&amp;": "&amp;Database!X249&amp;CHAR(10)&amp;Database!$Y$6&amp;": "&amp;Database!Y249&amp;CHAR(10)&amp;Database!$Z$6&amp;": "&amp;Database!Z249&amp;CHAR(10)&amp;Database!$AA$6&amp;": "&amp;Database!AA249&amp;CHAR(10)&amp;Database!$AB$6&amp;": "&amp;Database!AB249&amp;CHAR(10), "")</f>
        <v/>
      </c>
    </row>
    <row r="247" spans="1:29">
      <c r="D247" t="str">
        <f>IF(OR(Database!Q250="include",Database!R250="include",Database!S250="include",Database!T250="include"), Database!$Q$6&amp;": "&amp;Database!Q250&amp;CHAR(10)&amp;Database!$R$6&amp;": "&amp;Database!R250&amp;CHAR(10)&amp;Database!$S$6&amp;": "&amp;Database!S250&amp;CHAR(10)&amp;Database!$T$6&amp;": "&amp;Database!T250&amp;CHAR(10)&amp;Database!$U$6&amp;": "&amp;Database!U250&amp;CHAR(10)&amp;Database!$V$6&amp;": "&amp;Database!V250&amp;CHAR(10)&amp;Database!$W$6&amp;": "&amp;Database!W250&amp;CHAR(10)&amp;Database!$X$6&amp;": "&amp;Database!X250&amp;CHAR(10)&amp;Database!$Y$6&amp;": "&amp;Database!Y250&amp;CHAR(10)&amp;Database!$Z$6&amp;": "&amp;Database!Z250&amp;CHAR(10)&amp;Database!$AA$6&amp;": "&amp;Database!AA250&amp;CHAR(10)&amp;Database!$AB$6&amp;": "&amp;Database!AB250&amp;CHAR(10), "")</f>
        <v/>
      </c>
    </row>
    <row r="248" spans="1:29">
      <c r="D248" t="str">
        <f>IF(OR(Database!Q251="include",Database!R251="include",Database!S251="include",Database!T251="include"), Database!$Q$6&amp;": "&amp;Database!Q251&amp;CHAR(10)&amp;Database!$R$6&amp;": "&amp;Database!R251&amp;CHAR(10)&amp;Database!$S$6&amp;": "&amp;Database!S251&amp;CHAR(10)&amp;Database!$T$6&amp;": "&amp;Database!T251&amp;CHAR(10)&amp;Database!$U$6&amp;": "&amp;Database!U251&amp;CHAR(10)&amp;Database!$V$6&amp;": "&amp;Database!V251&amp;CHAR(10)&amp;Database!$W$6&amp;": "&amp;Database!W251&amp;CHAR(10)&amp;Database!$X$6&amp;": "&amp;Database!X251&amp;CHAR(10)&amp;Database!$Y$6&amp;": "&amp;Database!Y251&amp;CHAR(10)&amp;Database!$Z$6&amp;": "&amp;Database!Z251&amp;CHAR(10)&amp;Database!$AA$6&amp;": "&amp;Database!AA251&amp;CHAR(10)&amp;Database!$AB$6&amp;": "&amp;Database!AB251&amp;CHAR(10), "")</f>
        <v/>
      </c>
    </row>
    <row r="249" spans="1:29">
      <c r="D249" t="str">
        <f>IF(OR(Database!Q252="include",Database!R252="include",Database!S252="include",Database!T252="include"), Database!$Q$6&amp;": "&amp;Database!Q252&amp;CHAR(10)&amp;Database!$R$6&amp;": "&amp;Database!R252&amp;CHAR(10)&amp;Database!$S$6&amp;": "&amp;Database!S252&amp;CHAR(10)&amp;Database!$T$6&amp;": "&amp;Database!T252&amp;CHAR(10)&amp;Database!$U$6&amp;": "&amp;Database!U252&amp;CHAR(10)&amp;Database!$V$6&amp;": "&amp;Database!V252&amp;CHAR(10)&amp;Database!$W$6&amp;": "&amp;Database!W252&amp;CHAR(10)&amp;Database!$X$6&amp;": "&amp;Database!X252&amp;CHAR(10)&amp;Database!$Y$6&amp;": "&amp;Database!Y252&amp;CHAR(10)&amp;Database!$Z$6&amp;": "&amp;Database!Z252&amp;CHAR(10)&amp;Database!$AA$6&amp;": "&amp;Database!AA252&amp;CHAR(10)&amp;Database!$AB$6&amp;": "&amp;Database!AB252&amp;CHAR(10), "")</f>
        <v/>
      </c>
    </row>
    <row r="250" spans="1:29">
      <c r="D250" t="str">
        <f>IF(OR(Database!Q253="include",Database!R253="include",Database!S253="include",Database!T253="include"), Database!$Q$6&amp;": "&amp;Database!Q253&amp;CHAR(10)&amp;Database!$R$6&amp;": "&amp;Database!R253&amp;CHAR(10)&amp;Database!$S$6&amp;": "&amp;Database!S253&amp;CHAR(10)&amp;Database!$T$6&amp;": "&amp;Database!T253&amp;CHAR(10)&amp;Database!$U$6&amp;": "&amp;Database!U253&amp;CHAR(10)&amp;Database!$V$6&amp;": "&amp;Database!V253&amp;CHAR(10)&amp;Database!$W$6&amp;": "&amp;Database!W253&amp;CHAR(10)&amp;Database!$X$6&amp;": "&amp;Database!X253&amp;CHAR(10)&amp;Database!$Y$6&amp;": "&amp;Database!Y253&amp;CHAR(10)&amp;Database!$Z$6&amp;": "&amp;Database!Z253&amp;CHAR(10)&amp;Database!$AA$6&amp;": "&amp;Database!AA253&amp;CHAR(10)&amp;Database!$AB$6&amp;": "&amp;Database!AB253&amp;CHAR(10), "")</f>
        <v/>
      </c>
    </row>
    <row r="251" spans="1:29">
      <c r="D251" t="str">
        <f>IF(OR(Database!Q254="include",Database!R254="include",Database!S254="include",Database!T254="include"), Database!$Q$6&amp;": "&amp;Database!Q254&amp;CHAR(10)&amp;Database!$R$6&amp;": "&amp;Database!R254&amp;CHAR(10)&amp;Database!$S$6&amp;": "&amp;Database!S254&amp;CHAR(10)&amp;Database!$T$6&amp;": "&amp;Database!T254&amp;CHAR(10)&amp;Database!$U$6&amp;": "&amp;Database!U254&amp;CHAR(10)&amp;Database!$V$6&amp;": "&amp;Database!V254&amp;CHAR(10)&amp;Database!$W$6&amp;": "&amp;Database!W254&amp;CHAR(10)&amp;Database!$X$6&amp;": "&amp;Database!X254&amp;CHAR(10)&amp;Database!$Y$6&amp;": "&amp;Database!Y254&amp;CHAR(10)&amp;Database!$Z$6&amp;": "&amp;Database!Z254&amp;CHAR(10)&amp;Database!$AA$6&amp;": "&amp;Database!AA254&amp;CHAR(10)&amp;Database!$AB$6&amp;": "&amp;Database!AB254&amp;CHAR(10), "")</f>
        <v/>
      </c>
    </row>
    <row r="252" spans="1:29">
      <c r="D252" t="str">
        <f>IF(OR(Database!Q255="include",Database!R255="include",Database!S255="include",Database!T255="include"), Database!$Q$6&amp;": "&amp;Database!Q255&amp;CHAR(10)&amp;Database!$R$6&amp;": "&amp;Database!R255&amp;CHAR(10)&amp;Database!$S$6&amp;": "&amp;Database!S255&amp;CHAR(10)&amp;Database!$T$6&amp;": "&amp;Database!T255&amp;CHAR(10)&amp;Database!$U$6&amp;": "&amp;Database!U255&amp;CHAR(10)&amp;Database!$V$6&amp;": "&amp;Database!V255&amp;CHAR(10)&amp;Database!$W$6&amp;": "&amp;Database!W255&amp;CHAR(10)&amp;Database!$X$6&amp;": "&amp;Database!X255&amp;CHAR(10)&amp;Database!$Y$6&amp;": "&amp;Database!Y255&amp;CHAR(10)&amp;Database!$Z$6&amp;": "&amp;Database!Z255&amp;CHAR(10)&amp;Database!$AA$6&amp;": "&amp;Database!AA255&amp;CHAR(10)&amp;Database!$AB$6&amp;": "&amp;Database!AB255&amp;CHAR(10), "")</f>
        <v/>
      </c>
    </row>
    <row r="253" spans="1:29">
      <c r="D253" t="str">
        <f>IF(OR(Database!Q256="include",Database!R256="include",Database!S256="include",Database!T256="include"), Database!$Q$6&amp;": "&amp;Database!Q256&amp;CHAR(10)&amp;Database!$R$6&amp;": "&amp;Database!R256&amp;CHAR(10)&amp;Database!$S$6&amp;": "&amp;Database!S256&amp;CHAR(10)&amp;Database!$T$6&amp;": "&amp;Database!T256&amp;CHAR(10)&amp;Database!$U$6&amp;": "&amp;Database!U256&amp;CHAR(10)&amp;Database!$V$6&amp;": "&amp;Database!V256&amp;CHAR(10)&amp;Database!$W$6&amp;": "&amp;Database!W256&amp;CHAR(10)&amp;Database!$X$6&amp;": "&amp;Database!X256&amp;CHAR(10)&amp;Database!$Y$6&amp;": "&amp;Database!Y256&amp;CHAR(10)&amp;Database!$Z$6&amp;": "&amp;Database!Z256&amp;CHAR(10)&amp;Database!$AA$6&amp;": "&amp;Database!AA256&amp;CHAR(10)&amp;Database!$AB$6&amp;": "&amp;Database!AB256&amp;CHAR(10), "")</f>
        <v/>
      </c>
    </row>
    <row r="254" spans="1:29">
      <c r="D254" t="str">
        <f>IF(OR(Database!Q257="include",Database!R257="include",Database!S257="include",Database!T257="include"), Database!$Q$6&amp;": "&amp;Database!Q257&amp;CHAR(10)&amp;Database!$R$6&amp;": "&amp;Database!R257&amp;CHAR(10)&amp;Database!$S$6&amp;": "&amp;Database!S257&amp;CHAR(10)&amp;Database!$T$6&amp;": "&amp;Database!T257&amp;CHAR(10)&amp;Database!$U$6&amp;": "&amp;Database!U257&amp;CHAR(10)&amp;Database!$V$6&amp;": "&amp;Database!V257&amp;CHAR(10)&amp;Database!$W$6&amp;": "&amp;Database!W257&amp;CHAR(10)&amp;Database!$X$6&amp;": "&amp;Database!X257&amp;CHAR(10)&amp;Database!$Y$6&amp;": "&amp;Database!Y257&amp;CHAR(10)&amp;Database!$Z$6&amp;": "&amp;Database!Z257&amp;CHAR(10)&amp;Database!$AA$6&amp;": "&amp;Database!AA257&amp;CHAR(10)&amp;Database!$AB$6&amp;": "&amp;Database!AB257&amp;CHAR(10), "")</f>
        <v/>
      </c>
    </row>
    <row r="255" spans="1:29">
      <c r="D255" t="str">
        <f>IF(OR(Database!Q258="include",Database!R258="include",Database!S258="include",Database!T258="include"), Database!$Q$6&amp;": "&amp;Database!Q258&amp;CHAR(10)&amp;Database!$R$6&amp;": "&amp;Database!R258&amp;CHAR(10)&amp;Database!$S$6&amp;": "&amp;Database!S258&amp;CHAR(10)&amp;Database!$T$6&amp;": "&amp;Database!T258&amp;CHAR(10)&amp;Database!$U$6&amp;": "&amp;Database!U258&amp;CHAR(10)&amp;Database!$V$6&amp;": "&amp;Database!V258&amp;CHAR(10)&amp;Database!$W$6&amp;": "&amp;Database!W258&amp;CHAR(10)&amp;Database!$X$6&amp;": "&amp;Database!X258&amp;CHAR(10)&amp;Database!$Y$6&amp;": "&amp;Database!Y258&amp;CHAR(10)&amp;Database!$Z$6&amp;": "&amp;Database!Z258&amp;CHAR(10)&amp;Database!$AA$6&amp;": "&amp;Database!AA258&amp;CHAR(10)&amp;Database!$AB$6&amp;": "&amp;Database!AB258&amp;CHAR(10), "")</f>
        <v/>
      </c>
    </row>
    <row r="256" spans="1:29">
      <c r="D256" t="str">
        <f>IF(OR(Database!Q259="include",Database!R259="include",Database!S259="include",Database!T259="include"), Database!$Q$6&amp;": "&amp;Database!Q259&amp;CHAR(10)&amp;Database!$R$6&amp;": "&amp;Database!R259&amp;CHAR(10)&amp;Database!$S$6&amp;": "&amp;Database!S259&amp;CHAR(10)&amp;Database!$T$6&amp;": "&amp;Database!T259&amp;CHAR(10)&amp;Database!$U$6&amp;": "&amp;Database!U259&amp;CHAR(10)&amp;Database!$V$6&amp;": "&amp;Database!V259&amp;CHAR(10)&amp;Database!$W$6&amp;": "&amp;Database!W259&amp;CHAR(10)&amp;Database!$X$6&amp;": "&amp;Database!X259&amp;CHAR(10)&amp;Database!$Y$6&amp;": "&amp;Database!Y259&amp;CHAR(10)&amp;Database!$Z$6&amp;": "&amp;Database!Z259&amp;CHAR(10)&amp;Database!$AA$6&amp;": "&amp;Database!AA259&amp;CHAR(10)&amp;Database!$AB$6&amp;": "&amp;Database!AB259&amp;CHAR(10), "")</f>
        <v/>
      </c>
    </row>
    <row r="257" spans="4:4">
      <c r="D257" t="str">
        <f>IF(OR(Database!Q260="include",Database!R260="include",Database!S260="include",Database!T260="include"), Database!$Q$6&amp;": "&amp;Database!Q260&amp;CHAR(10)&amp;Database!$R$6&amp;": "&amp;Database!R260&amp;CHAR(10)&amp;Database!$S$6&amp;": "&amp;Database!S260&amp;CHAR(10)&amp;Database!$T$6&amp;": "&amp;Database!T260&amp;CHAR(10)&amp;Database!$U$6&amp;": "&amp;Database!U260&amp;CHAR(10)&amp;Database!$V$6&amp;": "&amp;Database!V260&amp;CHAR(10)&amp;Database!$W$6&amp;": "&amp;Database!W260&amp;CHAR(10)&amp;Database!$X$6&amp;": "&amp;Database!X260&amp;CHAR(10)&amp;Database!$Y$6&amp;": "&amp;Database!Y260&amp;CHAR(10)&amp;Database!$Z$6&amp;": "&amp;Database!Z260&amp;CHAR(10)&amp;Database!$AA$6&amp;": "&amp;Database!AA260&amp;CHAR(10)&amp;Database!$AB$6&amp;": "&amp;Database!AB260&amp;CHAR(10), "")</f>
        <v/>
      </c>
    </row>
    <row r="258" spans="4:4">
      <c r="D258" t="str">
        <f>IF(OR(Database!Q261="include",Database!R261="include",Database!S261="include",Database!T261="include"), Database!$Q$6&amp;": "&amp;Database!Q261&amp;CHAR(10)&amp;Database!$R$6&amp;": "&amp;Database!R261&amp;CHAR(10)&amp;Database!$S$6&amp;": "&amp;Database!S261&amp;CHAR(10)&amp;Database!$T$6&amp;": "&amp;Database!T261&amp;CHAR(10)&amp;Database!$U$6&amp;": "&amp;Database!U261&amp;CHAR(10)&amp;Database!$V$6&amp;": "&amp;Database!V261&amp;CHAR(10)&amp;Database!$W$6&amp;": "&amp;Database!W261&amp;CHAR(10)&amp;Database!$X$6&amp;": "&amp;Database!X261&amp;CHAR(10)&amp;Database!$Y$6&amp;": "&amp;Database!Y261&amp;CHAR(10)&amp;Database!$Z$6&amp;": "&amp;Database!Z261&amp;CHAR(10)&amp;Database!$AA$6&amp;": "&amp;Database!AA261&amp;CHAR(10)&amp;Database!$AB$6&amp;": "&amp;Database!AB261&amp;CHAR(10), "")</f>
        <v/>
      </c>
    </row>
    <row r="259" spans="4:4">
      <c r="D259" t="str">
        <f>IF(OR(Database!Q262="include",Database!R262="include",Database!S262="include",Database!T262="include"), Database!$Q$6&amp;": "&amp;Database!Q262&amp;CHAR(10)&amp;Database!$R$6&amp;": "&amp;Database!R262&amp;CHAR(10)&amp;Database!$S$6&amp;": "&amp;Database!S262&amp;CHAR(10)&amp;Database!$T$6&amp;": "&amp;Database!T262&amp;CHAR(10)&amp;Database!$U$6&amp;": "&amp;Database!U262&amp;CHAR(10)&amp;Database!$V$6&amp;": "&amp;Database!V262&amp;CHAR(10)&amp;Database!$W$6&amp;": "&amp;Database!W262&amp;CHAR(10)&amp;Database!$X$6&amp;": "&amp;Database!X262&amp;CHAR(10)&amp;Database!$Y$6&amp;": "&amp;Database!Y262&amp;CHAR(10)&amp;Database!$Z$6&amp;": "&amp;Database!Z262&amp;CHAR(10)&amp;Database!$AA$6&amp;": "&amp;Database!AA262&amp;CHAR(10)&amp;Database!$AB$6&amp;": "&amp;Database!AB262&amp;CHAR(10), "")</f>
        <v/>
      </c>
    </row>
    <row r="260" spans="4:4">
      <c r="D260" t="str">
        <f>IF(OR(Database!Q263="include",Database!R263="include",Database!S263="include",Database!T263="include"), Database!$Q$6&amp;": "&amp;Database!Q263&amp;CHAR(10)&amp;Database!$R$6&amp;": "&amp;Database!R263&amp;CHAR(10)&amp;Database!$S$6&amp;": "&amp;Database!S263&amp;CHAR(10)&amp;Database!$T$6&amp;": "&amp;Database!T263&amp;CHAR(10)&amp;Database!$U$6&amp;": "&amp;Database!U263&amp;CHAR(10)&amp;Database!$V$6&amp;": "&amp;Database!V263&amp;CHAR(10)&amp;Database!$W$6&amp;": "&amp;Database!W263&amp;CHAR(10)&amp;Database!$X$6&amp;": "&amp;Database!X263&amp;CHAR(10)&amp;Database!$Y$6&amp;": "&amp;Database!Y263&amp;CHAR(10)&amp;Database!$Z$6&amp;": "&amp;Database!Z263&amp;CHAR(10)&amp;Database!$AA$6&amp;": "&amp;Database!AA263&amp;CHAR(10)&amp;Database!$AB$6&amp;": "&amp;Database!AB263&amp;CHAR(10), "")</f>
        <v/>
      </c>
    </row>
    <row r="261" spans="4:4">
      <c r="D261" t="str">
        <f>IF(OR(Database!Q264="include",Database!R264="include",Database!S264="include",Database!T264="include"), Database!$Q$6&amp;": "&amp;Database!Q264&amp;CHAR(10)&amp;Database!$R$6&amp;": "&amp;Database!R264&amp;CHAR(10)&amp;Database!$S$6&amp;": "&amp;Database!S264&amp;CHAR(10)&amp;Database!$T$6&amp;": "&amp;Database!T264&amp;CHAR(10)&amp;Database!$U$6&amp;": "&amp;Database!U264&amp;CHAR(10)&amp;Database!$V$6&amp;": "&amp;Database!V264&amp;CHAR(10)&amp;Database!$W$6&amp;": "&amp;Database!W264&amp;CHAR(10)&amp;Database!$X$6&amp;": "&amp;Database!X264&amp;CHAR(10)&amp;Database!$Y$6&amp;": "&amp;Database!Y264&amp;CHAR(10)&amp;Database!$Z$6&amp;": "&amp;Database!Z264&amp;CHAR(10)&amp;Database!$AA$6&amp;": "&amp;Database!AA264&amp;CHAR(10)&amp;Database!$AB$6&amp;": "&amp;Database!AB264&amp;CHAR(10), "")</f>
        <v/>
      </c>
    </row>
    <row r="262" spans="4:4">
      <c r="D262" t="str">
        <f>IF(OR(Database!Q265="include",Database!R265="include",Database!S265="include",Database!T265="include"), Database!$Q$6&amp;": "&amp;Database!Q265&amp;CHAR(10)&amp;Database!$R$6&amp;": "&amp;Database!R265&amp;CHAR(10)&amp;Database!$S$6&amp;": "&amp;Database!S265&amp;CHAR(10)&amp;Database!$T$6&amp;": "&amp;Database!T265&amp;CHAR(10)&amp;Database!$U$6&amp;": "&amp;Database!U265&amp;CHAR(10)&amp;Database!$V$6&amp;": "&amp;Database!V265&amp;CHAR(10)&amp;Database!$W$6&amp;": "&amp;Database!W265&amp;CHAR(10)&amp;Database!$X$6&amp;": "&amp;Database!X265&amp;CHAR(10)&amp;Database!$Y$6&amp;": "&amp;Database!Y265&amp;CHAR(10)&amp;Database!$Z$6&amp;": "&amp;Database!Z265&amp;CHAR(10)&amp;Database!$AA$6&amp;": "&amp;Database!AA265&amp;CHAR(10)&amp;Database!$AB$6&amp;": "&amp;Database!AB265&amp;CHAR(10), "")</f>
        <v/>
      </c>
    </row>
    <row r="263" spans="4:4">
      <c r="D263" t="str">
        <f>IF(OR(Database!Q266="include",Database!R266="include",Database!S266="include",Database!T266="include"), Database!$Q$6&amp;": "&amp;Database!Q266&amp;CHAR(10)&amp;Database!$R$6&amp;": "&amp;Database!R266&amp;CHAR(10)&amp;Database!$S$6&amp;": "&amp;Database!S266&amp;CHAR(10)&amp;Database!$T$6&amp;": "&amp;Database!T266&amp;CHAR(10)&amp;Database!$U$6&amp;": "&amp;Database!U266&amp;CHAR(10)&amp;Database!$V$6&amp;": "&amp;Database!V266&amp;CHAR(10)&amp;Database!$W$6&amp;": "&amp;Database!W266&amp;CHAR(10)&amp;Database!$X$6&amp;": "&amp;Database!X266&amp;CHAR(10)&amp;Database!$Y$6&amp;": "&amp;Database!Y266&amp;CHAR(10)&amp;Database!$Z$6&amp;": "&amp;Database!Z266&amp;CHAR(10)&amp;Database!$AA$6&amp;": "&amp;Database!AA266&amp;CHAR(10)&amp;Database!$AB$6&amp;": "&amp;Database!AB266&amp;CHAR(10), "")</f>
        <v/>
      </c>
    </row>
    <row r="264" spans="4:4">
      <c r="D264" t="str">
        <f>IF(OR(Database!Q267="include",Database!R267="include",Database!S267="include",Database!T267="include"), Database!$Q$6&amp;": "&amp;Database!Q267&amp;CHAR(10)&amp;Database!$R$6&amp;": "&amp;Database!R267&amp;CHAR(10)&amp;Database!$S$6&amp;": "&amp;Database!S267&amp;CHAR(10)&amp;Database!$T$6&amp;": "&amp;Database!T267&amp;CHAR(10)&amp;Database!$U$6&amp;": "&amp;Database!U267&amp;CHAR(10)&amp;Database!$V$6&amp;": "&amp;Database!V267&amp;CHAR(10)&amp;Database!$W$6&amp;": "&amp;Database!W267&amp;CHAR(10)&amp;Database!$X$6&amp;": "&amp;Database!X267&amp;CHAR(10)&amp;Database!$Y$6&amp;": "&amp;Database!Y267&amp;CHAR(10)&amp;Database!$Z$6&amp;": "&amp;Database!Z267&amp;CHAR(10)&amp;Database!$AA$6&amp;": "&amp;Database!AA267&amp;CHAR(10)&amp;Database!$AB$6&amp;": "&amp;Database!AB267&amp;CHAR(10), "")</f>
        <v/>
      </c>
    </row>
    <row r="265" spans="4:4">
      <c r="D265" t="str">
        <f>IF(OR(Database!Q268="include",Database!R268="include",Database!S268="include",Database!T268="include"), Database!$Q$6&amp;": "&amp;Database!Q268&amp;CHAR(10)&amp;Database!$R$6&amp;": "&amp;Database!R268&amp;CHAR(10)&amp;Database!$S$6&amp;": "&amp;Database!S268&amp;CHAR(10)&amp;Database!$T$6&amp;": "&amp;Database!T268&amp;CHAR(10)&amp;Database!$U$6&amp;": "&amp;Database!U268&amp;CHAR(10)&amp;Database!$V$6&amp;": "&amp;Database!V268&amp;CHAR(10)&amp;Database!$W$6&amp;": "&amp;Database!W268&amp;CHAR(10)&amp;Database!$X$6&amp;": "&amp;Database!X268&amp;CHAR(10)&amp;Database!$Y$6&amp;": "&amp;Database!Y268&amp;CHAR(10)&amp;Database!$Z$6&amp;": "&amp;Database!Z268&amp;CHAR(10)&amp;Database!$AA$6&amp;": "&amp;Database!AA268&amp;CHAR(10)&amp;Database!$AB$6&amp;": "&amp;Database!AB268&amp;CHAR(10), "")</f>
        <v/>
      </c>
    </row>
    <row r="266" spans="4:4">
      <c r="D266" t="str">
        <f>IF(OR(Database!Q269="include",Database!R269="include",Database!S269="include",Database!T269="include"), Database!$Q$6&amp;": "&amp;Database!Q269&amp;CHAR(10)&amp;Database!$R$6&amp;": "&amp;Database!R269&amp;CHAR(10)&amp;Database!$S$6&amp;": "&amp;Database!S269&amp;CHAR(10)&amp;Database!$T$6&amp;": "&amp;Database!T269&amp;CHAR(10)&amp;Database!$U$6&amp;": "&amp;Database!U269&amp;CHAR(10)&amp;Database!$V$6&amp;": "&amp;Database!V269&amp;CHAR(10)&amp;Database!$W$6&amp;": "&amp;Database!W269&amp;CHAR(10)&amp;Database!$X$6&amp;": "&amp;Database!X269&amp;CHAR(10)&amp;Database!$Y$6&amp;": "&amp;Database!Y269&amp;CHAR(10)&amp;Database!$Z$6&amp;": "&amp;Database!Z269&amp;CHAR(10)&amp;Database!$AA$6&amp;": "&amp;Database!AA269&amp;CHAR(10)&amp;Database!$AB$6&amp;": "&amp;Database!AB269&amp;CHAR(10), "")</f>
        <v/>
      </c>
    </row>
    <row r="267" spans="4:4">
      <c r="D267" t="str">
        <f>IF(OR(Database!Q270="include",Database!R270="include",Database!S270="include",Database!T270="include"), Database!$Q$6&amp;": "&amp;Database!Q270&amp;CHAR(10)&amp;Database!$R$6&amp;": "&amp;Database!R270&amp;CHAR(10)&amp;Database!$S$6&amp;": "&amp;Database!S270&amp;CHAR(10)&amp;Database!$T$6&amp;": "&amp;Database!T270&amp;CHAR(10)&amp;Database!$U$6&amp;": "&amp;Database!U270&amp;CHAR(10)&amp;Database!$V$6&amp;": "&amp;Database!V270&amp;CHAR(10)&amp;Database!$W$6&amp;": "&amp;Database!W270&amp;CHAR(10)&amp;Database!$X$6&amp;": "&amp;Database!X270&amp;CHAR(10)&amp;Database!$Y$6&amp;": "&amp;Database!Y270&amp;CHAR(10)&amp;Database!$Z$6&amp;": "&amp;Database!Z270&amp;CHAR(10)&amp;Database!$AA$6&amp;": "&amp;Database!AA270&amp;CHAR(10)&amp;Database!$AB$6&amp;": "&amp;Database!AB270&amp;CHAR(10), "")</f>
        <v/>
      </c>
    </row>
    <row r="268" spans="4:4">
      <c r="D268" t="str">
        <f>IF(OR(Database!Q271="include",Database!R271="include",Database!S271="include",Database!T271="include"), Database!$Q$6&amp;": "&amp;Database!Q271&amp;CHAR(10)&amp;Database!$R$6&amp;": "&amp;Database!R271&amp;CHAR(10)&amp;Database!$S$6&amp;": "&amp;Database!S271&amp;CHAR(10)&amp;Database!$T$6&amp;": "&amp;Database!T271&amp;CHAR(10)&amp;Database!$U$6&amp;": "&amp;Database!U271&amp;CHAR(10)&amp;Database!$V$6&amp;": "&amp;Database!V271&amp;CHAR(10)&amp;Database!$W$6&amp;": "&amp;Database!W271&amp;CHAR(10)&amp;Database!$X$6&amp;": "&amp;Database!X271&amp;CHAR(10)&amp;Database!$Y$6&amp;": "&amp;Database!Y271&amp;CHAR(10)&amp;Database!$Z$6&amp;": "&amp;Database!Z271&amp;CHAR(10)&amp;Database!$AA$6&amp;": "&amp;Database!AA271&amp;CHAR(10)&amp;Database!$AB$6&amp;": "&amp;Database!AB271&amp;CHAR(10), "")</f>
        <v/>
      </c>
    </row>
    <row r="269" spans="4:4">
      <c r="D269" t="str">
        <f>IF(OR(Database!Q272="include",Database!R272="include",Database!S272="include",Database!T272="include"), Database!$Q$6&amp;": "&amp;Database!Q272&amp;CHAR(10)&amp;Database!$R$6&amp;": "&amp;Database!R272&amp;CHAR(10)&amp;Database!$S$6&amp;": "&amp;Database!S272&amp;CHAR(10)&amp;Database!$T$6&amp;": "&amp;Database!T272&amp;CHAR(10)&amp;Database!$U$6&amp;": "&amp;Database!U272&amp;CHAR(10)&amp;Database!$V$6&amp;": "&amp;Database!V272&amp;CHAR(10)&amp;Database!$W$6&amp;": "&amp;Database!W272&amp;CHAR(10)&amp;Database!$X$6&amp;": "&amp;Database!X272&amp;CHAR(10)&amp;Database!$Y$6&amp;": "&amp;Database!Y272&amp;CHAR(10)&amp;Database!$Z$6&amp;": "&amp;Database!Z272&amp;CHAR(10)&amp;Database!$AA$6&amp;": "&amp;Database!AA272&amp;CHAR(10)&amp;Database!$AB$6&amp;": "&amp;Database!AB272&amp;CHAR(10), "")</f>
        <v/>
      </c>
    </row>
    <row r="270" spans="4:4">
      <c r="D270" t="str">
        <f>IF(OR(Database!Q273="include",Database!R273="include",Database!S273="include",Database!T273="include"), Database!$Q$6&amp;": "&amp;Database!Q273&amp;CHAR(10)&amp;Database!$R$6&amp;": "&amp;Database!R273&amp;CHAR(10)&amp;Database!$S$6&amp;": "&amp;Database!S273&amp;CHAR(10)&amp;Database!$T$6&amp;": "&amp;Database!T273&amp;CHAR(10)&amp;Database!$U$6&amp;": "&amp;Database!U273&amp;CHAR(10)&amp;Database!$V$6&amp;": "&amp;Database!V273&amp;CHAR(10)&amp;Database!$W$6&amp;": "&amp;Database!W273&amp;CHAR(10)&amp;Database!$X$6&amp;": "&amp;Database!X273&amp;CHAR(10)&amp;Database!$Y$6&amp;": "&amp;Database!Y273&amp;CHAR(10)&amp;Database!$Z$6&amp;": "&amp;Database!Z273&amp;CHAR(10)&amp;Database!$AA$6&amp;": "&amp;Database!AA273&amp;CHAR(10)&amp;Database!$AB$6&amp;": "&amp;Database!AB273&amp;CHAR(10), "")</f>
        <v/>
      </c>
    </row>
    <row r="271" spans="4:4">
      <c r="D271" t="str">
        <f>IF(OR(Database!Q274="include",Database!R274="include",Database!S274="include",Database!T274="include"), Database!$Q$6&amp;": "&amp;Database!Q274&amp;CHAR(10)&amp;Database!$R$6&amp;": "&amp;Database!R274&amp;CHAR(10)&amp;Database!$S$6&amp;": "&amp;Database!S274&amp;CHAR(10)&amp;Database!$T$6&amp;": "&amp;Database!T274&amp;CHAR(10)&amp;Database!$U$6&amp;": "&amp;Database!U274&amp;CHAR(10)&amp;Database!$V$6&amp;": "&amp;Database!V274&amp;CHAR(10)&amp;Database!$W$6&amp;": "&amp;Database!W274&amp;CHAR(10)&amp;Database!$X$6&amp;": "&amp;Database!X274&amp;CHAR(10)&amp;Database!$Y$6&amp;": "&amp;Database!Y274&amp;CHAR(10)&amp;Database!$Z$6&amp;": "&amp;Database!Z274&amp;CHAR(10)&amp;Database!$AA$6&amp;": "&amp;Database!AA274&amp;CHAR(10)&amp;Database!$AB$6&amp;": "&amp;Database!AB274&amp;CHAR(10), "")</f>
        <v/>
      </c>
    </row>
    <row r="272" spans="4:4">
      <c r="D272" t="str">
        <f>IF(OR(Database!Q275="include",Database!R275="include",Database!S275="include",Database!T275="include"), Database!$Q$6&amp;": "&amp;Database!Q275&amp;CHAR(10)&amp;Database!$R$6&amp;": "&amp;Database!R275&amp;CHAR(10)&amp;Database!$S$6&amp;": "&amp;Database!S275&amp;CHAR(10)&amp;Database!$T$6&amp;": "&amp;Database!T275&amp;CHAR(10)&amp;Database!$U$6&amp;": "&amp;Database!U275&amp;CHAR(10)&amp;Database!$V$6&amp;": "&amp;Database!V275&amp;CHAR(10)&amp;Database!$W$6&amp;": "&amp;Database!W275&amp;CHAR(10)&amp;Database!$X$6&amp;": "&amp;Database!X275&amp;CHAR(10)&amp;Database!$Y$6&amp;": "&amp;Database!Y275&amp;CHAR(10)&amp;Database!$Z$6&amp;": "&amp;Database!Z275&amp;CHAR(10)&amp;Database!$AA$6&amp;": "&amp;Database!AA275&amp;CHAR(10)&amp;Database!$AB$6&amp;": "&amp;Database!AB275&amp;CHAR(10), "")</f>
        <v/>
      </c>
    </row>
    <row r="273" spans="4:4">
      <c r="D273" t="str">
        <f>IF(OR(Database!Q276="include",Database!R276="include",Database!S276="include",Database!T276="include"), Database!$Q$6&amp;": "&amp;Database!Q276&amp;CHAR(10)&amp;Database!$R$6&amp;": "&amp;Database!R276&amp;CHAR(10)&amp;Database!$S$6&amp;": "&amp;Database!S276&amp;CHAR(10)&amp;Database!$T$6&amp;": "&amp;Database!T276&amp;CHAR(10)&amp;Database!$U$6&amp;": "&amp;Database!U276&amp;CHAR(10)&amp;Database!$V$6&amp;": "&amp;Database!V276&amp;CHAR(10)&amp;Database!$W$6&amp;": "&amp;Database!W276&amp;CHAR(10)&amp;Database!$X$6&amp;": "&amp;Database!X276&amp;CHAR(10)&amp;Database!$Y$6&amp;": "&amp;Database!Y276&amp;CHAR(10)&amp;Database!$Z$6&amp;": "&amp;Database!Z276&amp;CHAR(10)&amp;Database!$AA$6&amp;": "&amp;Database!AA276&amp;CHAR(10)&amp;Database!$AB$6&amp;": "&amp;Database!AB276&amp;CHAR(10), "")</f>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Initial User Input - All Types</vt:lpstr>
      <vt:lpstr>User Input - Lung Cancer</vt:lpstr>
      <vt:lpstr>User Input - Colorectal Cancer</vt:lpstr>
      <vt:lpstr>Database</vt:lpstr>
      <vt:lpstr>Criteria for MS Word Export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McKeon</dc:creator>
  <cp:lastModifiedBy>Dan McKeon</cp:lastModifiedBy>
  <dcterms:created xsi:type="dcterms:W3CDTF">2016-10-07T00:17:24Z</dcterms:created>
  <dcterms:modified xsi:type="dcterms:W3CDTF">2016-12-02T00:20:05Z</dcterms:modified>
</cp:coreProperties>
</file>