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attachedToolbars.bin" ContentType="application/vnd.ms-excel.attachedToolbars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-285" yWindow="30" windowWidth="9690" windowHeight="6195" tabRatio="628" firstSheet="2" activeTab="2"/>
  </bookViews>
  <sheets>
    <sheet name="XXX" sheetId="2" state="veryHidden" r:id="rId1"/>
    <sheet name="XX0" sheetId="3" state="veryHidden" r:id="rId2"/>
    <sheet name="Table1.4Cfinal " sheetId="5" r:id="rId3"/>
  </sheets>
  <definedNames>
    <definedName name="_xlnm.Print_Area" localSheetId="2">'Table1.4Cfinal '!$A$1:$AJ$65</definedName>
  </definedNames>
  <calcPr calcId="144525" iterate="1" iterateCount="5"/>
</workbook>
</file>

<file path=xl/calcChain.xml><?xml version="1.0" encoding="utf-8"?>
<calcChain xmlns="http://schemas.openxmlformats.org/spreadsheetml/2006/main">
  <c r="B16" i="5" l="1"/>
  <c r="C16" i="5"/>
  <c r="D16" i="5"/>
  <c r="E16" i="5"/>
  <c r="F16" i="5"/>
  <c r="G16" i="5"/>
  <c r="H16" i="5"/>
  <c r="J16" i="5"/>
  <c r="L16" i="5"/>
  <c r="O16" i="5"/>
  <c r="R16" i="5"/>
  <c r="U16" i="5"/>
  <c r="X16" i="5"/>
  <c r="AA16" i="5"/>
  <c r="AD16" i="5"/>
  <c r="AE16" i="5"/>
  <c r="AF16" i="5"/>
  <c r="AG16" i="5"/>
  <c r="AH16" i="5"/>
  <c r="AI16" i="5"/>
  <c r="AJ16" i="5"/>
  <c r="B17" i="5"/>
  <c r="C17" i="5"/>
  <c r="D17" i="5"/>
  <c r="E17" i="5"/>
  <c r="F17" i="5"/>
  <c r="G17" i="5"/>
  <c r="H17" i="5"/>
  <c r="J17" i="5"/>
  <c r="L17" i="5"/>
  <c r="O17" i="5"/>
  <c r="R17" i="5"/>
  <c r="U17" i="5"/>
  <c r="X17" i="5"/>
  <c r="AA17" i="5"/>
  <c r="AD17" i="5"/>
  <c r="AE17" i="5"/>
  <c r="AF17" i="5"/>
  <c r="AG17" i="5"/>
  <c r="AH17" i="5"/>
  <c r="AI17" i="5"/>
  <c r="AJ17" i="5"/>
  <c r="B18" i="5"/>
  <c r="C18" i="5"/>
  <c r="D18" i="5"/>
  <c r="E18" i="5"/>
  <c r="F18" i="5"/>
  <c r="G18" i="5"/>
  <c r="H18" i="5"/>
  <c r="J18" i="5"/>
  <c r="L18" i="5"/>
  <c r="O18" i="5"/>
  <c r="R18" i="5"/>
  <c r="U18" i="5"/>
  <c r="X18" i="5"/>
  <c r="AA18" i="5"/>
  <c r="AD18" i="5"/>
  <c r="AE18" i="5"/>
  <c r="AF18" i="5"/>
  <c r="AG18" i="5"/>
  <c r="AH18" i="5"/>
  <c r="AI18" i="5"/>
  <c r="AJ18" i="5"/>
  <c r="B19" i="5"/>
  <c r="C19" i="5"/>
  <c r="D19" i="5"/>
  <c r="E19" i="5"/>
  <c r="F19" i="5"/>
  <c r="G19" i="5"/>
  <c r="H19" i="5"/>
  <c r="J19" i="5"/>
  <c r="L19" i="5"/>
  <c r="O19" i="5"/>
  <c r="R19" i="5"/>
  <c r="U19" i="5"/>
  <c r="X19" i="5"/>
  <c r="AA19" i="5"/>
  <c r="AD19" i="5"/>
  <c r="AE19" i="5"/>
  <c r="AF19" i="5"/>
  <c r="AG19" i="5"/>
  <c r="AH19" i="5"/>
  <c r="AI19" i="5"/>
  <c r="AJ19" i="5"/>
  <c r="B20" i="5"/>
  <c r="C20" i="5"/>
  <c r="D20" i="5"/>
  <c r="E20" i="5"/>
  <c r="F20" i="5"/>
  <c r="G20" i="5"/>
  <c r="H20" i="5"/>
  <c r="J20" i="5"/>
  <c r="L20" i="5"/>
  <c r="O20" i="5"/>
  <c r="R20" i="5"/>
  <c r="U20" i="5"/>
  <c r="X20" i="5"/>
  <c r="AA20" i="5"/>
  <c r="AD20" i="5"/>
  <c r="AE20" i="5"/>
  <c r="AF20" i="5"/>
  <c r="AG20" i="5"/>
  <c r="AH20" i="5"/>
  <c r="AI20" i="5"/>
  <c r="AJ20" i="5"/>
  <c r="B21" i="5"/>
  <c r="C21" i="5"/>
  <c r="D21" i="5"/>
  <c r="E21" i="5"/>
  <c r="F21" i="5"/>
  <c r="G21" i="5"/>
  <c r="H21" i="5"/>
  <c r="J21" i="5"/>
  <c r="L21" i="5"/>
  <c r="O21" i="5"/>
  <c r="R21" i="5"/>
  <c r="U21" i="5"/>
  <c r="X21" i="5"/>
  <c r="AA21" i="5"/>
  <c r="AD21" i="5"/>
  <c r="AE21" i="5"/>
  <c r="AF21" i="5"/>
  <c r="AG21" i="5"/>
  <c r="AH21" i="5"/>
  <c r="AI21" i="5"/>
  <c r="AJ21" i="5"/>
  <c r="B22" i="5"/>
  <c r="C22" i="5"/>
  <c r="D22" i="5"/>
  <c r="E22" i="5"/>
  <c r="F22" i="5"/>
  <c r="G22" i="5"/>
  <c r="H22" i="5"/>
  <c r="J22" i="5"/>
  <c r="L22" i="5"/>
  <c r="O22" i="5"/>
  <c r="R22" i="5"/>
  <c r="U22" i="5"/>
  <c r="X22" i="5"/>
  <c r="AA22" i="5"/>
  <c r="AD22" i="5"/>
  <c r="AE22" i="5"/>
  <c r="AF22" i="5"/>
  <c r="AG22" i="5"/>
  <c r="AH22" i="5"/>
  <c r="AI22" i="5"/>
  <c r="AJ22" i="5"/>
  <c r="B23" i="5"/>
  <c r="C23" i="5"/>
  <c r="D23" i="5"/>
  <c r="E23" i="5"/>
  <c r="F23" i="5"/>
  <c r="G23" i="5"/>
  <c r="H23" i="5"/>
  <c r="J23" i="5"/>
  <c r="L23" i="5"/>
  <c r="O23" i="5"/>
  <c r="R23" i="5"/>
  <c r="U23" i="5"/>
  <c r="X23" i="5"/>
  <c r="AA23" i="5"/>
  <c r="AD23" i="5"/>
  <c r="AE23" i="5"/>
  <c r="AF23" i="5"/>
  <c r="AG23" i="5"/>
  <c r="AH23" i="5"/>
  <c r="AI23" i="5"/>
  <c r="AJ23" i="5"/>
  <c r="B24" i="5"/>
  <c r="C24" i="5"/>
  <c r="D24" i="5"/>
  <c r="E24" i="5"/>
  <c r="F24" i="5"/>
  <c r="G24" i="5"/>
  <c r="H24" i="5"/>
  <c r="J24" i="5"/>
  <c r="L24" i="5"/>
  <c r="O24" i="5"/>
  <c r="R24" i="5"/>
  <c r="U24" i="5"/>
  <c r="X24" i="5"/>
  <c r="AA24" i="5"/>
  <c r="AD24" i="5"/>
  <c r="AE24" i="5"/>
  <c r="AF24" i="5"/>
  <c r="AG24" i="5"/>
  <c r="AH24" i="5"/>
  <c r="AI24" i="5"/>
  <c r="AJ24" i="5"/>
  <c r="B25" i="5"/>
  <c r="C25" i="5"/>
  <c r="D25" i="5"/>
  <c r="E25" i="5"/>
  <c r="F25" i="5"/>
  <c r="G25" i="5"/>
  <c r="H25" i="5"/>
  <c r="J25" i="5"/>
  <c r="L25" i="5"/>
  <c r="O25" i="5"/>
  <c r="R25" i="5"/>
  <c r="U25" i="5"/>
  <c r="X25" i="5"/>
  <c r="AA25" i="5"/>
  <c r="B26" i="5"/>
  <c r="C26" i="5"/>
  <c r="D26" i="5"/>
  <c r="E26" i="5"/>
  <c r="F26" i="5"/>
  <c r="G26" i="5"/>
  <c r="H26" i="5"/>
  <c r="J26" i="5"/>
  <c r="L26" i="5"/>
  <c r="O26" i="5"/>
  <c r="R26" i="5"/>
  <c r="U26" i="5"/>
  <c r="X26" i="5"/>
  <c r="AA26" i="5"/>
  <c r="B27" i="5"/>
  <c r="C27" i="5"/>
  <c r="D27" i="5"/>
  <c r="E27" i="5"/>
  <c r="F27" i="5"/>
  <c r="G27" i="5"/>
  <c r="H27" i="5"/>
  <c r="J27" i="5"/>
  <c r="L27" i="5"/>
  <c r="O27" i="5"/>
  <c r="R27" i="5"/>
  <c r="U27" i="5"/>
  <c r="X27" i="5"/>
  <c r="AA27" i="5"/>
  <c r="B28" i="5"/>
  <c r="C28" i="5"/>
  <c r="D28" i="5"/>
  <c r="E28" i="5"/>
  <c r="F28" i="5"/>
  <c r="G28" i="5"/>
  <c r="H28" i="5"/>
  <c r="J28" i="5"/>
  <c r="L28" i="5"/>
  <c r="O28" i="5"/>
  <c r="R28" i="5"/>
  <c r="U28" i="5"/>
  <c r="X28" i="5"/>
  <c r="AA28" i="5"/>
  <c r="B29" i="5"/>
  <c r="C29" i="5"/>
  <c r="D29" i="5"/>
  <c r="E29" i="5"/>
  <c r="F29" i="5"/>
  <c r="G29" i="5"/>
  <c r="H29" i="5"/>
  <c r="L29" i="5"/>
  <c r="O29" i="5"/>
  <c r="R29" i="5"/>
  <c r="U29" i="5"/>
  <c r="X29" i="5"/>
  <c r="AA29" i="5"/>
  <c r="B31" i="5"/>
  <c r="C31" i="5"/>
  <c r="D31" i="5"/>
  <c r="E31" i="5"/>
  <c r="F31" i="5"/>
  <c r="G31" i="5"/>
  <c r="H31" i="5"/>
  <c r="AD31" i="5"/>
  <c r="AE31" i="5"/>
  <c r="AF31" i="5"/>
  <c r="AG31" i="5"/>
  <c r="AH31" i="5"/>
  <c r="AI31" i="5"/>
  <c r="AJ31" i="5"/>
  <c r="L33" i="5"/>
  <c r="O33" i="5"/>
  <c r="R33" i="5"/>
  <c r="U33" i="5"/>
  <c r="X33" i="5"/>
  <c r="AA33" i="5"/>
  <c r="L34" i="5"/>
  <c r="O34" i="5"/>
  <c r="R34" i="5"/>
  <c r="U34" i="5"/>
  <c r="X34" i="5"/>
  <c r="AA34" i="5"/>
  <c r="L35" i="5"/>
  <c r="O35" i="5"/>
  <c r="R35" i="5"/>
  <c r="U35" i="5"/>
  <c r="X35" i="5"/>
  <c r="AA35" i="5"/>
  <c r="L36" i="5"/>
  <c r="O36" i="5"/>
  <c r="R36" i="5"/>
  <c r="U36" i="5"/>
  <c r="X36" i="5"/>
  <c r="AA36" i="5"/>
  <c r="L37" i="5"/>
  <c r="O37" i="5"/>
  <c r="R37" i="5"/>
  <c r="U37" i="5"/>
  <c r="X37" i="5"/>
  <c r="AA37" i="5"/>
  <c r="L38" i="5"/>
  <c r="O38" i="5"/>
  <c r="R38" i="5"/>
  <c r="U38" i="5"/>
  <c r="X38" i="5"/>
  <c r="AA38" i="5"/>
  <c r="L39" i="5"/>
  <c r="O39" i="5"/>
  <c r="R39" i="5"/>
  <c r="U39" i="5"/>
  <c r="X39" i="5"/>
  <c r="AA39" i="5"/>
  <c r="L40" i="5"/>
  <c r="O40" i="5"/>
  <c r="R40" i="5"/>
  <c r="U40" i="5"/>
  <c r="X40" i="5"/>
  <c r="AA40" i="5"/>
  <c r="L41" i="5"/>
  <c r="O41" i="5"/>
  <c r="R41" i="5"/>
  <c r="U41" i="5"/>
  <c r="X41" i="5"/>
  <c r="AA41" i="5"/>
  <c r="L42" i="5"/>
  <c r="O42" i="5"/>
  <c r="R42" i="5"/>
  <c r="U42" i="5"/>
  <c r="X42" i="5"/>
  <c r="AA42" i="5"/>
  <c r="L43" i="5"/>
  <c r="O43" i="5"/>
  <c r="R43" i="5"/>
  <c r="U43" i="5"/>
  <c r="X43" i="5"/>
  <c r="AA43" i="5"/>
  <c r="L44" i="5"/>
  <c r="O44" i="5"/>
  <c r="R44" i="5"/>
  <c r="U44" i="5"/>
  <c r="X44" i="5"/>
  <c r="AA44" i="5"/>
  <c r="L45" i="5"/>
  <c r="O45" i="5"/>
  <c r="R45" i="5"/>
  <c r="U45" i="5"/>
  <c r="X45" i="5"/>
  <c r="AA45" i="5"/>
  <c r="J46" i="5"/>
  <c r="J29" i="5" s="1"/>
  <c r="L46" i="5"/>
  <c r="O46" i="5"/>
  <c r="R46" i="5"/>
  <c r="U46" i="5"/>
  <c r="X46" i="5"/>
  <c r="AA46" i="5"/>
  <c r="B48" i="5"/>
  <c r="C48" i="5"/>
  <c r="D48" i="5"/>
  <c r="E48" i="5"/>
  <c r="F48" i="5"/>
  <c r="G48" i="5"/>
  <c r="H48" i="5"/>
  <c r="AD48" i="5"/>
  <c r="AE48" i="5"/>
  <c r="AF48" i="5"/>
  <c r="AG48" i="5"/>
  <c r="AH48" i="5"/>
  <c r="AI48" i="5"/>
  <c r="AJ48" i="5"/>
  <c r="L50" i="5"/>
  <c r="O50" i="5"/>
  <c r="R50" i="5"/>
  <c r="U50" i="5"/>
  <c r="X50" i="5"/>
  <c r="AA50" i="5"/>
  <c r="L51" i="5"/>
  <c r="O51" i="5"/>
  <c r="R51" i="5"/>
  <c r="U51" i="5"/>
  <c r="X51" i="5"/>
  <c r="AA51" i="5"/>
  <c r="L52" i="5"/>
  <c r="O52" i="5"/>
  <c r="R52" i="5"/>
  <c r="U52" i="5"/>
  <c r="X52" i="5"/>
  <c r="AA52" i="5"/>
  <c r="L53" i="5"/>
  <c r="O53" i="5"/>
  <c r="R53" i="5"/>
  <c r="U53" i="5"/>
  <c r="X53" i="5"/>
  <c r="AA53" i="5"/>
  <c r="L54" i="5"/>
  <c r="O54" i="5"/>
  <c r="R54" i="5"/>
  <c r="U54" i="5"/>
  <c r="X54" i="5"/>
  <c r="AA54" i="5"/>
  <c r="L55" i="5"/>
  <c r="O55" i="5"/>
  <c r="R55" i="5"/>
  <c r="U55" i="5"/>
  <c r="X55" i="5"/>
  <c r="AA55" i="5"/>
  <c r="L56" i="5"/>
  <c r="O56" i="5"/>
  <c r="R56" i="5"/>
  <c r="U56" i="5"/>
  <c r="X56" i="5"/>
  <c r="AA56" i="5"/>
  <c r="L57" i="5"/>
  <c r="O57" i="5"/>
  <c r="R57" i="5"/>
  <c r="U57" i="5"/>
  <c r="X57" i="5"/>
  <c r="AA57" i="5"/>
  <c r="L58" i="5"/>
  <c r="O58" i="5"/>
  <c r="R58" i="5"/>
  <c r="U58" i="5"/>
  <c r="X58" i="5"/>
  <c r="AA58" i="5"/>
  <c r="L59" i="5"/>
  <c r="O59" i="5"/>
  <c r="R59" i="5"/>
  <c r="U59" i="5"/>
  <c r="X59" i="5"/>
  <c r="AA59" i="5"/>
  <c r="L60" i="5"/>
  <c r="O60" i="5"/>
  <c r="R60" i="5"/>
  <c r="U60" i="5"/>
  <c r="X60" i="5"/>
  <c r="AA60" i="5"/>
  <c r="L61" i="5"/>
  <c r="O61" i="5"/>
  <c r="R61" i="5"/>
  <c r="U61" i="5"/>
  <c r="X61" i="5"/>
  <c r="AA61" i="5"/>
  <c r="L62" i="5"/>
  <c r="O62" i="5"/>
  <c r="R62" i="5"/>
  <c r="U62" i="5"/>
  <c r="X62" i="5"/>
  <c r="AA62" i="5"/>
  <c r="J63" i="5"/>
  <c r="J48" i="5" s="1"/>
  <c r="L63" i="5"/>
  <c r="O63" i="5"/>
  <c r="R63" i="5"/>
  <c r="U63" i="5"/>
  <c r="X63" i="5"/>
  <c r="AA63" i="5"/>
  <c r="AH13" i="5" l="1"/>
  <c r="AD13" i="5"/>
  <c r="D13" i="5"/>
  <c r="C13" i="5"/>
  <c r="AI13" i="5"/>
  <c r="AE13" i="5"/>
  <c r="E13" i="5"/>
  <c r="H13" i="5"/>
  <c r="AG13" i="5"/>
  <c r="G13" i="5"/>
  <c r="AJ13" i="5"/>
  <c r="AF13" i="5"/>
  <c r="F13" i="5"/>
  <c r="B13" i="5"/>
  <c r="J31" i="5"/>
  <c r="J13" i="5" s="1"/>
  <c r="Q16" i="5" l="1"/>
  <c r="K18" i="5"/>
  <c r="N18" i="5"/>
  <c r="Q18" i="5"/>
  <c r="T18" i="5"/>
  <c r="W18" i="5"/>
  <c r="Z18" i="5"/>
  <c r="K20" i="5"/>
  <c r="N20" i="5"/>
  <c r="Q20" i="5"/>
  <c r="T20" i="5"/>
  <c r="W20" i="5"/>
  <c r="Z20" i="5"/>
  <c r="K22" i="5"/>
  <c r="N22" i="5"/>
  <c r="Q22" i="5"/>
  <c r="T22" i="5"/>
  <c r="W22" i="5"/>
  <c r="Z22" i="5"/>
  <c r="K24" i="5"/>
  <c r="N24" i="5"/>
  <c r="Q24" i="5"/>
  <c r="T24" i="5"/>
  <c r="W24" i="5"/>
  <c r="Z24" i="5"/>
  <c r="K33" i="5"/>
  <c r="N33" i="5"/>
  <c r="Q33" i="5"/>
  <c r="T33" i="5"/>
  <c r="W33" i="5"/>
  <c r="Z33" i="5"/>
  <c r="K34" i="5"/>
  <c r="N34" i="5"/>
  <c r="Q34" i="5"/>
  <c r="T34" i="5"/>
  <c r="W34" i="5"/>
  <c r="Z34" i="5"/>
  <c r="K35" i="5"/>
  <c r="N35" i="5"/>
  <c r="Q35" i="5"/>
  <c r="T35" i="5"/>
  <c r="W35" i="5"/>
  <c r="Z35" i="5"/>
  <c r="K36" i="5"/>
  <c r="N36" i="5"/>
  <c r="Q36" i="5"/>
  <c r="T36" i="5"/>
  <c r="W36" i="5"/>
  <c r="Z36" i="5"/>
  <c r="K37" i="5"/>
  <c r="N37" i="5"/>
  <c r="Q37" i="5"/>
  <c r="T37" i="5"/>
  <c r="W37" i="5"/>
  <c r="Z37" i="5"/>
  <c r="K38" i="5"/>
  <c r="N38" i="5"/>
  <c r="Q38" i="5"/>
  <c r="T38" i="5"/>
  <c r="W38" i="5"/>
  <c r="Z38" i="5"/>
  <c r="K39" i="5"/>
  <c r="N39" i="5"/>
  <c r="Q39" i="5"/>
  <c r="T39" i="5"/>
  <c r="W39" i="5"/>
  <c r="Z39" i="5"/>
  <c r="K40" i="5"/>
  <c r="N40" i="5"/>
  <c r="Q40" i="5"/>
  <c r="T40" i="5"/>
  <c r="W40" i="5"/>
  <c r="Z40" i="5"/>
  <c r="K41" i="5"/>
  <c r="N41" i="5"/>
  <c r="Q41" i="5"/>
  <c r="T41" i="5"/>
  <c r="W41" i="5"/>
  <c r="Z41" i="5"/>
  <c r="K42" i="5"/>
  <c r="N42" i="5"/>
  <c r="Q42" i="5"/>
  <c r="T42" i="5"/>
  <c r="W42" i="5"/>
  <c r="Z42" i="5"/>
  <c r="K43" i="5"/>
  <c r="N43" i="5"/>
  <c r="Q43" i="5"/>
  <c r="T43" i="5"/>
  <c r="W43" i="5"/>
  <c r="Z43" i="5"/>
  <c r="K44" i="5"/>
  <c r="N44" i="5"/>
  <c r="Q44" i="5"/>
  <c r="T44" i="5"/>
  <c r="W44" i="5"/>
  <c r="Z44" i="5"/>
  <c r="K45" i="5"/>
  <c r="N45" i="5"/>
  <c r="Q45" i="5"/>
  <c r="T45" i="5"/>
  <c r="W45" i="5"/>
  <c r="Z45" i="5"/>
  <c r="K50" i="5"/>
  <c r="N50" i="5"/>
  <c r="Q50" i="5"/>
  <c r="T50" i="5"/>
  <c r="W50" i="5"/>
  <c r="Z50" i="5"/>
  <c r="K51" i="5"/>
  <c r="N51" i="5"/>
  <c r="Q51" i="5"/>
  <c r="T51" i="5"/>
  <c r="W51" i="5"/>
  <c r="Z51" i="5"/>
  <c r="K52" i="5"/>
  <c r="N52" i="5"/>
  <c r="Q52" i="5"/>
  <c r="T52" i="5"/>
  <c r="W52" i="5"/>
  <c r="Z52" i="5"/>
  <c r="K53" i="5"/>
  <c r="N53" i="5"/>
  <c r="Q53" i="5"/>
  <c r="T53" i="5"/>
  <c r="W53" i="5"/>
  <c r="Z53" i="5"/>
  <c r="K54" i="5"/>
  <c r="N54" i="5"/>
  <c r="Q54" i="5"/>
  <c r="T54" i="5"/>
  <c r="W54" i="5"/>
  <c r="Z54" i="5"/>
  <c r="K55" i="5"/>
  <c r="N55" i="5"/>
  <c r="Q55" i="5"/>
  <c r="T55" i="5"/>
  <c r="W55" i="5"/>
  <c r="Z55" i="5"/>
  <c r="K56" i="5"/>
  <c r="N56" i="5"/>
  <c r="Q56" i="5"/>
  <c r="T56" i="5"/>
  <c r="W56" i="5"/>
  <c r="Z56" i="5"/>
  <c r="K57" i="5"/>
  <c r="N57" i="5"/>
  <c r="Q57" i="5"/>
  <c r="T57" i="5"/>
  <c r="W57" i="5"/>
  <c r="Z57" i="5"/>
  <c r="K58" i="5"/>
  <c r="N58" i="5"/>
  <c r="Q58" i="5"/>
  <c r="T58" i="5"/>
  <c r="W58" i="5"/>
  <c r="Z58" i="5"/>
  <c r="K59" i="5"/>
  <c r="N59" i="5"/>
  <c r="Q59" i="5"/>
  <c r="T59" i="5"/>
  <c r="W59" i="5"/>
  <c r="Z59" i="5"/>
  <c r="K60" i="5"/>
  <c r="N60" i="5"/>
  <c r="Q60" i="5"/>
  <c r="K61" i="5"/>
  <c r="Q61" i="5"/>
  <c r="Q62" i="5"/>
  <c r="Q17" i="5"/>
  <c r="Q19" i="5"/>
  <c r="Q21" i="5"/>
  <c r="Q23" i="5"/>
  <c r="Q25" i="5"/>
  <c r="Q26" i="5"/>
  <c r="Q27" i="5"/>
  <c r="Q28" i="5"/>
  <c r="Q29" i="5"/>
  <c r="Q46" i="5"/>
  <c r="Q63" i="5"/>
  <c r="T16" i="5"/>
  <c r="K17" i="5"/>
  <c r="K19" i="5"/>
  <c r="K21" i="5"/>
  <c r="K23" i="5"/>
  <c r="K25" i="5"/>
  <c r="K26" i="5"/>
  <c r="K27" i="5"/>
  <c r="K28" i="5"/>
  <c r="N29" i="5"/>
  <c r="Z29" i="5"/>
  <c r="W46" i="5"/>
  <c r="W61" i="5"/>
  <c r="W62" i="5"/>
  <c r="T63" i="5"/>
  <c r="K16" i="5"/>
  <c r="N17" i="5"/>
  <c r="Z17" i="5"/>
  <c r="T19" i="5"/>
  <c r="N21" i="5"/>
  <c r="Z21" i="5"/>
  <c r="T23" i="5"/>
  <c r="N25" i="5"/>
  <c r="Z25" i="5"/>
  <c r="T26" i="5"/>
  <c r="N27" i="5"/>
  <c r="Z27" i="5"/>
  <c r="T28" i="5"/>
  <c r="K29" i="5"/>
  <c r="N46" i="5"/>
  <c r="Z46" i="5"/>
  <c r="Z60" i="5"/>
  <c r="T61" i="5"/>
  <c r="N62" i="5"/>
  <c r="Z62" i="5"/>
  <c r="W63" i="5"/>
  <c r="N16" i="5"/>
  <c r="Z16" i="5"/>
  <c r="W17" i="5"/>
  <c r="W19" i="5"/>
  <c r="W21" i="5"/>
  <c r="W23" i="5"/>
  <c r="W25" i="5"/>
  <c r="W26" i="5"/>
  <c r="W27" i="5"/>
  <c r="W28" i="5"/>
  <c r="T29" i="5"/>
  <c r="K46" i="5"/>
  <c r="W60" i="5"/>
  <c r="K62" i="5"/>
  <c r="N63" i="5"/>
  <c r="Z63" i="5"/>
  <c r="W16" i="5"/>
  <c r="T17" i="5"/>
  <c r="N19" i="5"/>
  <c r="Z19" i="5"/>
  <c r="T21" i="5"/>
  <c r="N23" i="5"/>
  <c r="Z23" i="5"/>
  <c r="T25" i="5"/>
  <c r="N26" i="5"/>
  <c r="Z26" i="5"/>
  <c r="T27" i="5"/>
  <c r="N28" i="5"/>
  <c r="Z28" i="5"/>
  <c r="W29" i="5"/>
  <c r="T46" i="5"/>
  <c r="T60" i="5"/>
  <c r="N61" i="5"/>
  <c r="Z61" i="5"/>
  <c r="T62" i="5"/>
  <c r="K63" i="5"/>
  <c r="AA13" i="5" l="1"/>
  <c r="L13" i="5"/>
  <c r="X13" i="5"/>
  <c r="O13" i="5"/>
  <c r="U13" i="5"/>
  <c r="AA48" i="5"/>
  <c r="U48" i="5"/>
  <c r="O48" i="5"/>
  <c r="AA31" i="5"/>
  <c r="U31" i="5"/>
  <c r="O31" i="5"/>
  <c r="R13" i="5"/>
  <c r="X48" i="5"/>
  <c r="R48" i="5"/>
  <c r="L48" i="5"/>
  <c r="X31" i="5"/>
  <c r="R31" i="5"/>
  <c r="L31" i="5"/>
</calcChain>
</file>

<file path=xl/sharedStrings.xml><?xml version="1.0" encoding="utf-8"?>
<sst xmlns="http://schemas.openxmlformats.org/spreadsheetml/2006/main" count="206" uniqueCount="52">
  <si>
    <t>MARITAL STATUS AND CITY</t>
  </si>
  <si>
    <t>HH Population</t>
  </si>
  <si>
    <t>Never</t>
  </si>
  <si>
    <t>Divorced/</t>
  </si>
  <si>
    <t>Not</t>
  </si>
  <si>
    <t>Common-</t>
  </si>
  <si>
    <t>Age Group</t>
  </si>
  <si>
    <t>10 Years Old</t>
  </si>
  <si>
    <t>Married</t>
  </si>
  <si>
    <t>Widowed</t>
  </si>
  <si>
    <t>Separated</t>
  </si>
  <si>
    <t>Stated</t>
  </si>
  <si>
    <t>Law/Live-in</t>
  </si>
  <si>
    <t>and Over</t>
  </si>
  <si>
    <t>(Single)</t>
  </si>
  <si>
    <t>Baguio City</t>
  </si>
  <si>
    <t>Both Sexes</t>
  </si>
  <si>
    <t xml:space="preserve">     10-14</t>
  </si>
  <si>
    <t xml:space="preserve">  -</t>
  </si>
  <si>
    <t xml:space="preserve">     15-19</t>
  </si>
  <si>
    <t xml:space="preserve">     20-24</t>
  </si>
  <si>
    <t xml:space="preserve">     25-29</t>
  </si>
  <si>
    <t xml:space="preserve">     30-34</t>
  </si>
  <si>
    <t xml:space="preserve">     35-39</t>
  </si>
  <si>
    <t xml:space="preserve">     40-44</t>
  </si>
  <si>
    <t xml:space="preserve">     45-49</t>
  </si>
  <si>
    <t xml:space="preserve">     50-54</t>
  </si>
  <si>
    <t xml:space="preserve">     55-59</t>
  </si>
  <si>
    <t xml:space="preserve">     60-64</t>
  </si>
  <si>
    <t xml:space="preserve">     65-69</t>
  </si>
  <si>
    <t xml:space="preserve">     70-74</t>
  </si>
  <si>
    <t>75 and Over</t>
  </si>
  <si>
    <t>Men</t>
  </si>
  <si>
    <t>Women</t>
  </si>
  <si>
    <t xml:space="preserve">HOUSEHOLD POPULATION 10 YEARS OLD AND OVER BY SEX, AGE GROUP, </t>
  </si>
  <si>
    <t>Sex</t>
  </si>
  <si>
    <t>Table 1.4C Continued</t>
  </si>
  <si>
    <t>Note:  Details may not add-up to totals due to rounding.</t>
  </si>
  <si>
    <t xml:space="preserve">Table 1.4C </t>
  </si>
  <si>
    <t>Census Years  1990, 1995 and 2000</t>
  </si>
  <si>
    <t>Below 20</t>
  </si>
  <si>
    <t xml:space="preserve">         20-24</t>
  </si>
  <si>
    <t xml:space="preserve">         25-29</t>
  </si>
  <si>
    <t xml:space="preserve">         30-34</t>
  </si>
  <si>
    <t xml:space="preserve">         35-39</t>
  </si>
  <si>
    <t xml:space="preserve">         40-44</t>
  </si>
  <si>
    <t xml:space="preserve">         45-49</t>
  </si>
  <si>
    <t xml:space="preserve">         50-54</t>
  </si>
  <si>
    <t xml:space="preserve">    Men</t>
  </si>
  <si>
    <t xml:space="preserve">    Women</t>
  </si>
  <si>
    <t>55 and over</t>
  </si>
  <si>
    <t>Source:  Philippine Statistics Authority - National Statistics Office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</si>
</sst>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1" formatCode="_(* #,##0_);_(* \(#,##0\);_(* &quot;-&quot;_);_(@_)"/>
    <numFmt numFmtId="43" formatCode="_(* #,##0.00_);_(* \(#,##0.00\);_(* &quot;-&quot;??_);_(@_)"/>
    <numFmt numFmtId="164" formatCode="0.00_)"/>
    <numFmt numFmtId="165" formatCode="_(* #,##0.0000_);_(* \(#,##0.0000\);_(* &quot;-&quot;??_);_(@_)"/>
    <numFmt numFmtId="166" formatCode="_(* #,##0_);_(* \(#,##0\);_(* &quot;-&quot;??_);_(@_)"/>
  </numFmts>
  <fonts count="8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i/>
      <sz val="16"/>
      <name val="Helv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164" fontId="0" fillId="0" borderId="0"/>
    <xf numFmtId="38" fontId="6" fillId="2" borderId="0" applyNumberFormat="0" applyBorder="0" applyAlignment="0" applyProtection="0"/>
    <xf numFmtId="10" fontId="6" fillId="3" borderId="1" applyNumberFormat="0" applyBorder="0" applyAlignment="0" applyProtection="0"/>
    <xf numFmtId="164" fontId="7" fillId="0" borderId="0"/>
    <xf numFmtId="10" fontId="1" fillId="0" borderId="0" applyFont="0" applyFill="0" applyBorder="0" applyAlignment="0" applyProtection="0"/>
  </cellStyleXfs>
  <cellXfs count="45">
    <xf numFmtId="164" fontId="0" fillId="0" borderId="0" xfId="0"/>
    <xf numFmtId="164" fontId="2" fillId="0" borderId="0" xfId="0" applyFont="1"/>
    <xf numFmtId="164" fontId="3" fillId="0" borderId="0" xfId="0" applyFont="1"/>
    <xf numFmtId="41" fontId="4" fillId="0" borderId="0" xfId="0" applyNumberFormat="1" applyFont="1"/>
    <xf numFmtId="164" fontId="4" fillId="0" borderId="0" xfId="0" applyFont="1"/>
    <xf numFmtId="0" fontId="5" fillId="0" borderId="0" xfId="0" applyNumberFormat="1" applyFont="1" applyFill="1" applyBorder="1" applyAlignment="1"/>
    <xf numFmtId="164" fontId="5" fillId="0" borderId="2" xfId="0" applyFont="1" applyFill="1" applyBorder="1"/>
    <xf numFmtId="0" fontId="5" fillId="0" borderId="3" xfId="0" applyNumberFormat="1" applyFont="1" applyFill="1" applyBorder="1" applyAlignment="1">
      <alignment horizontal="centerContinuous"/>
    </xf>
    <xf numFmtId="164" fontId="5" fillId="0" borderId="4" xfId="0" applyFont="1" applyFill="1" applyBorder="1" applyAlignment="1">
      <alignment horizontal="center"/>
    </xf>
    <xf numFmtId="164" fontId="5" fillId="0" borderId="2" xfId="0" applyFont="1" applyFill="1" applyBorder="1" applyAlignment="1">
      <alignment horizontal="center"/>
    </xf>
    <xf numFmtId="164" fontId="5" fillId="0" borderId="5" xfId="0" applyFont="1" applyFill="1" applyBorder="1" applyAlignment="1">
      <alignment horizontal="center"/>
    </xf>
    <xf numFmtId="164" fontId="5" fillId="0" borderId="6" xfId="0" applyFont="1" applyFill="1" applyBorder="1" applyAlignment="1">
      <alignment horizontal="center"/>
    </xf>
    <xf numFmtId="164" fontId="5" fillId="0" borderId="7" xfId="0" applyFont="1" applyFill="1" applyBorder="1" applyAlignment="1">
      <alignment horizontal="center"/>
    </xf>
    <xf numFmtId="164" fontId="5" fillId="0" borderId="8" xfId="0" applyFont="1" applyFill="1" applyBorder="1"/>
    <xf numFmtId="164" fontId="5" fillId="0" borderId="8" xfId="0" applyFont="1" applyFill="1" applyBorder="1" applyAlignment="1">
      <alignment horizontal="center"/>
    </xf>
    <xf numFmtId="164" fontId="5" fillId="0" borderId="9" xfId="0" applyFont="1" applyFill="1" applyBorder="1" applyAlignment="1">
      <alignment horizontal="center"/>
    </xf>
    <xf numFmtId="164" fontId="4" fillId="0" borderId="8" xfId="0" applyFont="1" applyBorder="1"/>
    <xf numFmtId="164" fontId="4" fillId="0" borderId="9" xfId="0" applyFont="1" applyBorder="1"/>
    <xf numFmtId="164" fontId="5" fillId="0" borderId="10" xfId="0" applyFont="1" applyFill="1" applyBorder="1" applyAlignment="1">
      <alignment horizontal="center"/>
    </xf>
    <xf numFmtId="41" fontId="4" fillId="0" borderId="0" xfId="0" applyNumberFormat="1" applyFont="1" applyAlignment="1">
      <alignment horizontal="right"/>
    </xf>
    <xf numFmtId="41" fontId="4" fillId="0" borderId="0" xfId="0" applyNumberFormat="1" applyFont="1" applyAlignment="1"/>
    <xf numFmtId="41" fontId="4" fillId="0" borderId="11" xfId="0" applyNumberFormat="1" applyFont="1" applyBorder="1"/>
    <xf numFmtId="41" fontId="4" fillId="0" borderId="11" xfId="0" applyNumberFormat="1" applyFont="1" applyBorder="1" applyAlignment="1">
      <alignment horizontal="right"/>
    </xf>
    <xf numFmtId="41" fontId="4" fillId="0" borderId="0" xfId="0" applyNumberFormat="1" applyFont="1" applyBorder="1"/>
    <xf numFmtId="41" fontId="4" fillId="0" borderId="0" xfId="0" applyNumberFormat="1" applyFont="1" applyBorder="1" applyAlignment="1">
      <alignment horizontal="left" indent="1"/>
    </xf>
    <xf numFmtId="41" fontId="4" fillId="0" borderId="0" xfId="0" quotePrefix="1" applyNumberFormat="1" applyFont="1" applyAlignment="1">
      <alignment horizontal="left" indent="1"/>
    </xf>
    <xf numFmtId="41" fontId="4" fillId="0" borderId="0" xfId="0" applyNumberFormat="1" applyFont="1" applyAlignment="1">
      <alignment horizontal="left" indent="1"/>
    </xf>
    <xf numFmtId="41" fontId="4" fillId="0" borderId="11" xfId="0" applyNumberFormat="1" applyFont="1" applyBorder="1" applyAlignment="1">
      <alignment horizontal="left" indent="1"/>
    </xf>
    <xf numFmtId="43" fontId="4" fillId="0" borderId="0" xfId="0" applyNumberFormat="1" applyFont="1"/>
    <xf numFmtId="43" fontId="4" fillId="0" borderId="11" xfId="0" applyNumberFormat="1" applyFont="1" applyBorder="1"/>
    <xf numFmtId="165" fontId="4" fillId="0" borderId="0" xfId="0" applyNumberFormat="1" applyFont="1"/>
    <xf numFmtId="166" fontId="4" fillId="0" borderId="0" xfId="0" applyNumberFormat="1" applyFont="1"/>
    <xf numFmtId="166" fontId="4" fillId="0" borderId="11" xfId="0" applyNumberFormat="1" applyFont="1" applyBorder="1"/>
    <xf numFmtId="165" fontId="4" fillId="0" borderId="11" xfId="0" applyNumberFormat="1" applyFont="1" applyBorder="1"/>
    <xf numFmtId="164" fontId="4" fillId="0" borderId="11" xfId="0" applyFont="1" applyBorder="1"/>
    <xf numFmtId="164" fontId="4" fillId="0" borderId="0" xfId="0" quotePrefix="1" applyFont="1"/>
    <xf numFmtId="164" fontId="4" fillId="0" borderId="0" xfId="0" applyFont="1" applyAlignment="1">
      <alignment horizontal="center"/>
    </xf>
    <xf numFmtId="164" fontId="4" fillId="0" borderId="11" xfId="0" applyFont="1" applyBorder="1" applyAlignment="1">
      <alignment horizontal="center"/>
    </xf>
    <xf numFmtId="164" fontId="6" fillId="0" borderId="0" xfId="0" applyFont="1"/>
    <xf numFmtId="41" fontId="6" fillId="0" borderId="0" xfId="0" applyNumberFormat="1" applyFont="1"/>
    <xf numFmtId="164" fontId="5" fillId="0" borderId="2" xfId="0" applyFont="1" applyFill="1" applyBorder="1" applyAlignment="1">
      <alignment horizontal="center"/>
    </xf>
    <xf numFmtId="164" fontId="5" fillId="0" borderId="4" xfId="0" applyFont="1" applyFill="1" applyBorder="1" applyAlignment="1">
      <alignment horizontal="center"/>
    </xf>
    <xf numFmtId="0" fontId="5" fillId="0" borderId="12" xfId="0" applyNumberFormat="1" applyFont="1" applyFill="1" applyBorder="1" applyAlignment="1">
      <alignment horizontal="center"/>
    </xf>
    <xf numFmtId="0" fontId="5" fillId="0" borderId="3" xfId="0" applyNumberFormat="1" applyFont="1" applyFill="1" applyBorder="1" applyAlignment="1">
      <alignment horizontal="center"/>
    </xf>
    <xf numFmtId="0" fontId="5" fillId="0" borderId="13" xfId="0" applyNumberFormat="1" applyFont="1" applyFill="1" applyBorder="1" applyAlignment="1">
      <alignment horizontal="center"/>
    </xf>
  </cellXfs>
  <cellStyles count="5">
    <cellStyle name="Grey" xfId="1"/>
    <cellStyle name="Input [yellow]" xfId="2"/>
    <cellStyle name="Normal" xfId="0" builtinId="0"/>
    <cellStyle name="Normal - Style1" xfId="3"/>
    <cellStyle name="Percent [2]" xfId="4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6/relationships/attachedToolbars" Target="attachedToolbars.bin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83" zoomScaleSheetLayoutView="4"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83" zoomScaleSheetLayoutView="4"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91"/>
  <sheetViews>
    <sheetView showGridLines="0" tabSelected="1" view="pageBreakPreview" topLeftCell="A37" workbookViewId="0">
      <selection activeCell="A65" sqref="A65"/>
    </sheetView>
  </sheetViews>
  <sheetFormatPr defaultRowHeight="12" x14ac:dyDescent="0.2"/>
  <cols>
    <col min="1" max="1" width="13.7109375" style="4" customWidth="1"/>
    <col min="2" max="2" width="11.85546875" style="4" customWidth="1"/>
    <col min="3" max="3" width="10.85546875" style="4" customWidth="1"/>
    <col min="4" max="4" width="10" style="4" customWidth="1"/>
    <col min="5" max="5" width="9.7109375" style="4" customWidth="1"/>
    <col min="6" max="6" width="9.42578125" style="4" customWidth="1"/>
    <col min="7" max="7" width="10.5703125" style="4" customWidth="1"/>
    <col min="8" max="8" width="10" style="4" customWidth="1"/>
    <col min="9" max="9" width="12.7109375" style="4" customWidth="1"/>
    <col min="10" max="10" width="12.140625" style="4" customWidth="1"/>
    <col min="11" max="11" width="10.85546875" style="4" customWidth="1"/>
    <col min="12" max="13" width="10.85546875" style="4" hidden="1" customWidth="1"/>
    <col min="14" max="14" width="8.7109375" style="4" customWidth="1"/>
    <col min="15" max="16" width="10" style="4" hidden="1" customWidth="1"/>
    <col min="17" max="17" width="9.5703125" style="4" customWidth="1"/>
    <col min="18" max="19" width="10.5703125" style="4" hidden="1" customWidth="1"/>
    <col min="20" max="20" width="10.42578125" style="4" customWidth="1"/>
    <col min="21" max="22" width="10.42578125" style="4" hidden="1" customWidth="1"/>
    <col min="23" max="23" width="10.5703125" style="4" customWidth="1"/>
    <col min="24" max="25" width="10.5703125" style="4" hidden="1" customWidth="1"/>
    <col min="26" max="26" width="10.42578125" style="4" customWidth="1"/>
    <col min="27" max="27" width="7.28515625" style="4" hidden="1" customWidth="1"/>
    <col min="28" max="28" width="10.42578125" style="4" hidden="1" customWidth="1"/>
    <col min="29" max="29" width="12.7109375" style="4" customWidth="1"/>
    <col min="30" max="30" width="11.85546875" style="4" customWidth="1"/>
    <col min="31" max="31" width="10" style="4" customWidth="1"/>
    <col min="32" max="32" width="8.5703125" style="4" customWidth="1"/>
    <col min="33" max="33" width="9.42578125" style="4" customWidth="1"/>
    <col min="34" max="34" width="10.42578125" style="4" customWidth="1"/>
    <col min="35" max="35" width="10.5703125" style="4" customWidth="1"/>
    <col min="36" max="36" width="10.42578125" style="4" customWidth="1"/>
    <col min="37" max="16384" width="9.140625" style="4"/>
  </cols>
  <sheetData>
    <row r="1" spans="1:36" s="2" customFormat="1" ht="12.75" x14ac:dyDescent="0.2">
      <c r="A1" s="2" t="s">
        <v>38</v>
      </c>
      <c r="I1" s="2" t="s">
        <v>36</v>
      </c>
      <c r="AC1" s="2" t="s">
        <v>36</v>
      </c>
    </row>
    <row r="2" spans="1:36" s="2" customFormat="1" ht="12.75" x14ac:dyDescent="0.2">
      <c r="A2" s="1" t="s">
        <v>34</v>
      </c>
      <c r="I2" s="1" t="s">
        <v>34</v>
      </c>
      <c r="AC2" s="1"/>
    </row>
    <row r="3" spans="1:36" s="2" customFormat="1" ht="12.75" x14ac:dyDescent="0.2">
      <c r="A3" s="1" t="s">
        <v>0</v>
      </c>
      <c r="I3" s="1" t="s">
        <v>0</v>
      </c>
      <c r="AC3" s="1"/>
    </row>
    <row r="4" spans="1:36" s="2" customFormat="1" ht="12.75" x14ac:dyDescent="0.2">
      <c r="A4" s="1" t="s">
        <v>39</v>
      </c>
      <c r="I4" s="1" t="s">
        <v>39</v>
      </c>
      <c r="AC4" s="1"/>
    </row>
    <row r="5" spans="1:36" ht="10.5" customHeight="1" x14ac:dyDescent="0.2">
      <c r="C5" s="5"/>
    </row>
    <row r="6" spans="1:36" ht="12.75" customHeight="1" x14ac:dyDescent="0.2">
      <c r="A6" s="6"/>
      <c r="B6" s="44">
        <v>1990</v>
      </c>
      <c r="C6" s="42"/>
      <c r="D6" s="42"/>
      <c r="E6" s="42"/>
      <c r="F6" s="42"/>
      <c r="G6" s="42"/>
      <c r="H6" s="43"/>
      <c r="I6" s="40" t="s">
        <v>35</v>
      </c>
      <c r="J6" s="42">
        <v>1995</v>
      </c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3"/>
      <c r="AB6" s="7"/>
      <c r="AC6" s="40" t="s">
        <v>35</v>
      </c>
      <c r="AD6" s="42">
        <v>2000</v>
      </c>
      <c r="AE6" s="42"/>
      <c r="AF6" s="42"/>
      <c r="AG6" s="42"/>
      <c r="AH6" s="42"/>
      <c r="AI6" s="42"/>
      <c r="AJ6" s="43"/>
    </row>
    <row r="7" spans="1:36" x14ac:dyDescent="0.2">
      <c r="A7" s="8" t="s">
        <v>35</v>
      </c>
      <c r="B7" s="9" t="s">
        <v>1</v>
      </c>
      <c r="C7" s="8" t="s">
        <v>2</v>
      </c>
      <c r="D7" s="9"/>
      <c r="E7" s="9"/>
      <c r="F7" s="9" t="s">
        <v>3</v>
      </c>
      <c r="G7" s="9" t="s">
        <v>5</v>
      </c>
      <c r="H7" s="10" t="s">
        <v>4</v>
      </c>
      <c r="I7" s="41"/>
      <c r="J7" s="8" t="s">
        <v>1</v>
      </c>
      <c r="K7" s="8" t="s">
        <v>2</v>
      </c>
      <c r="L7" s="8"/>
      <c r="M7" s="8" t="s">
        <v>2</v>
      </c>
      <c r="N7" s="8"/>
      <c r="O7" s="11"/>
      <c r="P7" s="8"/>
      <c r="Q7" s="11"/>
      <c r="R7" s="11"/>
      <c r="S7" s="11"/>
      <c r="T7" s="8" t="s">
        <v>3</v>
      </c>
      <c r="U7" s="8"/>
      <c r="V7" s="8" t="s">
        <v>3</v>
      </c>
      <c r="W7" s="8" t="s">
        <v>5</v>
      </c>
      <c r="X7" s="11"/>
      <c r="Y7" s="8" t="s">
        <v>5</v>
      </c>
      <c r="Z7" s="11" t="s">
        <v>4</v>
      </c>
      <c r="AB7" s="11" t="s">
        <v>4</v>
      </c>
      <c r="AC7" s="41"/>
      <c r="AD7" s="8" t="s">
        <v>1</v>
      </c>
      <c r="AE7" s="8" t="s">
        <v>2</v>
      </c>
      <c r="AF7" s="8"/>
      <c r="AG7" s="11"/>
      <c r="AH7" s="8" t="s">
        <v>3</v>
      </c>
      <c r="AI7" s="8" t="s">
        <v>5</v>
      </c>
      <c r="AJ7" s="11" t="s">
        <v>4</v>
      </c>
    </row>
    <row r="8" spans="1:36" x14ac:dyDescent="0.2">
      <c r="A8" s="8" t="s">
        <v>6</v>
      </c>
      <c r="B8" s="8" t="s">
        <v>7</v>
      </c>
      <c r="C8" s="8" t="s">
        <v>8</v>
      </c>
      <c r="D8" s="8" t="s">
        <v>8</v>
      </c>
      <c r="E8" s="8" t="s">
        <v>9</v>
      </c>
      <c r="F8" s="8" t="s">
        <v>10</v>
      </c>
      <c r="G8" s="11" t="s">
        <v>12</v>
      </c>
      <c r="H8" s="11" t="s">
        <v>11</v>
      </c>
      <c r="I8" s="12" t="s">
        <v>6</v>
      </c>
      <c r="J8" s="8" t="s">
        <v>7</v>
      </c>
      <c r="K8" s="8" t="s">
        <v>8</v>
      </c>
      <c r="L8" s="8"/>
      <c r="M8" s="8" t="s">
        <v>8</v>
      </c>
      <c r="N8" s="8" t="s">
        <v>8</v>
      </c>
      <c r="O8" s="11"/>
      <c r="P8" s="8" t="s">
        <v>8</v>
      </c>
      <c r="Q8" s="11" t="s">
        <v>9</v>
      </c>
      <c r="R8" s="11"/>
      <c r="S8" s="11" t="s">
        <v>9</v>
      </c>
      <c r="T8" s="8" t="s">
        <v>10</v>
      </c>
      <c r="U8" s="8"/>
      <c r="V8" s="8" t="s">
        <v>10</v>
      </c>
      <c r="W8" s="8" t="s">
        <v>12</v>
      </c>
      <c r="X8" s="11"/>
      <c r="Y8" s="8" t="s">
        <v>12</v>
      </c>
      <c r="Z8" s="11" t="s">
        <v>11</v>
      </c>
      <c r="AB8" s="11" t="s">
        <v>11</v>
      </c>
      <c r="AC8" s="12" t="s">
        <v>6</v>
      </c>
      <c r="AD8" s="8" t="s">
        <v>7</v>
      </c>
      <c r="AE8" s="8" t="s">
        <v>8</v>
      </c>
      <c r="AF8" s="8" t="s">
        <v>8</v>
      </c>
      <c r="AG8" s="11" t="s">
        <v>9</v>
      </c>
      <c r="AH8" s="8" t="s">
        <v>10</v>
      </c>
      <c r="AI8" s="8" t="s">
        <v>12</v>
      </c>
      <c r="AJ8" s="11" t="s">
        <v>11</v>
      </c>
    </row>
    <row r="9" spans="1:36" x14ac:dyDescent="0.2">
      <c r="A9" s="13"/>
      <c r="B9" s="14" t="s">
        <v>13</v>
      </c>
      <c r="C9" s="14" t="s">
        <v>14</v>
      </c>
      <c r="D9" s="14"/>
      <c r="E9" s="14"/>
      <c r="F9" s="16"/>
      <c r="G9" s="17"/>
      <c r="H9" s="15"/>
      <c r="I9" s="18"/>
      <c r="J9" s="14" t="s">
        <v>13</v>
      </c>
      <c r="K9" s="14" t="s">
        <v>14</v>
      </c>
      <c r="L9" s="14"/>
      <c r="M9" s="14" t="s">
        <v>14</v>
      </c>
      <c r="N9" s="14"/>
      <c r="O9" s="15"/>
      <c r="P9" s="14"/>
      <c r="Q9" s="15"/>
      <c r="R9" s="15"/>
      <c r="S9" s="15"/>
      <c r="T9" s="14"/>
      <c r="U9" s="14"/>
      <c r="V9" s="14"/>
      <c r="W9" s="14"/>
      <c r="X9" s="15"/>
      <c r="Y9" s="14"/>
      <c r="Z9" s="15"/>
      <c r="AB9" s="15"/>
      <c r="AC9" s="18"/>
      <c r="AD9" s="14" t="s">
        <v>13</v>
      </c>
      <c r="AE9" s="14" t="s">
        <v>14</v>
      </c>
      <c r="AF9" s="14"/>
      <c r="AG9" s="15"/>
      <c r="AH9" s="15"/>
      <c r="AI9" s="14"/>
      <c r="AJ9" s="15"/>
    </row>
    <row r="10" spans="1:36" ht="10.5" customHeight="1" x14ac:dyDescent="0.2"/>
    <row r="11" spans="1:36" x14ac:dyDescent="0.2">
      <c r="A11" s="4" t="s">
        <v>15</v>
      </c>
      <c r="B11" s="3"/>
      <c r="C11" s="3"/>
      <c r="D11" s="3"/>
      <c r="E11" s="3"/>
      <c r="F11" s="3"/>
      <c r="G11" s="3"/>
      <c r="H11" s="3"/>
      <c r="I11" s="4" t="s">
        <v>15</v>
      </c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B11" s="3"/>
      <c r="AC11" s="4" t="s">
        <v>15</v>
      </c>
      <c r="AD11" s="3"/>
      <c r="AE11" s="3"/>
      <c r="AF11" s="3"/>
      <c r="AG11" s="3"/>
      <c r="AH11" s="3"/>
      <c r="AI11" s="3"/>
      <c r="AJ11" s="3"/>
    </row>
    <row r="12" spans="1:36" ht="8.25" customHeight="1" x14ac:dyDescent="0.2">
      <c r="B12" s="3"/>
      <c r="C12" s="3"/>
      <c r="D12" s="3"/>
      <c r="E12" s="3"/>
      <c r="F12" s="3"/>
      <c r="G12" s="3"/>
      <c r="H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B12" s="3"/>
    </row>
    <row r="13" spans="1:36" x14ac:dyDescent="0.2">
      <c r="A13" s="24" t="s">
        <v>16</v>
      </c>
      <c r="B13" s="23">
        <f t="shared" ref="B13:H13" si="0">SUM(B16:B29)</f>
        <v>136220</v>
      </c>
      <c r="C13" s="23">
        <f t="shared" si="0"/>
        <v>67350</v>
      </c>
      <c r="D13" s="23">
        <f t="shared" si="0"/>
        <v>63620</v>
      </c>
      <c r="E13" s="23">
        <f t="shared" si="0"/>
        <v>4193</v>
      </c>
      <c r="F13" s="23">
        <f t="shared" si="0"/>
        <v>812</v>
      </c>
      <c r="G13" s="23">
        <f t="shared" si="0"/>
        <v>98</v>
      </c>
      <c r="H13" s="23">
        <f t="shared" si="0"/>
        <v>147</v>
      </c>
      <c r="I13" s="24" t="s">
        <v>16</v>
      </c>
      <c r="J13" s="23">
        <f>SUM(J31,J48)</f>
        <v>170941</v>
      </c>
      <c r="K13" s="23">
        <v>84053</v>
      </c>
      <c r="L13" s="23">
        <f>SUM(K16:K29)</f>
        <v>84051.689700000003</v>
      </c>
      <c r="M13" s="23">
        <v>84053</v>
      </c>
      <c r="N13" s="23">
        <v>78393</v>
      </c>
      <c r="O13" s="23">
        <f>SUM(N16:N29)</f>
        <v>78393.542600000001</v>
      </c>
      <c r="P13" s="23">
        <v>78393</v>
      </c>
      <c r="Q13" s="23">
        <v>5353</v>
      </c>
      <c r="R13" s="23">
        <f>SUM(Q16:Q29)</f>
        <v>5333.3592000000008</v>
      </c>
      <c r="S13" s="23">
        <v>5353</v>
      </c>
      <c r="T13" s="23">
        <v>1254</v>
      </c>
      <c r="U13" s="23">
        <f>SUM(T16:T29)</f>
        <v>1247.8693000000003</v>
      </c>
      <c r="V13" s="23">
        <v>1254</v>
      </c>
      <c r="W13" s="23">
        <v>1370</v>
      </c>
      <c r="X13" s="23">
        <f>SUM(W16:W29)</f>
        <v>1196.5870000000002</v>
      </c>
      <c r="Y13" s="23">
        <v>1370</v>
      </c>
      <c r="Z13" s="23">
        <v>518</v>
      </c>
      <c r="AA13" s="4">
        <f>SUM(Z16:Z29)</f>
        <v>495.72890000000007</v>
      </c>
      <c r="AB13" s="23">
        <v>518</v>
      </c>
      <c r="AC13" s="24" t="s">
        <v>16</v>
      </c>
      <c r="AD13" s="3">
        <f t="shared" ref="AD13:AJ13" si="1">SUM(AD16:AD24)</f>
        <v>193005</v>
      </c>
      <c r="AE13" s="3">
        <f t="shared" si="1"/>
        <v>92256</v>
      </c>
      <c r="AF13" s="3">
        <f t="shared" si="1"/>
        <v>86619</v>
      </c>
      <c r="AG13" s="3">
        <f t="shared" si="1"/>
        <v>6619</v>
      </c>
      <c r="AH13" s="3">
        <f t="shared" si="1"/>
        <v>1947</v>
      </c>
      <c r="AI13" s="3">
        <f t="shared" si="1"/>
        <v>4186</v>
      </c>
      <c r="AJ13" s="3">
        <f t="shared" si="1"/>
        <v>1378</v>
      </c>
    </row>
    <row r="14" spans="1:36" hidden="1" x14ac:dyDescent="0.2">
      <c r="A14" s="23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B14" s="23"/>
      <c r="AD14" s="3"/>
      <c r="AE14" s="3"/>
      <c r="AF14" s="3"/>
      <c r="AG14" s="3"/>
      <c r="AH14" s="3"/>
      <c r="AI14" s="3"/>
      <c r="AJ14" s="3"/>
    </row>
    <row r="15" spans="1:36" ht="8.25" customHeight="1" x14ac:dyDescent="0.2">
      <c r="A15" s="23"/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B15" s="23"/>
      <c r="AD15" s="3"/>
      <c r="AE15" s="3"/>
      <c r="AF15" s="3"/>
      <c r="AG15" s="3"/>
      <c r="AH15" s="3"/>
      <c r="AI15" s="3"/>
      <c r="AJ15" s="3"/>
    </row>
    <row r="16" spans="1:36" x14ac:dyDescent="0.2">
      <c r="A16" s="25" t="s">
        <v>17</v>
      </c>
      <c r="B16" s="3">
        <f t="shared" ref="B16:H29" si="2">SUM(B33,B50)</f>
        <v>18222</v>
      </c>
      <c r="C16" s="3">
        <f t="shared" si="2"/>
        <v>18065</v>
      </c>
      <c r="D16" s="3">
        <f t="shared" si="2"/>
        <v>109</v>
      </c>
      <c r="E16" s="3">
        <f t="shared" si="2"/>
        <v>9</v>
      </c>
      <c r="F16" s="3">
        <f t="shared" si="2"/>
        <v>3</v>
      </c>
      <c r="G16" s="3">
        <f t="shared" si="2"/>
        <v>5</v>
      </c>
      <c r="H16" s="3">
        <f t="shared" si="2"/>
        <v>31</v>
      </c>
      <c r="I16" s="25" t="s">
        <v>17</v>
      </c>
      <c r="J16" s="3">
        <f t="shared" ref="J16:J29" si="3">SUM(J33,J50)</f>
        <v>22696</v>
      </c>
      <c r="K16" s="31">
        <f t="shared" ref="K16:K29" si="4">L16*$J$13</f>
        <v>22393.271000000001</v>
      </c>
      <c r="L16" s="30">
        <f t="shared" ref="L16:L29" si="5">M16/100</f>
        <v>0.13100000000000001</v>
      </c>
      <c r="M16" s="28">
        <v>13.1</v>
      </c>
      <c r="N16" s="31">
        <f t="shared" ref="N16:N29" si="6">O16*$J$13</f>
        <v>170.941</v>
      </c>
      <c r="O16" s="30">
        <f t="shared" ref="O16:O29" si="7">P16/100</f>
        <v>1E-3</v>
      </c>
      <c r="P16" s="28">
        <v>0.1</v>
      </c>
      <c r="Q16" s="3">
        <f t="shared" ref="Q16:Q29" si="8">$J$13*R16</f>
        <v>0</v>
      </c>
      <c r="R16" s="3">
        <f t="shared" ref="R16:R29" si="9">S16/100</f>
        <v>0</v>
      </c>
      <c r="S16" s="3">
        <v>0</v>
      </c>
      <c r="T16" s="3">
        <f t="shared" ref="T16:T29" si="10">U16*$J$13</f>
        <v>0</v>
      </c>
      <c r="U16" s="3">
        <f t="shared" ref="U16:U29" si="11">V16/100</f>
        <v>0</v>
      </c>
      <c r="V16" s="3">
        <v>0</v>
      </c>
      <c r="W16" s="3">
        <f t="shared" ref="W16:W29" si="12">X16*$J$13</f>
        <v>0</v>
      </c>
      <c r="X16" s="3">
        <f t="shared" ref="X16:X29" si="13">Y16/100</f>
        <v>0</v>
      </c>
      <c r="Y16" s="3">
        <v>0</v>
      </c>
      <c r="Z16" s="31">
        <f t="shared" ref="Z16:Z29" si="14">AA16*$J$13</f>
        <v>102.56459999999998</v>
      </c>
      <c r="AA16" s="4">
        <f t="shared" ref="AA16:AA29" si="15">AB16/100</f>
        <v>5.9999999999999995E-4</v>
      </c>
      <c r="AB16" s="28">
        <v>0.06</v>
      </c>
      <c r="AC16" s="36" t="s">
        <v>40</v>
      </c>
      <c r="AD16" s="3">
        <f t="shared" ref="AD16:AJ24" si="16">SUM(AD33,AD50)</f>
        <v>57085</v>
      </c>
      <c r="AE16" s="3">
        <f t="shared" si="16"/>
        <v>54888</v>
      </c>
      <c r="AF16" s="3">
        <f t="shared" si="16"/>
        <v>1127</v>
      </c>
      <c r="AG16" s="3">
        <f t="shared" si="16"/>
        <v>21</v>
      </c>
      <c r="AH16" s="3">
        <f t="shared" si="16"/>
        <v>25</v>
      </c>
      <c r="AI16" s="3">
        <f t="shared" si="16"/>
        <v>369</v>
      </c>
      <c r="AJ16" s="3">
        <f t="shared" si="16"/>
        <v>655</v>
      </c>
    </row>
    <row r="17" spans="1:36" x14ac:dyDescent="0.2">
      <c r="A17" s="25" t="s">
        <v>19</v>
      </c>
      <c r="B17" s="3">
        <f t="shared" si="2"/>
        <v>21384</v>
      </c>
      <c r="C17" s="3">
        <f t="shared" si="2"/>
        <v>20544</v>
      </c>
      <c r="D17" s="3">
        <f t="shared" si="2"/>
        <v>775</v>
      </c>
      <c r="E17" s="3">
        <f t="shared" si="2"/>
        <v>15</v>
      </c>
      <c r="F17" s="3">
        <f t="shared" si="2"/>
        <v>15</v>
      </c>
      <c r="G17" s="3">
        <f t="shared" si="2"/>
        <v>9</v>
      </c>
      <c r="H17" s="3">
        <f t="shared" si="2"/>
        <v>26</v>
      </c>
      <c r="I17" s="25" t="s">
        <v>19</v>
      </c>
      <c r="J17" s="3">
        <f t="shared" si="3"/>
        <v>29416</v>
      </c>
      <c r="K17" s="31">
        <f t="shared" si="4"/>
        <v>28034.323999999997</v>
      </c>
      <c r="L17" s="30">
        <f t="shared" si="5"/>
        <v>0.16399999999999998</v>
      </c>
      <c r="M17" s="28">
        <v>16.399999999999999</v>
      </c>
      <c r="N17" s="31">
        <f t="shared" si="6"/>
        <v>1076.9283</v>
      </c>
      <c r="O17" s="30">
        <f t="shared" si="7"/>
        <v>6.3E-3</v>
      </c>
      <c r="P17" s="28">
        <v>0.63</v>
      </c>
      <c r="Q17" s="3">
        <f t="shared" si="8"/>
        <v>17.094100000000001</v>
      </c>
      <c r="R17" s="3">
        <f t="shared" si="9"/>
        <v>1E-4</v>
      </c>
      <c r="S17" s="28">
        <v>0.01</v>
      </c>
      <c r="T17" s="3">
        <f t="shared" si="10"/>
        <v>17.094100000000001</v>
      </c>
      <c r="U17" s="3">
        <f t="shared" si="11"/>
        <v>1E-4</v>
      </c>
      <c r="V17" s="28">
        <v>0.01</v>
      </c>
      <c r="W17" s="3">
        <f t="shared" si="12"/>
        <v>136.75280000000001</v>
      </c>
      <c r="X17" s="3">
        <f t="shared" si="13"/>
        <v>8.0000000000000004E-4</v>
      </c>
      <c r="Y17" s="28">
        <v>0.08</v>
      </c>
      <c r="Z17" s="31">
        <f t="shared" si="14"/>
        <v>119.65870000000001</v>
      </c>
      <c r="AA17" s="4">
        <f t="shared" si="15"/>
        <v>7.000000000000001E-4</v>
      </c>
      <c r="AB17" s="28">
        <v>7.0000000000000007E-2</v>
      </c>
      <c r="AC17" s="35" t="s">
        <v>41</v>
      </c>
      <c r="AD17" s="3">
        <f t="shared" si="16"/>
        <v>27573</v>
      </c>
      <c r="AE17" s="3">
        <f t="shared" si="16"/>
        <v>19718</v>
      </c>
      <c r="AF17" s="3">
        <f t="shared" si="16"/>
        <v>6562</v>
      </c>
      <c r="AG17" s="3">
        <f t="shared" si="16"/>
        <v>29</v>
      </c>
      <c r="AH17" s="3">
        <f t="shared" si="16"/>
        <v>83</v>
      </c>
      <c r="AI17" s="3">
        <f t="shared" si="16"/>
        <v>946</v>
      </c>
      <c r="AJ17" s="3">
        <f t="shared" si="16"/>
        <v>235</v>
      </c>
    </row>
    <row r="18" spans="1:36" x14ac:dyDescent="0.2">
      <c r="A18" s="25" t="s">
        <v>20</v>
      </c>
      <c r="B18" s="3">
        <f t="shared" si="2"/>
        <v>21948</v>
      </c>
      <c r="C18" s="3">
        <f t="shared" si="2"/>
        <v>16146</v>
      </c>
      <c r="D18" s="3">
        <f t="shared" si="2"/>
        <v>5671</v>
      </c>
      <c r="E18" s="3">
        <f t="shared" si="2"/>
        <v>34</v>
      </c>
      <c r="F18" s="3">
        <f t="shared" si="2"/>
        <v>46</v>
      </c>
      <c r="G18" s="3">
        <f t="shared" si="2"/>
        <v>24</v>
      </c>
      <c r="H18" s="3">
        <f t="shared" si="2"/>
        <v>27</v>
      </c>
      <c r="I18" s="25" t="s">
        <v>20</v>
      </c>
      <c r="J18" s="3">
        <f t="shared" si="3"/>
        <v>24935</v>
      </c>
      <c r="K18" s="31">
        <f t="shared" si="4"/>
        <v>18153.9342</v>
      </c>
      <c r="L18" s="30">
        <f t="shared" si="5"/>
        <v>0.10619999999999999</v>
      </c>
      <c r="M18" s="28">
        <v>10.62</v>
      </c>
      <c r="N18" s="31">
        <f t="shared" si="6"/>
        <v>6239.3464999999997</v>
      </c>
      <c r="O18" s="30">
        <f t="shared" si="7"/>
        <v>3.6499999999999998E-2</v>
      </c>
      <c r="P18" s="28">
        <v>3.65</v>
      </c>
      <c r="Q18" s="3">
        <f t="shared" si="8"/>
        <v>51.282299999999992</v>
      </c>
      <c r="R18" s="3">
        <f t="shared" si="9"/>
        <v>2.9999999999999997E-4</v>
      </c>
      <c r="S18" s="28">
        <v>0.03</v>
      </c>
      <c r="T18" s="3">
        <f t="shared" si="10"/>
        <v>68.376400000000004</v>
      </c>
      <c r="U18" s="3">
        <f t="shared" si="11"/>
        <v>4.0000000000000002E-4</v>
      </c>
      <c r="V18" s="28">
        <v>0.04</v>
      </c>
      <c r="W18" s="3">
        <f t="shared" si="12"/>
        <v>170.941</v>
      </c>
      <c r="X18" s="3">
        <f t="shared" si="13"/>
        <v>1E-3</v>
      </c>
      <c r="Y18" s="28">
        <v>0.1</v>
      </c>
      <c r="Z18" s="31">
        <f t="shared" si="14"/>
        <v>102.56459999999998</v>
      </c>
      <c r="AA18" s="4">
        <f t="shared" si="15"/>
        <v>5.9999999999999995E-4</v>
      </c>
      <c r="AB18" s="28">
        <v>0.06</v>
      </c>
      <c r="AC18" s="35" t="s">
        <v>42</v>
      </c>
      <c r="AD18" s="3">
        <f t="shared" si="16"/>
        <v>21007</v>
      </c>
      <c r="AE18" s="3">
        <f t="shared" si="16"/>
        <v>7813</v>
      </c>
      <c r="AF18" s="3">
        <f t="shared" si="16"/>
        <v>12124</v>
      </c>
      <c r="AG18" s="3">
        <f t="shared" si="16"/>
        <v>72</v>
      </c>
      <c r="AH18" s="3">
        <f t="shared" si="16"/>
        <v>145</v>
      </c>
      <c r="AI18" s="3">
        <f t="shared" si="16"/>
        <v>735</v>
      </c>
      <c r="AJ18" s="3">
        <f t="shared" si="16"/>
        <v>118</v>
      </c>
    </row>
    <row r="19" spans="1:36" x14ac:dyDescent="0.2">
      <c r="A19" s="25" t="s">
        <v>21</v>
      </c>
      <c r="B19" s="3">
        <f t="shared" si="2"/>
        <v>17770</v>
      </c>
      <c r="C19" s="3">
        <f t="shared" si="2"/>
        <v>6851</v>
      </c>
      <c r="D19" s="3">
        <f t="shared" si="2"/>
        <v>10724</v>
      </c>
      <c r="E19" s="3">
        <f t="shared" si="2"/>
        <v>74</v>
      </c>
      <c r="F19" s="3">
        <f t="shared" si="2"/>
        <v>80</v>
      </c>
      <c r="G19" s="3">
        <f t="shared" si="2"/>
        <v>23</v>
      </c>
      <c r="H19" s="3">
        <f t="shared" si="2"/>
        <v>18</v>
      </c>
      <c r="I19" s="25" t="s">
        <v>21</v>
      </c>
      <c r="J19" s="3">
        <f t="shared" si="3"/>
        <v>21520</v>
      </c>
      <c r="K19" s="31">
        <f t="shared" si="4"/>
        <v>7931.6623999999993</v>
      </c>
      <c r="L19" s="30">
        <f t="shared" si="5"/>
        <v>4.6399999999999997E-2</v>
      </c>
      <c r="M19" s="28">
        <v>4.6399999999999997</v>
      </c>
      <c r="N19" s="31">
        <f t="shared" si="6"/>
        <v>12923.1396</v>
      </c>
      <c r="O19" s="30">
        <f t="shared" si="7"/>
        <v>7.5600000000000001E-2</v>
      </c>
      <c r="P19" s="28">
        <v>7.56</v>
      </c>
      <c r="Q19" s="3">
        <f t="shared" si="8"/>
        <v>119.65870000000001</v>
      </c>
      <c r="R19" s="3">
        <f t="shared" si="9"/>
        <v>7.000000000000001E-4</v>
      </c>
      <c r="S19" s="28">
        <v>7.0000000000000007E-2</v>
      </c>
      <c r="T19" s="3">
        <f t="shared" si="10"/>
        <v>136.75280000000001</v>
      </c>
      <c r="U19" s="3">
        <f t="shared" si="11"/>
        <v>8.0000000000000004E-4</v>
      </c>
      <c r="V19" s="28">
        <v>0.08</v>
      </c>
      <c r="W19" s="3">
        <f t="shared" si="12"/>
        <v>324.78789999999998</v>
      </c>
      <c r="X19" s="3">
        <f t="shared" si="13"/>
        <v>1.9E-3</v>
      </c>
      <c r="Y19" s="28">
        <v>0.19</v>
      </c>
      <c r="Z19" s="31">
        <f t="shared" si="14"/>
        <v>68.376400000000004</v>
      </c>
      <c r="AA19" s="4">
        <f t="shared" si="15"/>
        <v>4.0000000000000002E-4</v>
      </c>
      <c r="AB19" s="28">
        <v>0.04</v>
      </c>
      <c r="AC19" s="35" t="s">
        <v>43</v>
      </c>
      <c r="AD19" s="3">
        <f t="shared" si="16"/>
        <v>19694</v>
      </c>
      <c r="AE19" s="3">
        <f t="shared" si="16"/>
        <v>3935</v>
      </c>
      <c r="AF19" s="3">
        <f t="shared" si="16"/>
        <v>14657</v>
      </c>
      <c r="AG19" s="3">
        <f t="shared" si="16"/>
        <v>147</v>
      </c>
      <c r="AH19" s="3">
        <f t="shared" si="16"/>
        <v>243</v>
      </c>
      <c r="AI19" s="3">
        <f t="shared" si="16"/>
        <v>600</v>
      </c>
      <c r="AJ19" s="3">
        <f t="shared" si="16"/>
        <v>112</v>
      </c>
    </row>
    <row r="20" spans="1:36" x14ac:dyDescent="0.2">
      <c r="A20" s="25" t="s">
        <v>22</v>
      </c>
      <c r="B20" s="3">
        <f t="shared" si="2"/>
        <v>14435</v>
      </c>
      <c r="C20" s="3">
        <f t="shared" si="2"/>
        <v>2604</v>
      </c>
      <c r="D20" s="3">
        <f t="shared" si="2"/>
        <v>11522</v>
      </c>
      <c r="E20" s="3">
        <f t="shared" si="2"/>
        <v>149</v>
      </c>
      <c r="F20" s="3">
        <f t="shared" si="2"/>
        <v>137</v>
      </c>
      <c r="G20" s="3">
        <f t="shared" si="2"/>
        <v>9</v>
      </c>
      <c r="H20" s="3">
        <f t="shared" si="2"/>
        <v>14</v>
      </c>
      <c r="I20" s="25" t="s">
        <v>22</v>
      </c>
      <c r="J20" s="3">
        <f t="shared" si="3"/>
        <v>17657</v>
      </c>
      <c r="K20" s="31">
        <f t="shared" si="4"/>
        <v>3264.9730999999997</v>
      </c>
      <c r="L20" s="30">
        <f t="shared" si="5"/>
        <v>1.9099999999999999E-2</v>
      </c>
      <c r="M20" s="28">
        <v>1.91</v>
      </c>
      <c r="N20" s="31">
        <f t="shared" si="6"/>
        <v>13794.938700000001</v>
      </c>
      <c r="O20" s="30">
        <f t="shared" si="7"/>
        <v>8.0700000000000008E-2</v>
      </c>
      <c r="P20" s="28">
        <v>8.07</v>
      </c>
      <c r="Q20" s="3">
        <f t="shared" si="8"/>
        <v>170.941</v>
      </c>
      <c r="R20" s="3">
        <f t="shared" si="9"/>
        <v>1E-3</v>
      </c>
      <c r="S20" s="28">
        <v>0.1</v>
      </c>
      <c r="T20" s="3">
        <f t="shared" si="10"/>
        <v>188.0351</v>
      </c>
      <c r="U20" s="3">
        <f t="shared" si="11"/>
        <v>1.1000000000000001E-3</v>
      </c>
      <c r="V20" s="28">
        <v>0.11</v>
      </c>
      <c r="W20" s="3">
        <f t="shared" si="12"/>
        <v>188.0351</v>
      </c>
      <c r="X20" s="3">
        <f t="shared" si="13"/>
        <v>1.1000000000000001E-3</v>
      </c>
      <c r="Y20" s="28">
        <v>0.11</v>
      </c>
      <c r="Z20" s="31">
        <f t="shared" si="14"/>
        <v>34.188200000000002</v>
      </c>
      <c r="AA20" s="4">
        <f t="shared" si="15"/>
        <v>2.0000000000000001E-4</v>
      </c>
      <c r="AB20" s="28">
        <v>0.02</v>
      </c>
      <c r="AC20" s="35" t="s">
        <v>44</v>
      </c>
      <c r="AD20" s="3">
        <f t="shared" si="16"/>
        <v>17492</v>
      </c>
      <c r="AE20" s="3">
        <f t="shared" si="16"/>
        <v>2337</v>
      </c>
      <c r="AF20" s="3">
        <f t="shared" si="16"/>
        <v>13955</v>
      </c>
      <c r="AG20" s="3">
        <f t="shared" si="16"/>
        <v>250</v>
      </c>
      <c r="AH20" s="3">
        <f t="shared" si="16"/>
        <v>343</v>
      </c>
      <c r="AI20" s="3">
        <f t="shared" si="16"/>
        <v>534</v>
      </c>
      <c r="AJ20" s="3">
        <f t="shared" si="16"/>
        <v>73</v>
      </c>
    </row>
    <row r="21" spans="1:36" x14ac:dyDescent="0.2">
      <c r="A21" s="25" t="s">
        <v>23</v>
      </c>
      <c r="B21" s="3">
        <f t="shared" si="2"/>
        <v>11330</v>
      </c>
      <c r="C21" s="3">
        <f t="shared" si="2"/>
        <v>1135</v>
      </c>
      <c r="D21" s="3">
        <f t="shared" si="2"/>
        <v>9822</v>
      </c>
      <c r="E21" s="3">
        <f t="shared" si="2"/>
        <v>229</v>
      </c>
      <c r="F21" s="3">
        <f t="shared" si="2"/>
        <v>126</v>
      </c>
      <c r="G21" s="3">
        <f t="shared" si="2"/>
        <v>7</v>
      </c>
      <c r="H21" s="3">
        <f t="shared" si="2"/>
        <v>11</v>
      </c>
      <c r="I21" s="25" t="s">
        <v>23</v>
      </c>
      <c r="J21" s="3">
        <f t="shared" si="3"/>
        <v>15101</v>
      </c>
      <c r="K21" s="31">
        <f t="shared" si="4"/>
        <v>1709.41</v>
      </c>
      <c r="L21" s="30">
        <f t="shared" si="5"/>
        <v>0.01</v>
      </c>
      <c r="M21" s="28">
        <v>1</v>
      </c>
      <c r="N21" s="31">
        <f t="shared" si="6"/>
        <v>12735.104499999999</v>
      </c>
      <c r="O21" s="30">
        <f t="shared" si="7"/>
        <v>7.4499999999999997E-2</v>
      </c>
      <c r="P21" s="28">
        <v>7.45</v>
      </c>
      <c r="Q21" s="3">
        <f t="shared" si="8"/>
        <v>273.50560000000002</v>
      </c>
      <c r="R21" s="3">
        <f t="shared" si="9"/>
        <v>1.6000000000000001E-3</v>
      </c>
      <c r="S21" s="28">
        <v>0.16</v>
      </c>
      <c r="T21" s="3">
        <f t="shared" si="10"/>
        <v>222.22329999999999</v>
      </c>
      <c r="U21" s="3">
        <f t="shared" si="11"/>
        <v>1.2999999999999999E-3</v>
      </c>
      <c r="V21" s="28">
        <v>0.13</v>
      </c>
      <c r="W21" s="3">
        <f t="shared" si="12"/>
        <v>153.84690000000001</v>
      </c>
      <c r="X21" s="3">
        <f t="shared" si="13"/>
        <v>8.9999999999999998E-4</v>
      </c>
      <c r="Y21" s="28">
        <v>0.09</v>
      </c>
      <c r="Z21" s="31">
        <f t="shared" si="14"/>
        <v>17.094100000000001</v>
      </c>
      <c r="AA21" s="4">
        <f t="shared" si="15"/>
        <v>1E-4</v>
      </c>
      <c r="AB21" s="28">
        <v>0.01</v>
      </c>
      <c r="AC21" s="35" t="s">
        <v>45</v>
      </c>
      <c r="AD21" s="3">
        <f t="shared" si="16"/>
        <v>14422</v>
      </c>
      <c r="AE21" s="3">
        <f t="shared" si="16"/>
        <v>1281</v>
      </c>
      <c r="AF21" s="3">
        <f t="shared" si="16"/>
        <v>11875</v>
      </c>
      <c r="AG21" s="3">
        <f t="shared" si="16"/>
        <v>475</v>
      </c>
      <c r="AH21" s="3">
        <f t="shared" si="16"/>
        <v>344</v>
      </c>
      <c r="AI21" s="3">
        <f t="shared" si="16"/>
        <v>394</v>
      </c>
      <c r="AJ21" s="3">
        <f t="shared" si="16"/>
        <v>53</v>
      </c>
    </row>
    <row r="22" spans="1:36" x14ac:dyDescent="0.2">
      <c r="A22" s="25" t="s">
        <v>24</v>
      </c>
      <c r="B22" s="3">
        <f t="shared" si="2"/>
        <v>8550</v>
      </c>
      <c r="C22" s="3">
        <f t="shared" si="2"/>
        <v>631</v>
      </c>
      <c r="D22" s="3">
        <f t="shared" si="2"/>
        <v>7484</v>
      </c>
      <c r="E22" s="3">
        <f t="shared" si="2"/>
        <v>296</v>
      </c>
      <c r="F22" s="3">
        <f t="shared" si="2"/>
        <v>128</v>
      </c>
      <c r="G22" s="3">
        <f t="shared" si="2"/>
        <v>7</v>
      </c>
      <c r="H22" s="3">
        <f t="shared" si="2"/>
        <v>4</v>
      </c>
      <c r="I22" s="25" t="s">
        <v>24</v>
      </c>
      <c r="J22" s="3">
        <f t="shared" si="3"/>
        <v>11200</v>
      </c>
      <c r="K22" s="31">
        <f t="shared" si="4"/>
        <v>854.70500000000004</v>
      </c>
      <c r="L22" s="30">
        <f t="shared" si="5"/>
        <v>5.0000000000000001E-3</v>
      </c>
      <c r="M22" s="28">
        <v>0.5</v>
      </c>
      <c r="N22" s="31">
        <f t="shared" si="6"/>
        <v>9675.2606000000014</v>
      </c>
      <c r="O22" s="30">
        <f t="shared" si="7"/>
        <v>5.6600000000000004E-2</v>
      </c>
      <c r="P22" s="28">
        <v>5.66</v>
      </c>
      <c r="Q22" s="3">
        <f t="shared" si="8"/>
        <v>410.25839999999994</v>
      </c>
      <c r="R22" s="3">
        <f t="shared" si="9"/>
        <v>2.3999999999999998E-3</v>
      </c>
      <c r="S22" s="28">
        <v>0.24</v>
      </c>
      <c r="T22" s="3">
        <f t="shared" si="10"/>
        <v>153.84690000000001</v>
      </c>
      <c r="U22" s="3">
        <f t="shared" si="11"/>
        <v>8.9999999999999998E-4</v>
      </c>
      <c r="V22" s="28">
        <v>0.09</v>
      </c>
      <c r="W22" s="3">
        <f t="shared" si="12"/>
        <v>85.470500000000001</v>
      </c>
      <c r="X22" s="3">
        <f t="shared" si="13"/>
        <v>5.0000000000000001E-4</v>
      </c>
      <c r="Y22" s="28">
        <v>0.05</v>
      </c>
      <c r="Z22" s="31">
        <f t="shared" si="14"/>
        <v>17.094100000000001</v>
      </c>
      <c r="AA22" s="4">
        <f t="shared" si="15"/>
        <v>1E-4</v>
      </c>
      <c r="AB22" s="28">
        <v>0.01</v>
      </c>
      <c r="AC22" s="35" t="s">
        <v>46</v>
      </c>
      <c r="AD22" s="3">
        <f t="shared" si="16"/>
        <v>11054</v>
      </c>
      <c r="AE22" s="3">
        <f t="shared" si="16"/>
        <v>820</v>
      </c>
      <c r="AF22" s="3">
        <f t="shared" si="16"/>
        <v>9112</v>
      </c>
      <c r="AG22" s="3">
        <f t="shared" si="16"/>
        <v>569</v>
      </c>
      <c r="AH22" s="3">
        <f t="shared" si="16"/>
        <v>269</v>
      </c>
      <c r="AI22" s="3">
        <f t="shared" si="16"/>
        <v>244</v>
      </c>
      <c r="AJ22" s="3">
        <f t="shared" si="16"/>
        <v>40</v>
      </c>
    </row>
    <row r="23" spans="1:36" x14ac:dyDescent="0.2">
      <c r="A23" s="25" t="s">
        <v>25</v>
      </c>
      <c r="B23" s="3">
        <f t="shared" si="2"/>
        <v>6235</v>
      </c>
      <c r="C23" s="3">
        <f t="shared" si="2"/>
        <v>420</v>
      </c>
      <c r="D23" s="3">
        <f t="shared" si="2"/>
        <v>5388</v>
      </c>
      <c r="E23" s="3">
        <f t="shared" si="2"/>
        <v>332</v>
      </c>
      <c r="F23" s="3">
        <f t="shared" si="2"/>
        <v>86</v>
      </c>
      <c r="G23" s="3">
        <f t="shared" si="2"/>
        <v>6</v>
      </c>
      <c r="H23" s="3">
        <f t="shared" si="2"/>
        <v>3</v>
      </c>
      <c r="I23" s="25" t="s">
        <v>25</v>
      </c>
      <c r="J23" s="3">
        <f t="shared" si="3"/>
        <v>8819</v>
      </c>
      <c r="K23" s="31">
        <f t="shared" si="4"/>
        <v>564.10529999999994</v>
      </c>
      <c r="L23" s="30">
        <f t="shared" si="5"/>
        <v>3.3E-3</v>
      </c>
      <c r="M23" s="28">
        <v>0.33</v>
      </c>
      <c r="N23" s="31">
        <f t="shared" si="6"/>
        <v>7538.4980999999998</v>
      </c>
      <c r="O23" s="30">
        <f t="shared" si="7"/>
        <v>4.41E-2</v>
      </c>
      <c r="P23" s="28">
        <v>4.41</v>
      </c>
      <c r="Q23" s="3">
        <f t="shared" si="8"/>
        <v>478.63480000000004</v>
      </c>
      <c r="R23" s="3">
        <f t="shared" si="9"/>
        <v>2.8000000000000004E-3</v>
      </c>
      <c r="S23" s="28">
        <v>0.28000000000000003</v>
      </c>
      <c r="T23" s="3">
        <f t="shared" si="10"/>
        <v>170.941</v>
      </c>
      <c r="U23" s="3">
        <f t="shared" si="11"/>
        <v>1E-3</v>
      </c>
      <c r="V23" s="28">
        <v>0.1</v>
      </c>
      <c r="W23" s="3">
        <f t="shared" si="12"/>
        <v>68.376400000000004</v>
      </c>
      <c r="X23" s="3">
        <f t="shared" si="13"/>
        <v>4.0000000000000002E-4</v>
      </c>
      <c r="Y23" s="28">
        <v>0.04</v>
      </c>
      <c r="Z23" s="31">
        <f t="shared" si="14"/>
        <v>17.094100000000001</v>
      </c>
      <c r="AA23" s="4">
        <f t="shared" si="15"/>
        <v>1E-4</v>
      </c>
      <c r="AB23" s="28">
        <v>0.01</v>
      </c>
      <c r="AC23" s="35" t="s">
        <v>47</v>
      </c>
      <c r="AD23" s="3">
        <f t="shared" si="16"/>
        <v>8056</v>
      </c>
      <c r="AE23" s="3">
        <f t="shared" si="16"/>
        <v>536</v>
      </c>
      <c r="AF23" s="3">
        <f t="shared" si="16"/>
        <v>6446</v>
      </c>
      <c r="AG23" s="3">
        <f t="shared" si="16"/>
        <v>700</v>
      </c>
      <c r="AH23" s="3">
        <f t="shared" si="16"/>
        <v>211</v>
      </c>
      <c r="AI23" s="3">
        <f t="shared" si="16"/>
        <v>134</v>
      </c>
      <c r="AJ23" s="3">
        <f t="shared" si="16"/>
        <v>29</v>
      </c>
    </row>
    <row r="24" spans="1:36" x14ac:dyDescent="0.2">
      <c r="A24" s="25" t="s">
        <v>26</v>
      </c>
      <c r="B24" s="3">
        <f t="shared" si="2"/>
        <v>5342</v>
      </c>
      <c r="C24" s="3">
        <f t="shared" si="2"/>
        <v>319</v>
      </c>
      <c r="D24" s="3">
        <f t="shared" si="2"/>
        <v>4428</v>
      </c>
      <c r="E24" s="3">
        <f t="shared" si="2"/>
        <v>513</v>
      </c>
      <c r="F24" s="3">
        <f t="shared" si="2"/>
        <v>76</v>
      </c>
      <c r="G24" s="3">
        <f t="shared" si="2"/>
        <v>3</v>
      </c>
      <c r="H24" s="3">
        <f t="shared" si="2"/>
        <v>3</v>
      </c>
      <c r="I24" s="25" t="s">
        <v>26</v>
      </c>
      <c r="J24" s="3">
        <f t="shared" si="3"/>
        <v>5821</v>
      </c>
      <c r="K24" s="31">
        <f t="shared" si="4"/>
        <v>358.97609999999997</v>
      </c>
      <c r="L24" s="30">
        <f t="shared" si="5"/>
        <v>2.0999999999999999E-3</v>
      </c>
      <c r="M24" s="28">
        <v>0.21</v>
      </c>
      <c r="N24" s="31">
        <f t="shared" si="6"/>
        <v>4769.2539000000006</v>
      </c>
      <c r="O24" s="30">
        <f t="shared" si="7"/>
        <v>2.7900000000000001E-2</v>
      </c>
      <c r="P24" s="28">
        <v>2.79</v>
      </c>
      <c r="Q24" s="3">
        <f t="shared" si="8"/>
        <v>564.10529999999994</v>
      </c>
      <c r="R24" s="3">
        <f t="shared" si="9"/>
        <v>3.3E-3</v>
      </c>
      <c r="S24" s="28">
        <v>0.33</v>
      </c>
      <c r="T24" s="3">
        <f t="shared" si="10"/>
        <v>102.56459999999998</v>
      </c>
      <c r="U24" s="3">
        <f t="shared" si="11"/>
        <v>5.9999999999999995E-4</v>
      </c>
      <c r="V24" s="28">
        <v>0.06</v>
      </c>
      <c r="W24" s="3">
        <f t="shared" si="12"/>
        <v>17.094100000000001</v>
      </c>
      <c r="X24" s="3">
        <f t="shared" si="13"/>
        <v>1E-4</v>
      </c>
      <c r="Y24" s="28">
        <v>0.01</v>
      </c>
      <c r="Z24" s="3">
        <f t="shared" si="14"/>
        <v>0</v>
      </c>
      <c r="AA24" s="4">
        <f t="shared" si="15"/>
        <v>0</v>
      </c>
      <c r="AB24" s="3">
        <v>0</v>
      </c>
      <c r="AC24" s="36" t="s">
        <v>50</v>
      </c>
      <c r="AD24" s="3">
        <f t="shared" si="16"/>
        <v>16622</v>
      </c>
      <c r="AE24" s="3">
        <f t="shared" si="16"/>
        <v>928</v>
      </c>
      <c r="AF24" s="3">
        <f t="shared" si="16"/>
        <v>10761</v>
      </c>
      <c r="AG24" s="3">
        <f t="shared" si="16"/>
        <v>4356</v>
      </c>
      <c r="AH24" s="3">
        <f t="shared" si="16"/>
        <v>284</v>
      </c>
      <c r="AI24" s="3">
        <f t="shared" si="16"/>
        <v>230</v>
      </c>
      <c r="AJ24" s="3">
        <f t="shared" si="16"/>
        <v>63</v>
      </c>
    </row>
    <row r="25" spans="1:36" x14ac:dyDescent="0.2">
      <c r="A25" s="25" t="s">
        <v>27</v>
      </c>
      <c r="B25" s="3">
        <f t="shared" si="2"/>
        <v>3661</v>
      </c>
      <c r="C25" s="3">
        <f t="shared" si="2"/>
        <v>220</v>
      </c>
      <c r="D25" s="3">
        <f t="shared" si="2"/>
        <v>2926</v>
      </c>
      <c r="E25" s="3">
        <f t="shared" si="2"/>
        <v>463</v>
      </c>
      <c r="F25" s="3">
        <f t="shared" si="2"/>
        <v>45</v>
      </c>
      <c r="G25" s="3">
        <f t="shared" si="2"/>
        <v>3</v>
      </c>
      <c r="H25" s="3">
        <f t="shared" si="2"/>
        <v>4</v>
      </c>
      <c r="I25" s="25" t="s">
        <v>27</v>
      </c>
      <c r="J25" s="3">
        <f t="shared" si="3"/>
        <v>4575</v>
      </c>
      <c r="K25" s="31">
        <f t="shared" si="4"/>
        <v>239.31740000000002</v>
      </c>
      <c r="L25" s="30">
        <f t="shared" si="5"/>
        <v>1.4000000000000002E-3</v>
      </c>
      <c r="M25" s="28">
        <v>0.14000000000000001</v>
      </c>
      <c r="N25" s="31">
        <f t="shared" si="6"/>
        <v>3675.2314999999999</v>
      </c>
      <c r="O25" s="30">
        <f t="shared" si="7"/>
        <v>2.1499999999999998E-2</v>
      </c>
      <c r="P25" s="28">
        <v>2.15</v>
      </c>
      <c r="Q25" s="3">
        <f t="shared" si="8"/>
        <v>581.19940000000008</v>
      </c>
      <c r="R25" s="3">
        <f t="shared" si="9"/>
        <v>3.4000000000000002E-3</v>
      </c>
      <c r="S25" s="28">
        <v>0.34</v>
      </c>
      <c r="T25" s="3">
        <f t="shared" si="10"/>
        <v>68.376400000000004</v>
      </c>
      <c r="U25" s="3">
        <f t="shared" si="11"/>
        <v>4.0000000000000002E-4</v>
      </c>
      <c r="V25" s="28">
        <v>0.04</v>
      </c>
      <c r="W25" s="3">
        <f t="shared" si="12"/>
        <v>17.094100000000001</v>
      </c>
      <c r="X25" s="3">
        <f t="shared" si="13"/>
        <v>1E-4</v>
      </c>
      <c r="Y25" s="28">
        <v>0.01</v>
      </c>
      <c r="Z25" s="3">
        <f t="shared" si="14"/>
        <v>17.094100000000001</v>
      </c>
      <c r="AA25" s="4">
        <f t="shared" si="15"/>
        <v>1E-4</v>
      </c>
      <c r="AB25" s="28">
        <v>0.01</v>
      </c>
      <c r="AC25" s="35"/>
      <c r="AD25" s="3"/>
      <c r="AE25" s="3"/>
      <c r="AF25" s="3"/>
      <c r="AG25" s="3"/>
      <c r="AH25" s="3"/>
      <c r="AI25" s="3"/>
      <c r="AJ25" s="3"/>
    </row>
    <row r="26" spans="1:36" x14ac:dyDescent="0.2">
      <c r="A26" s="25" t="s">
        <v>28</v>
      </c>
      <c r="B26" s="3">
        <f t="shared" si="2"/>
        <v>2773</v>
      </c>
      <c r="C26" s="3">
        <f t="shared" si="2"/>
        <v>132</v>
      </c>
      <c r="D26" s="3">
        <f t="shared" si="2"/>
        <v>2073</v>
      </c>
      <c r="E26" s="3">
        <f t="shared" si="2"/>
        <v>541</v>
      </c>
      <c r="F26" s="3">
        <f t="shared" si="2"/>
        <v>25</v>
      </c>
      <c r="G26" s="3">
        <f t="shared" si="2"/>
        <v>1</v>
      </c>
      <c r="H26" s="3">
        <f t="shared" si="2"/>
        <v>1</v>
      </c>
      <c r="I26" s="25" t="s">
        <v>28</v>
      </c>
      <c r="J26" s="3">
        <f t="shared" si="3"/>
        <v>3524</v>
      </c>
      <c r="K26" s="31">
        <f t="shared" si="4"/>
        <v>205.12919999999997</v>
      </c>
      <c r="L26" s="30">
        <f t="shared" si="5"/>
        <v>1.1999999999999999E-3</v>
      </c>
      <c r="M26" s="28">
        <v>0.12</v>
      </c>
      <c r="N26" s="31">
        <f t="shared" si="6"/>
        <v>2564.1149999999998</v>
      </c>
      <c r="O26" s="30">
        <f t="shared" si="7"/>
        <v>1.4999999999999999E-2</v>
      </c>
      <c r="P26" s="28">
        <v>1.5</v>
      </c>
      <c r="Q26" s="3">
        <f t="shared" si="8"/>
        <v>683.76400000000001</v>
      </c>
      <c r="R26" s="3">
        <f t="shared" si="9"/>
        <v>4.0000000000000001E-3</v>
      </c>
      <c r="S26" s="28">
        <v>0.4</v>
      </c>
      <c r="T26" s="3">
        <f t="shared" si="10"/>
        <v>51.282299999999992</v>
      </c>
      <c r="U26" s="3">
        <f t="shared" si="11"/>
        <v>2.9999999999999997E-4</v>
      </c>
      <c r="V26" s="28">
        <v>0.03</v>
      </c>
      <c r="W26" s="3">
        <f t="shared" si="12"/>
        <v>17.094100000000001</v>
      </c>
      <c r="X26" s="3">
        <f t="shared" si="13"/>
        <v>1E-4</v>
      </c>
      <c r="Y26" s="28">
        <v>0.01</v>
      </c>
      <c r="Z26" s="3">
        <f t="shared" si="14"/>
        <v>0</v>
      </c>
      <c r="AA26" s="4">
        <f t="shared" si="15"/>
        <v>0</v>
      </c>
      <c r="AB26" s="3">
        <v>0</v>
      </c>
      <c r="AC26" s="35"/>
      <c r="AD26" s="3"/>
      <c r="AE26" s="3"/>
      <c r="AF26" s="3"/>
      <c r="AG26" s="3"/>
      <c r="AH26" s="3"/>
      <c r="AI26" s="3"/>
      <c r="AJ26" s="3"/>
    </row>
    <row r="27" spans="1:36" x14ac:dyDescent="0.2">
      <c r="A27" s="25" t="s">
        <v>29</v>
      </c>
      <c r="B27" s="3">
        <f t="shared" si="2"/>
        <v>1800</v>
      </c>
      <c r="C27" s="3">
        <f t="shared" si="2"/>
        <v>108</v>
      </c>
      <c r="D27" s="3">
        <f t="shared" si="2"/>
        <v>1221</v>
      </c>
      <c r="E27" s="3">
        <f t="shared" si="2"/>
        <v>451</v>
      </c>
      <c r="F27" s="3">
        <f t="shared" si="2"/>
        <v>17</v>
      </c>
      <c r="G27" s="3">
        <f t="shared" si="2"/>
        <v>0</v>
      </c>
      <c r="H27" s="3">
        <f t="shared" si="2"/>
        <v>3</v>
      </c>
      <c r="I27" s="25" t="s">
        <v>29</v>
      </c>
      <c r="J27" s="3">
        <f t="shared" si="3"/>
        <v>2319</v>
      </c>
      <c r="K27" s="31">
        <f t="shared" si="4"/>
        <v>136.75280000000001</v>
      </c>
      <c r="L27" s="30">
        <f t="shared" si="5"/>
        <v>8.0000000000000004E-4</v>
      </c>
      <c r="M27" s="28">
        <v>0.08</v>
      </c>
      <c r="N27" s="31">
        <f t="shared" si="6"/>
        <v>1538.4690000000003</v>
      </c>
      <c r="O27" s="30">
        <f t="shared" si="7"/>
        <v>9.0000000000000011E-3</v>
      </c>
      <c r="P27" s="28">
        <v>0.9</v>
      </c>
      <c r="Q27" s="3">
        <f t="shared" si="8"/>
        <v>598.29349999999999</v>
      </c>
      <c r="R27" s="3">
        <f t="shared" si="9"/>
        <v>3.4999999999999996E-3</v>
      </c>
      <c r="S27" s="28">
        <v>0.35</v>
      </c>
      <c r="T27" s="3">
        <f t="shared" si="10"/>
        <v>34.188200000000002</v>
      </c>
      <c r="U27" s="3">
        <f t="shared" si="11"/>
        <v>2.0000000000000001E-4</v>
      </c>
      <c r="V27" s="28">
        <v>0.02</v>
      </c>
      <c r="W27" s="3">
        <f t="shared" si="12"/>
        <v>0</v>
      </c>
      <c r="X27" s="3">
        <f t="shared" si="13"/>
        <v>0</v>
      </c>
      <c r="Y27" s="3">
        <v>0</v>
      </c>
      <c r="Z27" s="3">
        <f t="shared" si="14"/>
        <v>0</v>
      </c>
      <c r="AA27" s="4">
        <f t="shared" si="15"/>
        <v>0</v>
      </c>
      <c r="AB27" s="3">
        <v>0</v>
      </c>
      <c r="AC27" s="35"/>
      <c r="AD27" s="3"/>
      <c r="AE27" s="3"/>
      <c r="AF27" s="3"/>
      <c r="AG27" s="3"/>
      <c r="AH27" s="3"/>
      <c r="AI27" s="3"/>
      <c r="AJ27" s="3"/>
    </row>
    <row r="28" spans="1:36" x14ac:dyDescent="0.2">
      <c r="A28" s="25" t="s">
        <v>30</v>
      </c>
      <c r="B28" s="3">
        <f t="shared" si="2"/>
        <v>1257</v>
      </c>
      <c r="C28" s="3">
        <f t="shared" si="2"/>
        <v>63</v>
      </c>
      <c r="D28" s="3">
        <f t="shared" si="2"/>
        <v>764</v>
      </c>
      <c r="E28" s="3">
        <f t="shared" si="2"/>
        <v>416</v>
      </c>
      <c r="F28" s="3">
        <f t="shared" si="2"/>
        <v>13</v>
      </c>
      <c r="G28" s="3">
        <f t="shared" si="2"/>
        <v>1</v>
      </c>
      <c r="H28" s="3">
        <f t="shared" si="2"/>
        <v>0</v>
      </c>
      <c r="I28" s="25" t="s">
        <v>30</v>
      </c>
      <c r="J28" s="3">
        <f t="shared" si="3"/>
        <v>1458</v>
      </c>
      <c r="K28" s="31">
        <f t="shared" si="4"/>
        <v>102.56459999999998</v>
      </c>
      <c r="L28" s="30">
        <f t="shared" si="5"/>
        <v>5.9999999999999995E-4</v>
      </c>
      <c r="M28" s="28">
        <v>0.06</v>
      </c>
      <c r="N28" s="31">
        <f t="shared" si="6"/>
        <v>820.51679999999988</v>
      </c>
      <c r="O28" s="30">
        <f t="shared" si="7"/>
        <v>4.7999999999999996E-3</v>
      </c>
      <c r="P28" s="28">
        <v>0.48</v>
      </c>
      <c r="Q28" s="3">
        <f t="shared" si="8"/>
        <v>512.82299999999998</v>
      </c>
      <c r="R28" s="3">
        <f t="shared" si="9"/>
        <v>3.0000000000000001E-3</v>
      </c>
      <c r="S28" s="28">
        <v>0.3</v>
      </c>
      <c r="T28" s="3">
        <f t="shared" si="10"/>
        <v>17.094100000000001</v>
      </c>
      <c r="U28" s="3">
        <f t="shared" si="11"/>
        <v>1E-4</v>
      </c>
      <c r="V28" s="28">
        <v>0.01</v>
      </c>
      <c r="W28" s="3">
        <f t="shared" si="12"/>
        <v>0</v>
      </c>
      <c r="X28" s="3">
        <f t="shared" si="13"/>
        <v>0</v>
      </c>
      <c r="Y28" s="3">
        <v>0</v>
      </c>
      <c r="Z28" s="23">
        <f t="shared" si="14"/>
        <v>0</v>
      </c>
      <c r="AA28" s="4">
        <f t="shared" si="15"/>
        <v>0</v>
      </c>
      <c r="AB28" s="3">
        <v>0</v>
      </c>
      <c r="AC28" s="35"/>
      <c r="AD28" s="3"/>
      <c r="AE28" s="3"/>
      <c r="AF28" s="3"/>
      <c r="AG28" s="3"/>
      <c r="AH28" s="3"/>
      <c r="AI28" s="3"/>
      <c r="AJ28" s="3"/>
    </row>
    <row r="29" spans="1:36" x14ac:dyDescent="0.2">
      <c r="A29" s="26" t="s">
        <v>31</v>
      </c>
      <c r="B29" s="3">
        <f t="shared" si="2"/>
        <v>1513</v>
      </c>
      <c r="C29" s="3">
        <f t="shared" si="2"/>
        <v>112</v>
      </c>
      <c r="D29" s="3">
        <f t="shared" si="2"/>
        <v>713</v>
      </c>
      <c r="E29" s="3">
        <f t="shared" si="2"/>
        <v>671</v>
      </c>
      <c r="F29" s="3">
        <f t="shared" si="2"/>
        <v>15</v>
      </c>
      <c r="G29" s="3">
        <f t="shared" si="2"/>
        <v>0</v>
      </c>
      <c r="H29" s="3">
        <f t="shared" si="2"/>
        <v>2</v>
      </c>
      <c r="I29" s="26" t="s">
        <v>31</v>
      </c>
      <c r="J29" s="3">
        <f t="shared" si="3"/>
        <v>1900</v>
      </c>
      <c r="K29" s="31">
        <f t="shared" si="4"/>
        <v>102.56459999999998</v>
      </c>
      <c r="L29" s="30">
        <f t="shared" si="5"/>
        <v>5.9999999999999995E-4</v>
      </c>
      <c r="M29" s="28">
        <v>0.06</v>
      </c>
      <c r="N29" s="31">
        <f t="shared" si="6"/>
        <v>871.79910000000007</v>
      </c>
      <c r="O29" s="30">
        <f t="shared" si="7"/>
        <v>5.1000000000000004E-3</v>
      </c>
      <c r="P29" s="28">
        <v>0.51</v>
      </c>
      <c r="Q29" s="3">
        <f t="shared" si="8"/>
        <v>871.79910000000007</v>
      </c>
      <c r="R29" s="3">
        <f t="shared" si="9"/>
        <v>5.1000000000000004E-3</v>
      </c>
      <c r="S29" s="28">
        <v>0.51</v>
      </c>
      <c r="T29" s="3">
        <f t="shared" si="10"/>
        <v>17.094100000000001</v>
      </c>
      <c r="U29" s="3">
        <f t="shared" si="11"/>
        <v>1E-4</v>
      </c>
      <c r="V29" s="28">
        <v>0.01</v>
      </c>
      <c r="W29" s="3">
        <f t="shared" si="12"/>
        <v>17.094100000000001</v>
      </c>
      <c r="X29" s="3">
        <f t="shared" si="13"/>
        <v>1E-4</v>
      </c>
      <c r="Y29" s="28">
        <v>0.01</v>
      </c>
      <c r="Z29" s="23">
        <f t="shared" si="14"/>
        <v>0</v>
      </c>
      <c r="AA29" s="4">
        <f t="shared" si="15"/>
        <v>0</v>
      </c>
      <c r="AB29" s="3">
        <v>0</v>
      </c>
      <c r="AC29" s="36"/>
      <c r="AD29" s="3"/>
      <c r="AE29" s="3"/>
      <c r="AF29" s="3"/>
      <c r="AG29" s="3"/>
      <c r="AH29" s="3"/>
      <c r="AI29" s="3"/>
      <c r="AJ29" s="3"/>
    </row>
    <row r="30" spans="1:36" ht="8.25" customHeight="1" x14ac:dyDescent="0.2">
      <c r="A30" s="20"/>
      <c r="B30" s="23"/>
      <c r="C30" s="23"/>
      <c r="D30" s="23"/>
      <c r="E30" s="23"/>
      <c r="F30" s="23"/>
      <c r="G30" s="23"/>
      <c r="H30" s="23"/>
      <c r="I30" s="20"/>
      <c r="J30" s="3"/>
      <c r="K30" s="31"/>
      <c r="L30" s="30"/>
      <c r="M30" s="3"/>
      <c r="N30" s="31"/>
      <c r="O30" s="30"/>
      <c r="P30" s="3"/>
      <c r="Q30" s="3"/>
      <c r="R30" s="3"/>
      <c r="S30" s="3"/>
      <c r="T30" s="3"/>
      <c r="U30" s="3"/>
      <c r="V30" s="3"/>
      <c r="W30" s="3"/>
      <c r="X30" s="3"/>
      <c r="Y30" s="3"/>
      <c r="Z30" s="31"/>
      <c r="AB30" s="3"/>
      <c r="AD30" s="3"/>
      <c r="AE30" s="3"/>
      <c r="AF30" s="3"/>
      <c r="AG30" s="3"/>
      <c r="AH30" s="3"/>
      <c r="AI30" s="3"/>
      <c r="AJ30" s="3"/>
    </row>
    <row r="31" spans="1:36" x14ac:dyDescent="0.2">
      <c r="A31" s="24" t="s">
        <v>32</v>
      </c>
      <c r="B31" s="23">
        <f t="shared" ref="B31:H31" si="17">SUM(B33:B46)</f>
        <v>65112</v>
      </c>
      <c r="C31" s="23">
        <f t="shared" si="17"/>
        <v>32504</v>
      </c>
      <c r="D31" s="23">
        <f t="shared" si="17"/>
        <v>31526</v>
      </c>
      <c r="E31" s="23">
        <f t="shared" si="17"/>
        <v>768</v>
      </c>
      <c r="F31" s="23">
        <f t="shared" si="17"/>
        <v>214</v>
      </c>
      <c r="G31" s="23">
        <f t="shared" si="17"/>
        <v>36</v>
      </c>
      <c r="H31" s="23">
        <f t="shared" si="17"/>
        <v>64</v>
      </c>
      <c r="I31" s="24" t="s">
        <v>32</v>
      </c>
      <c r="J31" s="23">
        <f>SUM(J33:J46)</f>
        <v>81976</v>
      </c>
      <c r="K31" s="31">
        <v>40912</v>
      </c>
      <c r="L31" s="31">
        <f>SUM(K33:K46)</f>
        <v>40940.369499999986</v>
      </c>
      <c r="M31" s="23">
        <v>40912</v>
      </c>
      <c r="N31" s="31">
        <v>38827</v>
      </c>
      <c r="O31" s="31">
        <f>SUM(N33:N46)</f>
        <v>38786.512900000002</v>
      </c>
      <c r="P31" s="23">
        <v>38827</v>
      </c>
      <c r="Q31" s="3">
        <v>1018</v>
      </c>
      <c r="R31" s="3">
        <f>SUM(Q33:Q46)</f>
        <v>1025.6459999999997</v>
      </c>
      <c r="S31" s="23">
        <v>1018</v>
      </c>
      <c r="T31" s="3">
        <v>353</v>
      </c>
      <c r="U31" s="3">
        <f>SUM(T33:T46)</f>
        <v>358.97610000000003</v>
      </c>
      <c r="V31" s="23">
        <v>353</v>
      </c>
      <c r="W31" s="3">
        <v>645</v>
      </c>
      <c r="X31" s="3">
        <f>SUM(W33:W46)</f>
        <v>666.6699000000001</v>
      </c>
      <c r="Y31" s="23">
        <v>645</v>
      </c>
      <c r="Z31" s="31">
        <v>221</v>
      </c>
      <c r="AA31" s="4">
        <f>SUM(Z33:Z46)</f>
        <v>222.22329999999997</v>
      </c>
      <c r="AB31" s="23">
        <v>221</v>
      </c>
      <c r="AC31" s="4" t="s">
        <v>48</v>
      </c>
      <c r="AD31" s="3">
        <f t="shared" ref="AD31:AJ31" si="18">SUM(AD33:AD41)</f>
        <v>93138</v>
      </c>
      <c r="AE31" s="3">
        <f t="shared" si="18"/>
        <v>45232</v>
      </c>
      <c r="AF31" s="3">
        <f t="shared" si="18"/>
        <v>43217</v>
      </c>
      <c r="AG31" s="3">
        <f t="shared" si="18"/>
        <v>1377</v>
      </c>
      <c r="AH31" s="3">
        <f t="shared" si="18"/>
        <v>572</v>
      </c>
      <c r="AI31" s="3">
        <f t="shared" si="18"/>
        <v>2068</v>
      </c>
      <c r="AJ31" s="3">
        <f t="shared" si="18"/>
        <v>672</v>
      </c>
    </row>
    <row r="32" spans="1:36" ht="8.25" customHeight="1" x14ac:dyDescent="0.2">
      <c r="A32" s="23"/>
      <c r="B32" s="23"/>
      <c r="C32" s="23"/>
      <c r="D32" s="23"/>
      <c r="E32" s="23"/>
      <c r="F32" s="23"/>
      <c r="G32" s="23"/>
      <c r="H32" s="23"/>
      <c r="I32" s="23"/>
      <c r="J32" s="23"/>
      <c r="K32" s="31"/>
      <c r="L32" s="30"/>
      <c r="M32" s="23"/>
      <c r="N32" s="31"/>
      <c r="O32" s="30"/>
      <c r="P32" s="23"/>
      <c r="Q32" s="3"/>
      <c r="R32" s="3"/>
      <c r="S32" s="23"/>
      <c r="T32" s="3"/>
      <c r="U32" s="3"/>
      <c r="V32" s="23"/>
      <c r="W32" s="3"/>
      <c r="X32" s="3"/>
      <c r="Y32" s="23"/>
      <c r="Z32" s="31"/>
      <c r="AB32" s="23"/>
      <c r="AD32" s="3"/>
      <c r="AE32" s="3"/>
      <c r="AF32" s="3"/>
      <c r="AG32" s="3"/>
      <c r="AH32" s="3"/>
      <c r="AI32" s="3"/>
      <c r="AJ32" s="3"/>
    </row>
    <row r="33" spans="1:36" x14ac:dyDescent="0.2">
      <c r="A33" s="25" t="s">
        <v>17</v>
      </c>
      <c r="B33" s="3">
        <v>9060</v>
      </c>
      <c r="C33" s="3">
        <v>9002</v>
      </c>
      <c r="D33" s="3">
        <v>29</v>
      </c>
      <c r="E33" s="3">
        <v>6</v>
      </c>
      <c r="F33" s="3">
        <v>2</v>
      </c>
      <c r="G33" s="3">
        <v>4</v>
      </c>
      <c r="H33" s="3">
        <v>17</v>
      </c>
      <c r="I33" s="25" t="s">
        <v>17</v>
      </c>
      <c r="J33" s="3">
        <v>11459</v>
      </c>
      <c r="K33" s="31">
        <f t="shared" ref="K33:K46" si="19">L33*$J$13</f>
        <v>11316.294199999998</v>
      </c>
      <c r="L33" s="30">
        <f t="shared" ref="L33:L46" si="20">M33/100</f>
        <v>6.6199999999999995E-2</v>
      </c>
      <c r="M33" s="28">
        <v>6.62</v>
      </c>
      <c r="N33" s="31">
        <f t="shared" ref="N33:N46" si="21">O33*$J$13</f>
        <v>85.470500000000001</v>
      </c>
      <c r="O33" s="30">
        <f t="shared" ref="O33:O46" si="22">P33/100</f>
        <v>5.0000000000000001E-4</v>
      </c>
      <c r="P33" s="28">
        <v>0.05</v>
      </c>
      <c r="Q33" s="3">
        <f t="shared" ref="Q33:Q46" si="23">$J$13*R33</f>
        <v>0</v>
      </c>
      <c r="R33" s="3">
        <f t="shared" ref="R33:R46" si="24">S33/100</f>
        <v>0</v>
      </c>
      <c r="S33" s="3">
        <v>0</v>
      </c>
      <c r="T33" s="3">
        <f t="shared" ref="T33:T46" si="25">U33*$J$13</f>
        <v>0</v>
      </c>
      <c r="U33" s="3">
        <f t="shared" ref="U33:U46" si="26">V33/100</f>
        <v>0</v>
      </c>
      <c r="V33" s="3">
        <v>0</v>
      </c>
      <c r="W33" s="3">
        <f t="shared" ref="W33:W46" si="27">X33*$J$13</f>
        <v>0</v>
      </c>
      <c r="X33" s="3">
        <f t="shared" ref="X33:X46" si="28">Y33/100</f>
        <v>0</v>
      </c>
      <c r="Y33" s="3">
        <v>0</v>
      </c>
      <c r="Z33" s="31">
        <f t="shared" ref="Z33:Z46" si="29">AA33*$J$13</f>
        <v>51.282299999999992</v>
      </c>
      <c r="AA33" s="4">
        <f t="shared" ref="AA33:AA46" si="30">AB33/100</f>
        <v>2.9999999999999997E-4</v>
      </c>
      <c r="AB33" s="28">
        <v>0.03</v>
      </c>
      <c r="AC33" s="36" t="s">
        <v>40</v>
      </c>
      <c r="AD33" s="3">
        <v>27408</v>
      </c>
      <c r="AE33" s="3">
        <v>26572</v>
      </c>
      <c r="AF33" s="3">
        <v>367</v>
      </c>
      <c r="AG33" s="3">
        <v>5</v>
      </c>
      <c r="AH33" s="3">
        <v>8</v>
      </c>
      <c r="AI33" s="3">
        <v>137</v>
      </c>
      <c r="AJ33" s="3">
        <v>319</v>
      </c>
    </row>
    <row r="34" spans="1:36" x14ac:dyDescent="0.2">
      <c r="A34" s="25" t="s">
        <v>19</v>
      </c>
      <c r="B34" s="3">
        <v>9570</v>
      </c>
      <c r="C34" s="3">
        <v>9380</v>
      </c>
      <c r="D34" s="3">
        <v>173</v>
      </c>
      <c r="E34" s="3">
        <v>4</v>
      </c>
      <c r="F34" s="19" t="s">
        <v>18</v>
      </c>
      <c r="G34" s="3">
        <v>2</v>
      </c>
      <c r="H34" s="3">
        <v>11</v>
      </c>
      <c r="I34" s="25" t="s">
        <v>19</v>
      </c>
      <c r="J34" s="3">
        <v>13081</v>
      </c>
      <c r="K34" s="31">
        <f t="shared" si="19"/>
        <v>12666.7281</v>
      </c>
      <c r="L34" s="30">
        <f t="shared" si="20"/>
        <v>7.4099999999999999E-2</v>
      </c>
      <c r="M34" s="28">
        <v>7.41</v>
      </c>
      <c r="N34" s="31">
        <f t="shared" si="21"/>
        <v>290.59970000000004</v>
      </c>
      <c r="O34" s="30">
        <f t="shared" si="22"/>
        <v>1.7000000000000001E-3</v>
      </c>
      <c r="P34" s="28">
        <v>0.17</v>
      </c>
      <c r="Q34" s="3">
        <f t="shared" si="23"/>
        <v>0</v>
      </c>
      <c r="R34" s="3">
        <f t="shared" si="24"/>
        <v>0</v>
      </c>
      <c r="S34" s="3">
        <v>0</v>
      </c>
      <c r="T34" s="3">
        <f t="shared" si="25"/>
        <v>0</v>
      </c>
      <c r="U34" s="3">
        <f t="shared" si="26"/>
        <v>0</v>
      </c>
      <c r="V34" s="3">
        <v>0</v>
      </c>
      <c r="W34" s="3">
        <f t="shared" si="27"/>
        <v>34.188200000000002</v>
      </c>
      <c r="X34" s="3">
        <f t="shared" si="28"/>
        <v>2.0000000000000001E-4</v>
      </c>
      <c r="Y34" s="28">
        <v>0.02</v>
      </c>
      <c r="Z34" s="31">
        <f t="shared" si="29"/>
        <v>68.376400000000004</v>
      </c>
      <c r="AA34" s="4">
        <f t="shared" si="30"/>
        <v>4.0000000000000002E-4</v>
      </c>
      <c r="AB34" s="28">
        <v>0.04</v>
      </c>
      <c r="AC34" s="35" t="s">
        <v>41</v>
      </c>
      <c r="AD34" s="3">
        <v>12796</v>
      </c>
      <c r="AE34" s="3">
        <v>9784</v>
      </c>
      <c r="AF34" s="3">
        <v>2444</v>
      </c>
      <c r="AG34" s="3">
        <v>6</v>
      </c>
      <c r="AH34" s="3">
        <v>20</v>
      </c>
      <c r="AI34" s="3">
        <v>434</v>
      </c>
      <c r="AJ34" s="3">
        <v>108</v>
      </c>
    </row>
    <row r="35" spans="1:36" x14ac:dyDescent="0.2">
      <c r="A35" s="25" t="s">
        <v>20</v>
      </c>
      <c r="B35" s="3">
        <v>10159</v>
      </c>
      <c r="C35" s="3">
        <v>8039</v>
      </c>
      <c r="D35" s="3">
        <v>2084</v>
      </c>
      <c r="E35" s="3">
        <v>12</v>
      </c>
      <c r="F35" s="3">
        <v>8</v>
      </c>
      <c r="G35" s="3">
        <v>5</v>
      </c>
      <c r="H35" s="3">
        <v>11</v>
      </c>
      <c r="I35" s="25" t="s">
        <v>20</v>
      </c>
      <c r="J35" s="3">
        <v>11492</v>
      </c>
      <c r="K35" s="31">
        <f t="shared" si="19"/>
        <v>8991.4966000000004</v>
      </c>
      <c r="L35" s="30">
        <f t="shared" si="20"/>
        <v>5.2600000000000001E-2</v>
      </c>
      <c r="M35" s="28">
        <v>5.26</v>
      </c>
      <c r="N35" s="31">
        <f t="shared" si="21"/>
        <v>2290.6094000000003</v>
      </c>
      <c r="O35" s="30">
        <f t="shared" si="22"/>
        <v>1.34E-2</v>
      </c>
      <c r="P35" s="28">
        <v>1.34</v>
      </c>
      <c r="Q35" s="3">
        <f t="shared" si="23"/>
        <v>17.094100000000001</v>
      </c>
      <c r="R35" s="3">
        <f t="shared" si="24"/>
        <v>1E-4</v>
      </c>
      <c r="S35" s="28">
        <v>0.01</v>
      </c>
      <c r="T35" s="3">
        <f t="shared" si="25"/>
        <v>17.094100000000001</v>
      </c>
      <c r="U35" s="3">
        <f t="shared" si="26"/>
        <v>1E-4</v>
      </c>
      <c r="V35" s="28">
        <v>0.01</v>
      </c>
      <c r="W35" s="3">
        <f t="shared" si="27"/>
        <v>136.75280000000001</v>
      </c>
      <c r="X35" s="3">
        <f t="shared" si="28"/>
        <v>8.0000000000000004E-4</v>
      </c>
      <c r="Y35" s="28">
        <v>0.08</v>
      </c>
      <c r="Z35" s="31">
        <f t="shared" si="29"/>
        <v>51.282299999999992</v>
      </c>
      <c r="AA35" s="4">
        <f t="shared" si="30"/>
        <v>2.9999999999999997E-4</v>
      </c>
      <c r="AB35" s="28">
        <v>0.03</v>
      </c>
      <c r="AC35" s="35" t="s">
        <v>42</v>
      </c>
      <c r="AD35" s="3">
        <v>10068</v>
      </c>
      <c r="AE35" s="3">
        <v>4103</v>
      </c>
      <c r="AF35" s="3">
        <v>5504</v>
      </c>
      <c r="AG35" s="3">
        <v>13</v>
      </c>
      <c r="AH35" s="3">
        <v>30</v>
      </c>
      <c r="AI35" s="3">
        <v>363</v>
      </c>
      <c r="AJ35" s="3">
        <v>55</v>
      </c>
    </row>
    <row r="36" spans="1:36" x14ac:dyDescent="0.2">
      <c r="A36" s="25" t="s">
        <v>21</v>
      </c>
      <c r="B36" s="3">
        <v>8462</v>
      </c>
      <c r="C36" s="3">
        <v>3606</v>
      </c>
      <c r="D36" s="3">
        <v>4806</v>
      </c>
      <c r="E36" s="3">
        <v>11</v>
      </c>
      <c r="F36" s="3">
        <v>20</v>
      </c>
      <c r="G36" s="3">
        <v>13</v>
      </c>
      <c r="H36" s="3">
        <v>6</v>
      </c>
      <c r="I36" s="25" t="s">
        <v>21</v>
      </c>
      <c r="J36" s="3">
        <v>10425</v>
      </c>
      <c r="K36" s="31">
        <f t="shared" si="19"/>
        <v>4341.9013999999997</v>
      </c>
      <c r="L36" s="30">
        <f t="shared" si="20"/>
        <v>2.5399999999999999E-2</v>
      </c>
      <c r="M36" s="28">
        <v>2.54</v>
      </c>
      <c r="N36" s="31">
        <f t="shared" si="21"/>
        <v>5811.9940000000006</v>
      </c>
      <c r="O36" s="30">
        <f t="shared" si="22"/>
        <v>3.4000000000000002E-2</v>
      </c>
      <c r="P36" s="28">
        <v>3.4</v>
      </c>
      <c r="Q36" s="3">
        <f t="shared" si="23"/>
        <v>34.188200000000002</v>
      </c>
      <c r="R36" s="3">
        <f t="shared" si="24"/>
        <v>2.0000000000000001E-4</v>
      </c>
      <c r="S36" s="28">
        <v>0.02</v>
      </c>
      <c r="T36" s="3">
        <f t="shared" si="25"/>
        <v>34.188200000000002</v>
      </c>
      <c r="U36" s="3">
        <f t="shared" si="26"/>
        <v>2.0000000000000001E-4</v>
      </c>
      <c r="V36" s="28">
        <v>0.02</v>
      </c>
      <c r="W36" s="3">
        <f t="shared" si="27"/>
        <v>170.941</v>
      </c>
      <c r="X36" s="3">
        <f t="shared" si="28"/>
        <v>1E-3</v>
      </c>
      <c r="Y36" s="28">
        <v>0.1</v>
      </c>
      <c r="Z36" s="31">
        <f t="shared" si="29"/>
        <v>34.188200000000002</v>
      </c>
      <c r="AA36" s="4">
        <f t="shared" si="30"/>
        <v>2.0000000000000001E-4</v>
      </c>
      <c r="AB36" s="28">
        <v>0.02</v>
      </c>
      <c r="AC36" s="35" t="s">
        <v>43</v>
      </c>
      <c r="AD36" s="3">
        <v>9613</v>
      </c>
      <c r="AE36" s="3">
        <v>2058</v>
      </c>
      <c r="AF36" s="3">
        <v>7092</v>
      </c>
      <c r="AG36" s="3">
        <v>32</v>
      </c>
      <c r="AH36" s="3">
        <v>64</v>
      </c>
      <c r="AI36" s="3">
        <v>310</v>
      </c>
      <c r="AJ36" s="3">
        <v>57</v>
      </c>
    </row>
    <row r="37" spans="1:36" x14ac:dyDescent="0.2">
      <c r="A37" s="25" t="s">
        <v>22</v>
      </c>
      <c r="B37" s="3">
        <v>7074</v>
      </c>
      <c r="C37" s="3">
        <v>1295</v>
      </c>
      <c r="D37" s="3">
        <v>5710</v>
      </c>
      <c r="E37" s="3">
        <v>20</v>
      </c>
      <c r="F37" s="3">
        <v>38</v>
      </c>
      <c r="G37" s="3">
        <v>4</v>
      </c>
      <c r="H37" s="3">
        <v>7</v>
      </c>
      <c r="I37" s="25" t="s">
        <v>22</v>
      </c>
      <c r="J37" s="3">
        <v>8799</v>
      </c>
      <c r="K37" s="31">
        <f t="shared" si="19"/>
        <v>1846.1628000000001</v>
      </c>
      <c r="L37" s="30">
        <f t="shared" si="20"/>
        <v>1.0800000000000001E-2</v>
      </c>
      <c r="M37" s="28">
        <v>1.08</v>
      </c>
      <c r="N37" s="31">
        <f t="shared" si="21"/>
        <v>6769.2635999999993</v>
      </c>
      <c r="O37" s="30">
        <f t="shared" si="22"/>
        <v>3.9599999999999996E-2</v>
      </c>
      <c r="P37" s="28">
        <v>3.96</v>
      </c>
      <c r="Q37" s="3">
        <f t="shared" si="23"/>
        <v>34.188200000000002</v>
      </c>
      <c r="R37" s="3">
        <f t="shared" si="24"/>
        <v>2.0000000000000001E-4</v>
      </c>
      <c r="S37" s="28">
        <v>0.02</v>
      </c>
      <c r="T37" s="3">
        <f t="shared" si="25"/>
        <v>51.282299999999992</v>
      </c>
      <c r="U37" s="3">
        <f t="shared" si="26"/>
        <v>2.9999999999999997E-4</v>
      </c>
      <c r="V37" s="28">
        <v>0.03</v>
      </c>
      <c r="W37" s="3">
        <f t="shared" si="27"/>
        <v>102.56459999999998</v>
      </c>
      <c r="X37" s="3">
        <f t="shared" si="28"/>
        <v>5.9999999999999995E-4</v>
      </c>
      <c r="Y37" s="28">
        <v>0.06</v>
      </c>
      <c r="Z37" s="31">
        <f t="shared" si="29"/>
        <v>17.094100000000001</v>
      </c>
      <c r="AA37" s="4">
        <f t="shared" si="30"/>
        <v>1E-4</v>
      </c>
      <c r="AB37" s="28">
        <v>0.01</v>
      </c>
      <c r="AC37" s="35" t="s">
        <v>44</v>
      </c>
      <c r="AD37" s="3">
        <v>8705</v>
      </c>
      <c r="AE37" s="3">
        <v>1231</v>
      </c>
      <c r="AF37" s="3">
        <v>7019</v>
      </c>
      <c r="AG37" s="3">
        <v>44</v>
      </c>
      <c r="AH37" s="3">
        <v>99</v>
      </c>
      <c r="AI37" s="3">
        <v>271</v>
      </c>
      <c r="AJ37" s="3">
        <v>41</v>
      </c>
    </row>
    <row r="38" spans="1:36" x14ac:dyDescent="0.2">
      <c r="A38" s="25" t="s">
        <v>23</v>
      </c>
      <c r="B38" s="3">
        <v>5591</v>
      </c>
      <c r="C38" s="3">
        <v>521</v>
      </c>
      <c r="D38" s="3">
        <v>5003</v>
      </c>
      <c r="E38" s="3">
        <v>30</v>
      </c>
      <c r="F38" s="3">
        <v>30</v>
      </c>
      <c r="G38" s="3">
        <v>2</v>
      </c>
      <c r="H38" s="3">
        <v>5</v>
      </c>
      <c r="I38" s="25" t="s">
        <v>23</v>
      </c>
      <c r="J38" s="3">
        <v>7552</v>
      </c>
      <c r="K38" s="31">
        <f t="shared" si="19"/>
        <v>837.61090000000002</v>
      </c>
      <c r="L38" s="30">
        <f t="shared" si="20"/>
        <v>4.8999999999999998E-3</v>
      </c>
      <c r="M38" s="28">
        <v>0.49</v>
      </c>
      <c r="N38" s="31">
        <f t="shared" si="21"/>
        <v>6512.8521000000001</v>
      </c>
      <c r="O38" s="30">
        <f t="shared" si="22"/>
        <v>3.8100000000000002E-2</v>
      </c>
      <c r="P38" s="28">
        <v>3.81</v>
      </c>
      <c r="Q38" s="3">
        <f t="shared" si="23"/>
        <v>51.282299999999992</v>
      </c>
      <c r="R38" s="3">
        <f t="shared" si="24"/>
        <v>2.9999999999999997E-4</v>
      </c>
      <c r="S38" s="28">
        <v>0.03</v>
      </c>
      <c r="T38" s="3">
        <f t="shared" si="25"/>
        <v>68.376400000000004</v>
      </c>
      <c r="U38" s="3">
        <f t="shared" si="26"/>
        <v>4.0000000000000002E-4</v>
      </c>
      <c r="V38" s="28">
        <v>0.04</v>
      </c>
      <c r="W38" s="3">
        <f t="shared" si="27"/>
        <v>85.470500000000001</v>
      </c>
      <c r="X38" s="3">
        <f t="shared" si="28"/>
        <v>5.0000000000000001E-4</v>
      </c>
      <c r="Y38" s="28">
        <v>0.05</v>
      </c>
      <c r="Z38" s="3">
        <f t="shared" si="29"/>
        <v>0</v>
      </c>
      <c r="AA38" s="4">
        <f t="shared" si="30"/>
        <v>0</v>
      </c>
      <c r="AB38" s="3">
        <v>0</v>
      </c>
      <c r="AC38" s="35" t="s">
        <v>45</v>
      </c>
      <c r="AD38" s="3">
        <v>7164</v>
      </c>
      <c r="AE38" s="3">
        <v>593</v>
      </c>
      <c r="AF38" s="3">
        <v>6165</v>
      </c>
      <c r="AG38" s="3">
        <v>88</v>
      </c>
      <c r="AH38" s="3">
        <v>100</v>
      </c>
      <c r="AI38" s="3">
        <v>191</v>
      </c>
      <c r="AJ38" s="3">
        <v>27</v>
      </c>
    </row>
    <row r="39" spans="1:36" x14ac:dyDescent="0.2">
      <c r="A39" s="25" t="s">
        <v>24</v>
      </c>
      <c r="B39" s="3">
        <v>4242</v>
      </c>
      <c r="C39" s="3">
        <v>251</v>
      </c>
      <c r="D39" s="3">
        <v>3926</v>
      </c>
      <c r="E39" s="3">
        <v>27</v>
      </c>
      <c r="F39" s="3">
        <v>35</v>
      </c>
      <c r="G39" s="3">
        <v>2</v>
      </c>
      <c r="H39" s="3">
        <v>1</v>
      </c>
      <c r="I39" s="25" t="s">
        <v>24</v>
      </c>
      <c r="J39" s="3">
        <v>5508</v>
      </c>
      <c r="K39" s="31">
        <f t="shared" si="19"/>
        <v>358.97609999999997</v>
      </c>
      <c r="L39" s="30">
        <f t="shared" si="20"/>
        <v>2.0999999999999999E-3</v>
      </c>
      <c r="M39" s="28">
        <v>0.21</v>
      </c>
      <c r="N39" s="31">
        <f t="shared" si="21"/>
        <v>5008.5713000000005</v>
      </c>
      <c r="O39" s="30">
        <f t="shared" si="22"/>
        <v>2.9300000000000003E-2</v>
      </c>
      <c r="P39" s="28">
        <v>2.93</v>
      </c>
      <c r="Q39" s="3">
        <f t="shared" si="23"/>
        <v>51.282299999999992</v>
      </c>
      <c r="R39" s="3">
        <f t="shared" si="24"/>
        <v>2.9999999999999997E-4</v>
      </c>
      <c r="S39" s="28">
        <v>0.03</v>
      </c>
      <c r="T39" s="3">
        <f t="shared" si="25"/>
        <v>51.282299999999992</v>
      </c>
      <c r="U39" s="3">
        <f t="shared" si="26"/>
        <v>2.9999999999999997E-4</v>
      </c>
      <c r="V39" s="28">
        <v>0.03</v>
      </c>
      <c r="W39" s="3">
        <f t="shared" si="27"/>
        <v>51.282299999999992</v>
      </c>
      <c r="X39" s="3">
        <f t="shared" si="28"/>
        <v>2.9999999999999997E-4</v>
      </c>
      <c r="Y39" s="28">
        <v>0.03</v>
      </c>
      <c r="Z39" s="3">
        <f t="shared" si="29"/>
        <v>0</v>
      </c>
      <c r="AA39" s="4">
        <f t="shared" si="30"/>
        <v>0</v>
      </c>
      <c r="AB39" s="3">
        <v>0</v>
      </c>
      <c r="AC39" s="35" t="s">
        <v>46</v>
      </c>
      <c r="AD39" s="3">
        <v>5507</v>
      </c>
      <c r="AE39" s="3">
        <v>385</v>
      </c>
      <c r="AF39" s="3">
        <v>4788</v>
      </c>
      <c r="AG39" s="3">
        <v>104</v>
      </c>
      <c r="AH39" s="3">
        <v>80</v>
      </c>
      <c r="AI39" s="3">
        <v>126</v>
      </c>
      <c r="AJ39" s="3">
        <v>24</v>
      </c>
    </row>
    <row r="40" spans="1:36" x14ac:dyDescent="0.2">
      <c r="A40" s="25" t="s">
        <v>25</v>
      </c>
      <c r="B40" s="3">
        <v>3131</v>
      </c>
      <c r="C40" s="3">
        <v>156</v>
      </c>
      <c r="D40" s="3">
        <v>2888</v>
      </c>
      <c r="E40" s="3">
        <v>55</v>
      </c>
      <c r="F40" s="3">
        <v>29</v>
      </c>
      <c r="G40" s="3">
        <v>1</v>
      </c>
      <c r="H40" s="3">
        <v>2</v>
      </c>
      <c r="I40" s="25" t="s">
        <v>25</v>
      </c>
      <c r="J40" s="3">
        <v>4449</v>
      </c>
      <c r="K40" s="31">
        <f t="shared" si="19"/>
        <v>239.31740000000002</v>
      </c>
      <c r="L40" s="30">
        <f t="shared" si="20"/>
        <v>1.4000000000000002E-3</v>
      </c>
      <c r="M40" s="28">
        <v>0.14000000000000001</v>
      </c>
      <c r="N40" s="31">
        <f t="shared" si="21"/>
        <v>4051.3017000000004</v>
      </c>
      <c r="O40" s="30">
        <f t="shared" si="22"/>
        <v>2.3700000000000002E-2</v>
      </c>
      <c r="P40" s="28">
        <v>2.37</v>
      </c>
      <c r="Q40" s="3">
        <f t="shared" si="23"/>
        <v>85.470500000000001</v>
      </c>
      <c r="R40" s="3">
        <f t="shared" si="24"/>
        <v>5.0000000000000001E-4</v>
      </c>
      <c r="S40" s="28">
        <v>0.05</v>
      </c>
      <c r="T40" s="3">
        <f t="shared" si="25"/>
        <v>51.282299999999992</v>
      </c>
      <c r="U40" s="3">
        <f t="shared" si="26"/>
        <v>2.9999999999999997E-4</v>
      </c>
      <c r="V40" s="28">
        <v>0.03</v>
      </c>
      <c r="W40" s="3">
        <f t="shared" si="27"/>
        <v>34.188200000000002</v>
      </c>
      <c r="X40" s="3">
        <f t="shared" si="28"/>
        <v>2.0000000000000001E-4</v>
      </c>
      <c r="Y40" s="28">
        <v>0.02</v>
      </c>
      <c r="Z40" s="3">
        <f t="shared" si="29"/>
        <v>0</v>
      </c>
      <c r="AA40" s="4">
        <f t="shared" si="30"/>
        <v>0</v>
      </c>
      <c r="AB40" s="3">
        <v>0</v>
      </c>
      <c r="AC40" s="35" t="s">
        <v>47</v>
      </c>
      <c r="AD40" s="3">
        <v>4130</v>
      </c>
      <c r="AE40" s="3">
        <v>222</v>
      </c>
      <c r="AF40" s="3">
        <v>3604</v>
      </c>
      <c r="AG40" s="3">
        <v>133</v>
      </c>
      <c r="AH40" s="3">
        <v>73</v>
      </c>
      <c r="AI40" s="3">
        <v>84</v>
      </c>
      <c r="AJ40" s="3">
        <v>14</v>
      </c>
    </row>
    <row r="41" spans="1:36" x14ac:dyDescent="0.2">
      <c r="A41" s="25" t="s">
        <v>26</v>
      </c>
      <c r="B41" s="3">
        <v>2578</v>
      </c>
      <c r="C41" s="3">
        <v>96</v>
      </c>
      <c r="D41" s="3">
        <v>2374</v>
      </c>
      <c r="E41" s="3">
        <v>83</v>
      </c>
      <c r="F41" s="3">
        <v>24</v>
      </c>
      <c r="G41" s="19" t="s">
        <v>18</v>
      </c>
      <c r="H41" s="3">
        <v>1</v>
      </c>
      <c r="I41" s="25" t="s">
        <v>26</v>
      </c>
      <c r="J41" s="3">
        <v>2834</v>
      </c>
      <c r="K41" s="31">
        <f t="shared" si="19"/>
        <v>119.65870000000001</v>
      </c>
      <c r="L41" s="30">
        <f t="shared" si="20"/>
        <v>7.000000000000001E-4</v>
      </c>
      <c r="M41" s="28">
        <v>7.0000000000000007E-2</v>
      </c>
      <c r="N41" s="31">
        <f t="shared" si="21"/>
        <v>2581.2091</v>
      </c>
      <c r="O41" s="30">
        <f t="shared" si="22"/>
        <v>1.5100000000000001E-2</v>
      </c>
      <c r="P41" s="28">
        <v>1.51</v>
      </c>
      <c r="Q41" s="3">
        <f t="shared" si="23"/>
        <v>85.470500000000001</v>
      </c>
      <c r="R41" s="3">
        <f t="shared" si="24"/>
        <v>5.0000000000000001E-4</v>
      </c>
      <c r="S41" s="28">
        <v>0.05</v>
      </c>
      <c r="T41" s="3">
        <f t="shared" si="25"/>
        <v>34.188200000000002</v>
      </c>
      <c r="U41" s="3">
        <f t="shared" si="26"/>
        <v>2.0000000000000001E-4</v>
      </c>
      <c r="V41" s="28">
        <v>0.02</v>
      </c>
      <c r="W41" s="3">
        <f t="shared" si="27"/>
        <v>17.094100000000001</v>
      </c>
      <c r="X41" s="3">
        <f t="shared" si="28"/>
        <v>1E-4</v>
      </c>
      <c r="Y41" s="28">
        <v>0.01</v>
      </c>
      <c r="Z41" s="3">
        <f t="shared" si="29"/>
        <v>0</v>
      </c>
      <c r="AA41" s="4">
        <f t="shared" si="30"/>
        <v>0</v>
      </c>
      <c r="AB41" s="3">
        <v>0</v>
      </c>
      <c r="AC41" s="36" t="s">
        <v>50</v>
      </c>
      <c r="AD41" s="3">
        <v>7747</v>
      </c>
      <c r="AE41" s="3">
        <v>284</v>
      </c>
      <c r="AF41" s="3">
        <v>6234</v>
      </c>
      <c r="AG41" s="3">
        <v>952</v>
      </c>
      <c r="AH41" s="3">
        <v>98</v>
      </c>
      <c r="AI41" s="3">
        <v>152</v>
      </c>
      <c r="AJ41" s="3">
        <v>27</v>
      </c>
    </row>
    <row r="42" spans="1:36" x14ac:dyDescent="0.2">
      <c r="A42" s="25" t="s">
        <v>27</v>
      </c>
      <c r="B42" s="3">
        <v>1793</v>
      </c>
      <c r="C42" s="3">
        <v>63</v>
      </c>
      <c r="D42" s="3">
        <v>1624</v>
      </c>
      <c r="E42" s="3">
        <v>93</v>
      </c>
      <c r="F42" s="3">
        <v>8</v>
      </c>
      <c r="G42" s="3">
        <v>2</v>
      </c>
      <c r="H42" s="3">
        <v>3</v>
      </c>
      <c r="I42" s="25" t="s">
        <v>27</v>
      </c>
      <c r="J42" s="3">
        <v>2235</v>
      </c>
      <c r="K42" s="31">
        <f t="shared" si="19"/>
        <v>68.376400000000004</v>
      </c>
      <c r="L42" s="30">
        <f t="shared" si="20"/>
        <v>4.0000000000000002E-4</v>
      </c>
      <c r="M42" s="28">
        <v>0.04</v>
      </c>
      <c r="N42" s="31">
        <f t="shared" si="21"/>
        <v>2034.1978999999999</v>
      </c>
      <c r="O42" s="30">
        <f t="shared" si="22"/>
        <v>1.1899999999999999E-2</v>
      </c>
      <c r="P42" s="28">
        <v>1.19</v>
      </c>
      <c r="Q42" s="3">
        <f t="shared" si="23"/>
        <v>102.56459999999998</v>
      </c>
      <c r="R42" s="3">
        <f t="shared" si="24"/>
        <v>5.9999999999999995E-4</v>
      </c>
      <c r="S42" s="28">
        <v>0.06</v>
      </c>
      <c r="T42" s="3">
        <f t="shared" si="25"/>
        <v>17.094100000000001</v>
      </c>
      <c r="U42" s="3">
        <f t="shared" si="26"/>
        <v>1E-4</v>
      </c>
      <c r="V42" s="28">
        <v>0.01</v>
      </c>
      <c r="W42" s="3">
        <f t="shared" si="27"/>
        <v>17.094100000000001</v>
      </c>
      <c r="X42" s="3">
        <f t="shared" si="28"/>
        <v>1E-4</v>
      </c>
      <c r="Y42" s="28">
        <v>0.01</v>
      </c>
      <c r="Z42" s="23">
        <f t="shared" si="29"/>
        <v>0</v>
      </c>
      <c r="AA42" s="4">
        <f t="shared" si="30"/>
        <v>0</v>
      </c>
      <c r="AB42" s="3">
        <v>0</v>
      </c>
      <c r="AC42" s="35"/>
      <c r="AD42" s="3"/>
      <c r="AE42" s="3"/>
      <c r="AF42" s="3"/>
      <c r="AG42" s="3"/>
      <c r="AH42" s="3"/>
      <c r="AI42" s="3"/>
      <c r="AJ42" s="3"/>
    </row>
    <row r="43" spans="1:36" x14ac:dyDescent="0.2">
      <c r="A43" s="25" t="s">
        <v>28</v>
      </c>
      <c r="B43" s="3">
        <v>1348</v>
      </c>
      <c r="C43" s="3">
        <v>32</v>
      </c>
      <c r="D43" s="3">
        <v>1215</v>
      </c>
      <c r="E43" s="3">
        <v>98</v>
      </c>
      <c r="F43" s="3">
        <v>3</v>
      </c>
      <c r="G43" s="19" t="s">
        <v>18</v>
      </c>
      <c r="H43" s="19" t="s">
        <v>18</v>
      </c>
      <c r="I43" s="25" t="s">
        <v>28</v>
      </c>
      <c r="J43" s="3">
        <v>1640</v>
      </c>
      <c r="K43" s="31">
        <f t="shared" si="19"/>
        <v>51.282299999999992</v>
      </c>
      <c r="L43" s="30">
        <f t="shared" si="20"/>
        <v>2.9999999999999997E-4</v>
      </c>
      <c r="M43" s="28">
        <v>0.03</v>
      </c>
      <c r="N43" s="31">
        <f t="shared" si="21"/>
        <v>1435.9043999999999</v>
      </c>
      <c r="O43" s="30">
        <f t="shared" si="22"/>
        <v>8.3999999999999995E-3</v>
      </c>
      <c r="P43" s="28">
        <v>0.84</v>
      </c>
      <c r="Q43" s="3">
        <f t="shared" si="23"/>
        <v>119.65870000000001</v>
      </c>
      <c r="R43" s="3">
        <f t="shared" si="24"/>
        <v>7.000000000000001E-4</v>
      </c>
      <c r="S43" s="28">
        <v>7.0000000000000007E-2</v>
      </c>
      <c r="T43" s="3">
        <f t="shared" si="25"/>
        <v>17.094100000000001</v>
      </c>
      <c r="U43" s="3">
        <f t="shared" si="26"/>
        <v>1E-4</v>
      </c>
      <c r="V43" s="28">
        <v>0.01</v>
      </c>
      <c r="W43" s="3">
        <f t="shared" si="27"/>
        <v>17.094100000000001</v>
      </c>
      <c r="X43" s="3">
        <f t="shared" si="28"/>
        <v>1E-4</v>
      </c>
      <c r="Y43" s="28">
        <v>0.01</v>
      </c>
      <c r="Z43" s="23">
        <f t="shared" si="29"/>
        <v>0</v>
      </c>
      <c r="AA43" s="4">
        <f t="shared" si="30"/>
        <v>0</v>
      </c>
      <c r="AB43" s="3">
        <v>0</v>
      </c>
      <c r="AC43" s="35"/>
      <c r="AD43" s="3"/>
      <c r="AE43" s="3"/>
      <c r="AF43" s="3"/>
      <c r="AG43" s="3"/>
      <c r="AH43" s="3"/>
      <c r="AI43" s="3"/>
      <c r="AJ43" s="3"/>
    </row>
    <row r="44" spans="1:36" x14ac:dyDescent="0.2">
      <c r="A44" s="25" t="s">
        <v>29</v>
      </c>
      <c r="B44" s="3">
        <v>833</v>
      </c>
      <c r="C44" s="3">
        <v>22</v>
      </c>
      <c r="D44" s="3">
        <v>724</v>
      </c>
      <c r="E44" s="3">
        <v>82</v>
      </c>
      <c r="F44" s="3">
        <v>5</v>
      </c>
      <c r="G44" s="19" t="s">
        <v>18</v>
      </c>
      <c r="H44" s="19" t="s">
        <v>18</v>
      </c>
      <c r="I44" s="25" t="s">
        <v>29</v>
      </c>
      <c r="J44" s="3">
        <v>1077</v>
      </c>
      <c r="K44" s="31">
        <f t="shared" si="19"/>
        <v>34.188200000000002</v>
      </c>
      <c r="L44" s="30">
        <f t="shared" si="20"/>
        <v>2.0000000000000001E-4</v>
      </c>
      <c r="M44" s="28">
        <v>0.02</v>
      </c>
      <c r="N44" s="31">
        <f t="shared" si="21"/>
        <v>888.89319999999998</v>
      </c>
      <c r="O44" s="30">
        <f t="shared" si="22"/>
        <v>5.1999999999999998E-3</v>
      </c>
      <c r="P44" s="28">
        <v>0.52</v>
      </c>
      <c r="Q44" s="3">
        <f t="shared" si="23"/>
        <v>136.75280000000001</v>
      </c>
      <c r="R44" s="3">
        <f t="shared" si="24"/>
        <v>8.0000000000000004E-4</v>
      </c>
      <c r="S44" s="28">
        <v>0.08</v>
      </c>
      <c r="T44" s="3">
        <f t="shared" si="25"/>
        <v>17.094100000000001</v>
      </c>
      <c r="U44" s="3">
        <f t="shared" si="26"/>
        <v>1E-4</v>
      </c>
      <c r="V44" s="28">
        <v>0.01</v>
      </c>
      <c r="W44" s="3">
        <f t="shared" si="27"/>
        <v>0</v>
      </c>
      <c r="X44" s="3">
        <f t="shared" si="28"/>
        <v>0</v>
      </c>
      <c r="Y44" s="3">
        <v>0</v>
      </c>
      <c r="Z44" s="3">
        <f t="shared" si="29"/>
        <v>0</v>
      </c>
      <c r="AA44" s="4">
        <f t="shared" si="30"/>
        <v>0</v>
      </c>
      <c r="AB44" s="3">
        <v>0</v>
      </c>
      <c r="AC44" s="35"/>
      <c r="AD44" s="3"/>
      <c r="AE44" s="3"/>
      <c r="AF44" s="3"/>
      <c r="AG44" s="3"/>
      <c r="AH44" s="3"/>
      <c r="AI44" s="3"/>
      <c r="AJ44" s="3"/>
    </row>
    <row r="45" spans="1:36" x14ac:dyDescent="0.2">
      <c r="A45" s="25" t="s">
        <v>30</v>
      </c>
      <c r="B45" s="3">
        <v>595</v>
      </c>
      <c r="C45" s="3">
        <v>13</v>
      </c>
      <c r="D45" s="3">
        <v>493</v>
      </c>
      <c r="E45" s="3">
        <v>82</v>
      </c>
      <c r="F45" s="3">
        <v>6</v>
      </c>
      <c r="G45" s="3">
        <v>1</v>
      </c>
      <c r="H45" s="19" t="s">
        <v>18</v>
      </c>
      <c r="I45" s="25" t="s">
        <v>30</v>
      </c>
      <c r="J45" s="3">
        <v>639</v>
      </c>
      <c r="K45" s="31">
        <f t="shared" si="19"/>
        <v>34.188200000000002</v>
      </c>
      <c r="L45" s="30">
        <f t="shared" si="20"/>
        <v>2.0000000000000001E-4</v>
      </c>
      <c r="M45" s="28">
        <v>0.02</v>
      </c>
      <c r="N45" s="31">
        <f t="shared" si="21"/>
        <v>495.72889999999995</v>
      </c>
      <c r="O45" s="30">
        <f t="shared" si="22"/>
        <v>2.8999999999999998E-3</v>
      </c>
      <c r="P45" s="28">
        <v>0.28999999999999998</v>
      </c>
      <c r="Q45" s="3">
        <f t="shared" si="23"/>
        <v>102.56459999999998</v>
      </c>
      <c r="R45" s="3">
        <f t="shared" si="24"/>
        <v>5.9999999999999995E-4</v>
      </c>
      <c r="S45" s="28">
        <v>0.06</v>
      </c>
      <c r="T45" s="3">
        <f t="shared" si="25"/>
        <v>0</v>
      </c>
      <c r="U45" s="3">
        <f t="shared" si="26"/>
        <v>0</v>
      </c>
      <c r="V45" s="3">
        <v>0</v>
      </c>
      <c r="W45" s="3">
        <f t="shared" si="27"/>
        <v>0</v>
      </c>
      <c r="X45" s="3">
        <f t="shared" si="28"/>
        <v>0</v>
      </c>
      <c r="Y45" s="3">
        <v>0</v>
      </c>
      <c r="Z45" s="3">
        <f t="shared" si="29"/>
        <v>0</v>
      </c>
      <c r="AA45" s="4">
        <f t="shared" si="30"/>
        <v>0</v>
      </c>
      <c r="AB45" s="3">
        <v>0</v>
      </c>
      <c r="AC45" s="35"/>
      <c r="AD45" s="3"/>
      <c r="AE45" s="3"/>
      <c r="AF45" s="3"/>
      <c r="AG45" s="3"/>
      <c r="AH45" s="3"/>
      <c r="AI45" s="3"/>
      <c r="AJ45" s="3"/>
    </row>
    <row r="46" spans="1:36" x14ac:dyDescent="0.2">
      <c r="A46" s="26" t="s">
        <v>31</v>
      </c>
      <c r="B46" s="3">
        <v>676</v>
      </c>
      <c r="C46" s="3">
        <v>28</v>
      </c>
      <c r="D46" s="3">
        <v>477</v>
      </c>
      <c r="E46" s="3">
        <v>165</v>
      </c>
      <c r="F46" s="3">
        <v>6</v>
      </c>
      <c r="G46" s="19" t="s">
        <v>18</v>
      </c>
      <c r="H46" s="19" t="s">
        <v>18</v>
      </c>
      <c r="I46" s="26" t="s">
        <v>31</v>
      </c>
      <c r="J46" s="3">
        <f>412+232+142</f>
        <v>786</v>
      </c>
      <c r="K46" s="31">
        <f t="shared" si="19"/>
        <v>34.188200000000002</v>
      </c>
      <c r="L46" s="30">
        <f t="shared" si="20"/>
        <v>2.0000000000000001E-4</v>
      </c>
      <c r="M46" s="28">
        <v>0.02</v>
      </c>
      <c r="N46" s="31">
        <f t="shared" si="21"/>
        <v>529.9171</v>
      </c>
      <c r="O46" s="30">
        <f t="shared" si="22"/>
        <v>3.0999999999999999E-3</v>
      </c>
      <c r="P46" s="28">
        <v>0.31</v>
      </c>
      <c r="Q46" s="3">
        <f t="shared" si="23"/>
        <v>205.12919999999997</v>
      </c>
      <c r="R46" s="3">
        <f t="shared" si="24"/>
        <v>1.1999999999999999E-3</v>
      </c>
      <c r="S46" s="28">
        <v>0.12</v>
      </c>
      <c r="T46" s="3">
        <f t="shared" si="25"/>
        <v>0</v>
      </c>
      <c r="U46" s="3">
        <f t="shared" si="26"/>
        <v>0</v>
      </c>
      <c r="V46" s="3">
        <v>0</v>
      </c>
      <c r="W46" s="3">
        <f t="shared" si="27"/>
        <v>0</v>
      </c>
      <c r="X46" s="3">
        <f t="shared" si="28"/>
        <v>0</v>
      </c>
      <c r="Y46" s="3">
        <v>0</v>
      </c>
      <c r="Z46" s="3">
        <f t="shared" si="29"/>
        <v>0</v>
      </c>
      <c r="AA46" s="4">
        <f t="shared" si="30"/>
        <v>0</v>
      </c>
      <c r="AB46" s="3">
        <v>0</v>
      </c>
      <c r="AC46" s="36"/>
      <c r="AD46" s="3"/>
      <c r="AE46" s="3"/>
      <c r="AF46" s="3"/>
      <c r="AG46" s="3"/>
      <c r="AH46" s="3"/>
      <c r="AI46" s="3"/>
      <c r="AJ46" s="3"/>
    </row>
    <row r="47" spans="1:36" ht="8.25" customHeight="1" x14ac:dyDescent="0.2">
      <c r="A47" s="20"/>
      <c r="B47" s="3"/>
      <c r="C47" s="3"/>
      <c r="D47" s="3"/>
      <c r="E47" s="3"/>
      <c r="F47" s="3"/>
      <c r="G47" s="19"/>
      <c r="H47" s="19"/>
      <c r="I47" s="20"/>
      <c r="J47" s="3"/>
      <c r="K47" s="31"/>
      <c r="L47" s="30"/>
      <c r="M47" s="3"/>
      <c r="N47" s="31"/>
      <c r="O47" s="30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B47" s="3"/>
      <c r="AD47" s="3"/>
      <c r="AE47" s="3"/>
      <c r="AF47" s="3"/>
      <c r="AG47" s="3"/>
      <c r="AH47" s="3"/>
      <c r="AI47" s="3"/>
      <c r="AJ47" s="3"/>
    </row>
    <row r="48" spans="1:36" x14ac:dyDescent="0.2">
      <c r="A48" s="24" t="s">
        <v>33</v>
      </c>
      <c r="B48" s="23">
        <f t="shared" ref="B48:H48" si="31">SUM(B50:B63)</f>
        <v>71108</v>
      </c>
      <c r="C48" s="23">
        <f t="shared" si="31"/>
        <v>34846</v>
      </c>
      <c r="D48" s="23">
        <f t="shared" si="31"/>
        <v>32094</v>
      </c>
      <c r="E48" s="23">
        <f t="shared" si="31"/>
        <v>3425</v>
      </c>
      <c r="F48" s="23">
        <f t="shared" si="31"/>
        <v>598</v>
      </c>
      <c r="G48" s="23">
        <f t="shared" si="31"/>
        <v>62</v>
      </c>
      <c r="H48" s="23">
        <f t="shared" si="31"/>
        <v>83</v>
      </c>
      <c r="I48" s="24" t="s">
        <v>33</v>
      </c>
      <c r="J48" s="23">
        <f>SUM(J50:J63)</f>
        <v>88965</v>
      </c>
      <c r="K48" s="31">
        <v>43141</v>
      </c>
      <c r="L48" s="31">
        <f>SUM(K50:K63)</f>
        <v>43128.414299999989</v>
      </c>
      <c r="M48" s="23">
        <v>43141</v>
      </c>
      <c r="N48" s="31">
        <v>39566</v>
      </c>
      <c r="O48" s="31">
        <f>SUM(N50:N63)</f>
        <v>39538.653300000013</v>
      </c>
      <c r="P48" s="23">
        <v>39566</v>
      </c>
      <c r="Q48" s="3">
        <v>4335</v>
      </c>
      <c r="R48" s="3">
        <f>SUM(Q50:Q63)</f>
        <v>4341.9014000000006</v>
      </c>
      <c r="S48" s="23">
        <v>4335</v>
      </c>
      <c r="T48" s="3">
        <v>901</v>
      </c>
      <c r="U48" s="3">
        <f>SUM(T50:T63)</f>
        <v>905.9873</v>
      </c>
      <c r="V48" s="23">
        <v>901</v>
      </c>
      <c r="W48" s="3">
        <v>725</v>
      </c>
      <c r="X48" s="3">
        <f>SUM(W50:W63)</f>
        <v>717.95220000000006</v>
      </c>
      <c r="Y48" s="23">
        <v>725</v>
      </c>
      <c r="Z48" s="23">
        <v>297</v>
      </c>
      <c r="AA48" s="4">
        <f>SUM(Z50:Z63)</f>
        <v>290.59970000000004</v>
      </c>
      <c r="AB48" s="23">
        <v>297</v>
      </c>
      <c r="AC48" s="4" t="s">
        <v>49</v>
      </c>
      <c r="AD48" s="3">
        <f t="shared" ref="AD48:AJ48" si="32">SUM(AD50:AD58)</f>
        <v>99867</v>
      </c>
      <c r="AE48" s="3">
        <f t="shared" si="32"/>
        <v>47024</v>
      </c>
      <c r="AF48" s="3">
        <f t="shared" si="32"/>
        <v>43402</v>
      </c>
      <c r="AG48" s="3">
        <f t="shared" si="32"/>
        <v>5242</v>
      </c>
      <c r="AH48" s="3">
        <f t="shared" si="32"/>
        <v>1375</v>
      </c>
      <c r="AI48" s="3">
        <f t="shared" si="32"/>
        <v>2118</v>
      </c>
      <c r="AJ48" s="3">
        <f t="shared" si="32"/>
        <v>706</v>
      </c>
    </row>
    <row r="49" spans="1:36" ht="8.25" customHeight="1" x14ac:dyDescent="0.2">
      <c r="A49" s="23"/>
      <c r="B49" s="23"/>
      <c r="C49" s="23"/>
      <c r="D49" s="23"/>
      <c r="E49" s="23"/>
      <c r="F49" s="23"/>
      <c r="G49" s="23"/>
      <c r="H49" s="23"/>
      <c r="I49" s="23"/>
      <c r="J49" s="23"/>
      <c r="K49" s="31"/>
      <c r="L49" s="30"/>
      <c r="M49" s="23"/>
      <c r="N49" s="31"/>
      <c r="O49" s="30"/>
      <c r="P49" s="23"/>
      <c r="Q49" s="3"/>
      <c r="R49" s="3"/>
      <c r="S49" s="23"/>
      <c r="T49" s="3"/>
      <c r="U49" s="3"/>
      <c r="V49" s="23"/>
      <c r="W49" s="3"/>
      <c r="X49" s="3"/>
      <c r="Y49" s="23"/>
      <c r="Z49" s="23"/>
      <c r="AB49" s="23"/>
      <c r="AD49" s="3"/>
      <c r="AE49" s="3"/>
      <c r="AF49" s="3"/>
      <c r="AG49" s="3"/>
      <c r="AH49" s="3"/>
      <c r="AI49" s="3"/>
      <c r="AJ49" s="3"/>
    </row>
    <row r="50" spans="1:36" x14ac:dyDescent="0.2">
      <c r="A50" s="25" t="s">
        <v>17</v>
      </c>
      <c r="B50" s="3">
        <v>9162</v>
      </c>
      <c r="C50" s="3">
        <v>9063</v>
      </c>
      <c r="D50" s="3">
        <v>80</v>
      </c>
      <c r="E50" s="3">
        <v>3</v>
      </c>
      <c r="F50" s="3">
        <v>1</v>
      </c>
      <c r="G50" s="3">
        <v>1</v>
      </c>
      <c r="H50" s="3">
        <v>14</v>
      </c>
      <c r="I50" s="25" t="s">
        <v>17</v>
      </c>
      <c r="J50" s="3">
        <v>11237</v>
      </c>
      <c r="K50" s="31">
        <f t="shared" ref="K50:K63" si="33">L50*$J$13</f>
        <v>11076.976800000002</v>
      </c>
      <c r="L50" s="30">
        <f t="shared" ref="L50:L63" si="34">M50/100</f>
        <v>6.480000000000001E-2</v>
      </c>
      <c r="M50" s="28">
        <v>6.48</v>
      </c>
      <c r="N50" s="31">
        <f t="shared" ref="N50:N63" si="35">O50*$J$13</f>
        <v>85.470500000000001</v>
      </c>
      <c r="O50" s="30">
        <f t="shared" ref="O50:O63" si="36">P50/100</f>
        <v>5.0000000000000001E-4</v>
      </c>
      <c r="P50" s="28">
        <v>0.05</v>
      </c>
      <c r="Q50" s="3">
        <f t="shared" ref="Q50:Q63" si="37">$J$13*R50</f>
        <v>0</v>
      </c>
      <c r="R50" s="3">
        <f t="shared" ref="R50:R63" si="38">S50/100</f>
        <v>0</v>
      </c>
      <c r="S50" s="3">
        <v>0</v>
      </c>
      <c r="T50" s="3">
        <f t="shared" ref="T50:T63" si="39">U50*$J$13</f>
        <v>0</v>
      </c>
      <c r="U50" s="3">
        <f t="shared" ref="U50:U63" si="40">V50/100</f>
        <v>0</v>
      </c>
      <c r="V50" s="3">
        <v>0</v>
      </c>
      <c r="W50" s="3">
        <f t="shared" ref="W50:W63" si="41">X50*$J$13</f>
        <v>0</v>
      </c>
      <c r="X50" s="3">
        <f t="shared" ref="X50:X63" si="42">Y50/100</f>
        <v>0</v>
      </c>
      <c r="Y50" s="3">
        <v>0</v>
      </c>
      <c r="Z50" s="31">
        <f t="shared" ref="Z50:Z63" si="43">AA50*$J$13</f>
        <v>68.376400000000004</v>
      </c>
      <c r="AA50" s="4">
        <f t="shared" ref="AA50:AA63" si="44">AB50/100</f>
        <v>4.0000000000000002E-4</v>
      </c>
      <c r="AB50" s="28">
        <v>0.04</v>
      </c>
      <c r="AC50" s="36" t="s">
        <v>40</v>
      </c>
      <c r="AD50" s="3">
        <v>29677</v>
      </c>
      <c r="AE50" s="3">
        <v>28316</v>
      </c>
      <c r="AF50" s="3">
        <v>760</v>
      </c>
      <c r="AG50" s="3">
        <v>16</v>
      </c>
      <c r="AH50" s="3">
        <v>17</v>
      </c>
      <c r="AI50" s="3">
        <v>232</v>
      </c>
      <c r="AJ50" s="3">
        <v>336</v>
      </c>
    </row>
    <row r="51" spans="1:36" x14ac:dyDescent="0.2">
      <c r="A51" s="25" t="s">
        <v>19</v>
      </c>
      <c r="B51" s="3">
        <v>11814</v>
      </c>
      <c r="C51" s="3">
        <v>11164</v>
      </c>
      <c r="D51" s="3">
        <v>602</v>
      </c>
      <c r="E51" s="3">
        <v>11</v>
      </c>
      <c r="F51" s="3">
        <v>15</v>
      </c>
      <c r="G51" s="3">
        <v>7</v>
      </c>
      <c r="H51" s="3">
        <v>15</v>
      </c>
      <c r="I51" s="25" t="s">
        <v>19</v>
      </c>
      <c r="J51" s="3">
        <v>16335</v>
      </c>
      <c r="K51" s="31">
        <f t="shared" si="33"/>
        <v>15350.5018</v>
      </c>
      <c r="L51" s="30">
        <f t="shared" si="34"/>
        <v>8.9800000000000005E-2</v>
      </c>
      <c r="M51" s="28">
        <v>8.98</v>
      </c>
      <c r="N51" s="31">
        <f t="shared" si="35"/>
        <v>769.23450000000014</v>
      </c>
      <c r="O51" s="30">
        <f t="shared" si="36"/>
        <v>4.5000000000000005E-3</v>
      </c>
      <c r="P51" s="28">
        <v>0.45</v>
      </c>
      <c r="Q51" s="3">
        <f t="shared" si="37"/>
        <v>17.094100000000001</v>
      </c>
      <c r="R51" s="3">
        <f t="shared" si="38"/>
        <v>1E-4</v>
      </c>
      <c r="S51" s="28">
        <v>0.01</v>
      </c>
      <c r="T51" s="3">
        <f t="shared" si="39"/>
        <v>17.094100000000001</v>
      </c>
      <c r="U51" s="3">
        <f t="shared" si="40"/>
        <v>1E-4</v>
      </c>
      <c r="V51" s="28">
        <v>0.01</v>
      </c>
      <c r="W51" s="3">
        <f t="shared" si="41"/>
        <v>102.56459999999998</v>
      </c>
      <c r="X51" s="3">
        <f t="shared" si="42"/>
        <v>5.9999999999999995E-4</v>
      </c>
      <c r="Y51" s="28">
        <v>0.06</v>
      </c>
      <c r="Z51" s="31">
        <f t="shared" si="43"/>
        <v>68.376400000000004</v>
      </c>
      <c r="AA51" s="4">
        <f t="shared" si="44"/>
        <v>4.0000000000000002E-4</v>
      </c>
      <c r="AB51" s="28">
        <v>0.04</v>
      </c>
      <c r="AC51" s="35" t="s">
        <v>41</v>
      </c>
      <c r="AD51" s="3">
        <v>14777</v>
      </c>
      <c r="AE51" s="3">
        <v>9934</v>
      </c>
      <c r="AF51" s="3">
        <v>4118</v>
      </c>
      <c r="AG51" s="3">
        <v>23</v>
      </c>
      <c r="AH51" s="3">
        <v>63</v>
      </c>
      <c r="AI51" s="3">
        <v>512</v>
      </c>
      <c r="AJ51" s="3">
        <v>127</v>
      </c>
    </row>
    <row r="52" spans="1:36" x14ac:dyDescent="0.2">
      <c r="A52" s="25" t="s">
        <v>20</v>
      </c>
      <c r="B52" s="3">
        <v>11789</v>
      </c>
      <c r="C52" s="3">
        <v>8107</v>
      </c>
      <c r="D52" s="3">
        <v>3587</v>
      </c>
      <c r="E52" s="3">
        <v>22</v>
      </c>
      <c r="F52" s="3">
        <v>38</v>
      </c>
      <c r="G52" s="3">
        <v>19</v>
      </c>
      <c r="H52" s="3">
        <v>16</v>
      </c>
      <c r="I52" s="25" t="s">
        <v>20</v>
      </c>
      <c r="J52" s="3">
        <v>13443</v>
      </c>
      <c r="K52" s="31">
        <f t="shared" si="33"/>
        <v>9162.4376000000011</v>
      </c>
      <c r="L52" s="30">
        <f t="shared" si="34"/>
        <v>5.3600000000000002E-2</v>
      </c>
      <c r="M52" s="28">
        <v>5.36</v>
      </c>
      <c r="N52" s="31">
        <f t="shared" si="35"/>
        <v>3931.643</v>
      </c>
      <c r="O52" s="30">
        <f t="shared" si="36"/>
        <v>2.3E-2</v>
      </c>
      <c r="P52" s="28">
        <v>2.2999999999999998</v>
      </c>
      <c r="Q52" s="3">
        <f t="shared" si="37"/>
        <v>34.188200000000002</v>
      </c>
      <c r="R52" s="3">
        <f t="shared" si="38"/>
        <v>2.0000000000000001E-4</v>
      </c>
      <c r="S52" s="28">
        <v>0.02</v>
      </c>
      <c r="T52" s="3">
        <f t="shared" si="39"/>
        <v>51.282299999999992</v>
      </c>
      <c r="U52" s="3">
        <f t="shared" si="40"/>
        <v>2.9999999999999997E-4</v>
      </c>
      <c r="V52" s="28">
        <v>0.03</v>
      </c>
      <c r="W52" s="3">
        <f t="shared" si="41"/>
        <v>205.12919999999997</v>
      </c>
      <c r="X52" s="3">
        <f t="shared" si="42"/>
        <v>1.1999999999999999E-3</v>
      </c>
      <c r="Y52" s="28">
        <v>0.12</v>
      </c>
      <c r="Z52" s="31">
        <f t="shared" si="43"/>
        <v>51.282299999999992</v>
      </c>
      <c r="AA52" s="4">
        <f t="shared" si="44"/>
        <v>2.9999999999999997E-4</v>
      </c>
      <c r="AB52" s="28">
        <v>0.03</v>
      </c>
      <c r="AC52" s="35" t="s">
        <v>42</v>
      </c>
      <c r="AD52" s="3">
        <v>10939</v>
      </c>
      <c r="AE52" s="3">
        <v>3710</v>
      </c>
      <c r="AF52" s="3">
        <v>6620</v>
      </c>
      <c r="AG52" s="3">
        <v>59</v>
      </c>
      <c r="AH52" s="3">
        <v>115</v>
      </c>
      <c r="AI52" s="3">
        <v>372</v>
      </c>
      <c r="AJ52" s="3">
        <v>63</v>
      </c>
    </row>
    <row r="53" spans="1:36" x14ac:dyDescent="0.2">
      <c r="A53" s="25" t="s">
        <v>21</v>
      </c>
      <c r="B53" s="3">
        <v>9308</v>
      </c>
      <c r="C53" s="3">
        <v>3245</v>
      </c>
      <c r="D53" s="3">
        <v>5918</v>
      </c>
      <c r="E53" s="3">
        <v>63</v>
      </c>
      <c r="F53" s="3">
        <v>60</v>
      </c>
      <c r="G53" s="3">
        <v>10</v>
      </c>
      <c r="H53" s="3">
        <v>12</v>
      </c>
      <c r="I53" s="25" t="s">
        <v>21</v>
      </c>
      <c r="J53" s="3">
        <v>11095</v>
      </c>
      <c r="K53" s="31">
        <f t="shared" si="33"/>
        <v>3606.8550999999993</v>
      </c>
      <c r="L53" s="30">
        <f t="shared" si="34"/>
        <v>2.1099999999999997E-2</v>
      </c>
      <c r="M53" s="28">
        <v>2.11</v>
      </c>
      <c r="N53" s="31">
        <f t="shared" si="35"/>
        <v>7111.1455999999998</v>
      </c>
      <c r="O53" s="30">
        <f t="shared" si="36"/>
        <v>4.1599999999999998E-2</v>
      </c>
      <c r="P53" s="28">
        <v>4.16</v>
      </c>
      <c r="Q53" s="3">
        <f t="shared" si="37"/>
        <v>85.470500000000001</v>
      </c>
      <c r="R53" s="3">
        <f t="shared" si="38"/>
        <v>5.0000000000000001E-4</v>
      </c>
      <c r="S53" s="28">
        <v>0.05</v>
      </c>
      <c r="T53" s="3">
        <f t="shared" si="39"/>
        <v>102.56459999999998</v>
      </c>
      <c r="U53" s="3">
        <f t="shared" si="40"/>
        <v>5.9999999999999995E-4</v>
      </c>
      <c r="V53" s="28">
        <v>0.06</v>
      </c>
      <c r="W53" s="3">
        <f t="shared" si="41"/>
        <v>153.84690000000001</v>
      </c>
      <c r="X53" s="3">
        <f t="shared" si="42"/>
        <v>8.9999999999999998E-4</v>
      </c>
      <c r="Y53" s="28">
        <v>0.09</v>
      </c>
      <c r="Z53" s="31">
        <f t="shared" si="43"/>
        <v>34.188200000000002</v>
      </c>
      <c r="AA53" s="4">
        <f t="shared" si="44"/>
        <v>2.0000000000000001E-4</v>
      </c>
      <c r="AB53" s="28">
        <v>0.02</v>
      </c>
      <c r="AC53" s="35" t="s">
        <v>43</v>
      </c>
      <c r="AD53" s="3">
        <v>10081</v>
      </c>
      <c r="AE53" s="3">
        <v>1877</v>
      </c>
      <c r="AF53" s="3">
        <v>7565</v>
      </c>
      <c r="AG53" s="3">
        <v>115</v>
      </c>
      <c r="AH53" s="3">
        <v>179</v>
      </c>
      <c r="AI53" s="3">
        <v>290</v>
      </c>
      <c r="AJ53" s="3">
        <v>55</v>
      </c>
    </row>
    <row r="54" spans="1:36" x14ac:dyDescent="0.2">
      <c r="A54" s="25" t="s">
        <v>22</v>
      </c>
      <c r="B54" s="3">
        <v>7361</v>
      </c>
      <c r="C54" s="3">
        <v>1309</v>
      </c>
      <c r="D54" s="3">
        <v>5812</v>
      </c>
      <c r="E54" s="3">
        <v>129</v>
      </c>
      <c r="F54" s="3">
        <v>99</v>
      </c>
      <c r="G54" s="3">
        <v>5</v>
      </c>
      <c r="H54" s="3">
        <v>7</v>
      </c>
      <c r="I54" s="25" t="s">
        <v>22</v>
      </c>
      <c r="J54" s="3">
        <v>8858</v>
      </c>
      <c r="K54" s="31">
        <f t="shared" si="33"/>
        <v>1418.8103000000001</v>
      </c>
      <c r="L54" s="30">
        <f t="shared" si="34"/>
        <v>8.3000000000000001E-3</v>
      </c>
      <c r="M54" s="28">
        <v>0.83</v>
      </c>
      <c r="N54" s="31">
        <f t="shared" si="35"/>
        <v>7025.6751000000004</v>
      </c>
      <c r="O54" s="30">
        <f t="shared" si="36"/>
        <v>4.1100000000000005E-2</v>
      </c>
      <c r="P54" s="28">
        <v>4.1100000000000003</v>
      </c>
      <c r="Q54" s="3">
        <f t="shared" si="37"/>
        <v>136.75280000000001</v>
      </c>
      <c r="R54" s="3">
        <f t="shared" si="38"/>
        <v>8.0000000000000004E-4</v>
      </c>
      <c r="S54" s="28">
        <v>0.08</v>
      </c>
      <c r="T54" s="3">
        <f t="shared" si="39"/>
        <v>136.75280000000001</v>
      </c>
      <c r="U54" s="3">
        <f t="shared" si="40"/>
        <v>8.0000000000000004E-4</v>
      </c>
      <c r="V54" s="28">
        <v>0.08</v>
      </c>
      <c r="W54" s="3">
        <f t="shared" si="41"/>
        <v>102.56459999999998</v>
      </c>
      <c r="X54" s="3">
        <f t="shared" si="42"/>
        <v>5.9999999999999995E-4</v>
      </c>
      <c r="Y54" s="28">
        <v>0.06</v>
      </c>
      <c r="Z54" s="31">
        <f t="shared" si="43"/>
        <v>17.094100000000001</v>
      </c>
      <c r="AA54" s="4">
        <f t="shared" si="44"/>
        <v>1E-4</v>
      </c>
      <c r="AB54" s="28">
        <v>0.01</v>
      </c>
      <c r="AC54" s="35" t="s">
        <v>44</v>
      </c>
      <c r="AD54" s="3">
        <v>8787</v>
      </c>
      <c r="AE54" s="3">
        <v>1106</v>
      </c>
      <c r="AF54" s="3">
        <v>6936</v>
      </c>
      <c r="AG54" s="3">
        <v>206</v>
      </c>
      <c r="AH54" s="3">
        <v>244</v>
      </c>
      <c r="AI54" s="3">
        <v>263</v>
      </c>
      <c r="AJ54" s="3">
        <v>32</v>
      </c>
    </row>
    <row r="55" spans="1:36" x14ac:dyDescent="0.2">
      <c r="A55" s="25" t="s">
        <v>23</v>
      </c>
      <c r="B55" s="3">
        <v>5739</v>
      </c>
      <c r="C55" s="3">
        <v>614</v>
      </c>
      <c r="D55" s="3">
        <v>4819</v>
      </c>
      <c r="E55" s="3">
        <v>199</v>
      </c>
      <c r="F55" s="3">
        <v>96</v>
      </c>
      <c r="G55" s="3">
        <v>5</v>
      </c>
      <c r="H55" s="3">
        <v>6</v>
      </c>
      <c r="I55" s="25" t="s">
        <v>23</v>
      </c>
      <c r="J55" s="3">
        <v>7549</v>
      </c>
      <c r="K55" s="31">
        <f t="shared" si="33"/>
        <v>871.79910000000007</v>
      </c>
      <c r="L55" s="30">
        <f t="shared" si="34"/>
        <v>5.1000000000000004E-3</v>
      </c>
      <c r="M55" s="28">
        <v>0.51</v>
      </c>
      <c r="N55" s="31">
        <f t="shared" si="35"/>
        <v>6222.2524000000003</v>
      </c>
      <c r="O55" s="30">
        <f t="shared" si="36"/>
        <v>3.6400000000000002E-2</v>
      </c>
      <c r="P55" s="28">
        <v>3.64</v>
      </c>
      <c r="Q55" s="3">
        <f t="shared" si="37"/>
        <v>239.31740000000002</v>
      </c>
      <c r="R55" s="3">
        <f t="shared" si="38"/>
        <v>1.4000000000000002E-3</v>
      </c>
      <c r="S55" s="28">
        <v>0.14000000000000001</v>
      </c>
      <c r="T55" s="3">
        <f t="shared" si="39"/>
        <v>153.84690000000001</v>
      </c>
      <c r="U55" s="3">
        <f t="shared" si="40"/>
        <v>8.9999999999999998E-4</v>
      </c>
      <c r="V55" s="28">
        <v>0.09</v>
      </c>
      <c r="W55" s="3">
        <f t="shared" si="41"/>
        <v>68.376400000000004</v>
      </c>
      <c r="X55" s="3">
        <f t="shared" si="42"/>
        <v>4.0000000000000002E-4</v>
      </c>
      <c r="Y55" s="28">
        <v>0.04</v>
      </c>
      <c r="Z55" s="31">
        <f t="shared" si="43"/>
        <v>17.094100000000001</v>
      </c>
      <c r="AA55" s="4">
        <f t="shared" si="44"/>
        <v>1E-4</v>
      </c>
      <c r="AB55" s="28">
        <v>0.01</v>
      </c>
      <c r="AC55" s="35" t="s">
        <v>45</v>
      </c>
      <c r="AD55" s="3">
        <v>7258</v>
      </c>
      <c r="AE55" s="3">
        <v>688</v>
      </c>
      <c r="AF55" s="3">
        <v>5710</v>
      </c>
      <c r="AG55" s="3">
        <v>387</v>
      </c>
      <c r="AH55" s="3">
        <v>244</v>
      </c>
      <c r="AI55" s="3">
        <v>203</v>
      </c>
      <c r="AJ55" s="3">
        <v>26</v>
      </c>
    </row>
    <row r="56" spans="1:36" x14ac:dyDescent="0.2">
      <c r="A56" s="25" t="s">
        <v>24</v>
      </c>
      <c r="B56" s="3">
        <v>4308</v>
      </c>
      <c r="C56" s="3">
        <v>380</v>
      </c>
      <c r="D56" s="3">
        <v>3558</v>
      </c>
      <c r="E56" s="3">
        <v>269</v>
      </c>
      <c r="F56" s="3">
        <v>93</v>
      </c>
      <c r="G56" s="3">
        <v>5</v>
      </c>
      <c r="H56" s="3">
        <v>3</v>
      </c>
      <c r="I56" s="25" t="s">
        <v>24</v>
      </c>
      <c r="J56" s="3">
        <v>5692</v>
      </c>
      <c r="K56" s="31">
        <f t="shared" si="33"/>
        <v>512.82299999999998</v>
      </c>
      <c r="L56" s="30">
        <f t="shared" si="34"/>
        <v>3.0000000000000001E-3</v>
      </c>
      <c r="M56" s="28">
        <v>0.3</v>
      </c>
      <c r="N56" s="31">
        <f t="shared" si="35"/>
        <v>4666.6893</v>
      </c>
      <c r="O56" s="30">
        <f t="shared" si="36"/>
        <v>2.7300000000000001E-2</v>
      </c>
      <c r="P56" s="28">
        <v>2.73</v>
      </c>
      <c r="Q56" s="3">
        <f t="shared" si="37"/>
        <v>358.97609999999997</v>
      </c>
      <c r="R56" s="3">
        <f t="shared" si="38"/>
        <v>2.0999999999999999E-3</v>
      </c>
      <c r="S56" s="28">
        <v>0.21</v>
      </c>
      <c r="T56" s="3">
        <f t="shared" si="39"/>
        <v>102.56459999999998</v>
      </c>
      <c r="U56" s="3">
        <f t="shared" si="40"/>
        <v>5.9999999999999995E-4</v>
      </c>
      <c r="V56" s="28">
        <v>0.06</v>
      </c>
      <c r="W56" s="3">
        <f t="shared" si="41"/>
        <v>34.188200000000002</v>
      </c>
      <c r="X56" s="3">
        <f t="shared" si="42"/>
        <v>2.0000000000000001E-4</v>
      </c>
      <c r="Y56" s="28">
        <v>0.02</v>
      </c>
      <c r="Z56" s="31">
        <f t="shared" si="43"/>
        <v>17.094100000000001</v>
      </c>
      <c r="AA56" s="4">
        <f t="shared" si="44"/>
        <v>1E-4</v>
      </c>
      <c r="AB56" s="28">
        <v>0.01</v>
      </c>
      <c r="AC56" s="35" t="s">
        <v>46</v>
      </c>
      <c r="AD56" s="3">
        <v>5547</v>
      </c>
      <c r="AE56" s="3">
        <v>435</v>
      </c>
      <c r="AF56" s="3">
        <v>4324</v>
      </c>
      <c r="AG56" s="3">
        <v>465</v>
      </c>
      <c r="AH56" s="3">
        <v>189</v>
      </c>
      <c r="AI56" s="3">
        <v>118</v>
      </c>
      <c r="AJ56" s="3">
        <v>16</v>
      </c>
    </row>
    <row r="57" spans="1:36" x14ac:dyDescent="0.2">
      <c r="A57" s="25" t="s">
        <v>25</v>
      </c>
      <c r="B57" s="3">
        <v>3104</v>
      </c>
      <c r="C57" s="3">
        <v>264</v>
      </c>
      <c r="D57" s="3">
        <v>2500</v>
      </c>
      <c r="E57" s="3">
        <v>277</v>
      </c>
      <c r="F57" s="3">
        <v>57</v>
      </c>
      <c r="G57" s="3">
        <v>5</v>
      </c>
      <c r="H57" s="3">
        <v>1</v>
      </c>
      <c r="I57" s="25" t="s">
        <v>25</v>
      </c>
      <c r="J57" s="3">
        <v>4370</v>
      </c>
      <c r="K57" s="31">
        <f t="shared" si="33"/>
        <v>341.88200000000001</v>
      </c>
      <c r="L57" s="30">
        <f t="shared" si="34"/>
        <v>2E-3</v>
      </c>
      <c r="M57" s="28">
        <v>0.2</v>
      </c>
      <c r="N57" s="31">
        <f t="shared" si="35"/>
        <v>3487.1964000000003</v>
      </c>
      <c r="O57" s="30">
        <f t="shared" si="36"/>
        <v>2.0400000000000001E-2</v>
      </c>
      <c r="P57" s="28">
        <v>2.04</v>
      </c>
      <c r="Q57" s="3">
        <f t="shared" si="37"/>
        <v>393.16429999999997</v>
      </c>
      <c r="R57" s="3">
        <f t="shared" si="38"/>
        <v>2.3E-3</v>
      </c>
      <c r="S57" s="28">
        <v>0.23</v>
      </c>
      <c r="T57" s="3">
        <f t="shared" si="39"/>
        <v>119.65870000000001</v>
      </c>
      <c r="U57" s="3">
        <f t="shared" si="40"/>
        <v>7.000000000000001E-4</v>
      </c>
      <c r="V57" s="28">
        <v>7.0000000000000007E-2</v>
      </c>
      <c r="W57" s="3">
        <f t="shared" si="41"/>
        <v>34.188200000000002</v>
      </c>
      <c r="X57" s="3">
        <f t="shared" si="42"/>
        <v>2.0000000000000001E-4</v>
      </c>
      <c r="Y57" s="28">
        <v>0.02</v>
      </c>
      <c r="Z57" s="31">
        <f t="shared" si="43"/>
        <v>17.094100000000001</v>
      </c>
      <c r="AA57" s="4">
        <f t="shared" si="44"/>
        <v>1E-4</v>
      </c>
      <c r="AB57" s="28">
        <v>0.01</v>
      </c>
      <c r="AC57" s="35" t="s">
        <v>47</v>
      </c>
      <c r="AD57" s="3">
        <v>3926</v>
      </c>
      <c r="AE57" s="3">
        <v>314</v>
      </c>
      <c r="AF57" s="3">
        <v>2842</v>
      </c>
      <c r="AG57" s="3">
        <v>567</v>
      </c>
      <c r="AH57" s="3">
        <v>138</v>
      </c>
      <c r="AI57" s="3">
        <v>50</v>
      </c>
      <c r="AJ57" s="3">
        <v>15</v>
      </c>
    </row>
    <row r="58" spans="1:36" x14ac:dyDescent="0.2">
      <c r="A58" s="25" t="s">
        <v>26</v>
      </c>
      <c r="B58" s="3">
        <v>2764</v>
      </c>
      <c r="C58" s="3">
        <v>223</v>
      </c>
      <c r="D58" s="3">
        <v>2054</v>
      </c>
      <c r="E58" s="3">
        <v>430</v>
      </c>
      <c r="F58" s="3">
        <v>52</v>
      </c>
      <c r="G58" s="3">
        <v>3</v>
      </c>
      <c r="H58" s="3">
        <v>2</v>
      </c>
      <c r="I58" s="25" t="s">
        <v>26</v>
      </c>
      <c r="J58" s="3">
        <v>2987</v>
      </c>
      <c r="K58" s="31">
        <f t="shared" si="33"/>
        <v>239.31740000000002</v>
      </c>
      <c r="L58" s="30">
        <f t="shared" si="34"/>
        <v>1.4000000000000002E-3</v>
      </c>
      <c r="M58" s="28">
        <v>0.14000000000000001</v>
      </c>
      <c r="N58" s="31">
        <f t="shared" si="35"/>
        <v>2188.0448000000001</v>
      </c>
      <c r="O58" s="30">
        <f t="shared" si="36"/>
        <v>1.2800000000000001E-2</v>
      </c>
      <c r="P58" s="28">
        <v>1.28</v>
      </c>
      <c r="Q58" s="3">
        <f t="shared" si="37"/>
        <v>478.63480000000004</v>
      </c>
      <c r="R58" s="3">
        <f t="shared" si="38"/>
        <v>2.8000000000000004E-3</v>
      </c>
      <c r="S58" s="28">
        <v>0.28000000000000003</v>
      </c>
      <c r="T58" s="3">
        <f t="shared" si="39"/>
        <v>68.376400000000004</v>
      </c>
      <c r="U58" s="3">
        <f t="shared" si="40"/>
        <v>4.0000000000000002E-4</v>
      </c>
      <c r="V58" s="28">
        <v>0.04</v>
      </c>
      <c r="W58" s="3">
        <f t="shared" si="41"/>
        <v>0</v>
      </c>
      <c r="X58" s="3">
        <f t="shared" si="42"/>
        <v>0</v>
      </c>
      <c r="Y58" s="3">
        <v>0</v>
      </c>
      <c r="Z58" s="3">
        <f t="shared" si="43"/>
        <v>0</v>
      </c>
      <c r="AA58" s="4">
        <f t="shared" si="44"/>
        <v>0</v>
      </c>
      <c r="AB58" s="3">
        <v>0</v>
      </c>
      <c r="AC58" s="36" t="s">
        <v>50</v>
      </c>
      <c r="AD58" s="3">
        <v>8875</v>
      </c>
      <c r="AE58" s="3">
        <v>644</v>
      </c>
      <c r="AF58" s="3">
        <v>4527</v>
      </c>
      <c r="AG58" s="3">
        <v>3404</v>
      </c>
      <c r="AH58" s="3">
        <v>186</v>
      </c>
      <c r="AI58" s="3">
        <v>78</v>
      </c>
      <c r="AJ58" s="3">
        <v>36</v>
      </c>
    </row>
    <row r="59" spans="1:36" x14ac:dyDescent="0.2">
      <c r="A59" s="25" t="s">
        <v>27</v>
      </c>
      <c r="B59" s="3">
        <v>1868</v>
      </c>
      <c r="C59" s="3">
        <v>157</v>
      </c>
      <c r="D59" s="3">
        <v>1302</v>
      </c>
      <c r="E59" s="3">
        <v>370</v>
      </c>
      <c r="F59" s="3">
        <v>37</v>
      </c>
      <c r="G59" s="3">
        <v>1</v>
      </c>
      <c r="H59" s="3">
        <v>1</v>
      </c>
      <c r="I59" s="25" t="s">
        <v>27</v>
      </c>
      <c r="J59" s="3">
        <v>2340</v>
      </c>
      <c r="K59" s="31">
        <f t="shared" si="33"/>
        <v>153.84690000000001</v>
      </c>
      <c r="L59" s="30">
        <f t="shared" si="34"/>
        <v>8.9999999999999998E-4</v>
      </c>
      <c r="M59" s="28">
        <v>0.09</v>
      </c>
      <c r="N59" s="31">
        <f t="shared" si="35"/>
        <v>1641.0335999999998</v>
      </c>
      <c r="O59" s="30">
        <f t="shared" si="36"/>
        <v>9.5999999999999992E-3</v>
      </c>
      <c r="P59" s="28">
        <v>0.96</v>
      </c>
      <c r="Q59" s="3">
        <f t="shared" si="37"/>
        <v>478.63480000000004</v>
      </c>
      <c r="R59" s="3">
        <f t="shared" si="38"/>
        <v>2.8000000000000004E-3</v>
      </c>
      <c r="S59" s="28">
        <v>0.28000000000000003</v>
      </c>
      <c r="T59" s="3">
        <f t="shared" si="39"/>
        <v>51.282299999999992</v>
      </c>
      <c r="U59" s="3">
        <f t="shared" si="40"/>
        <v>2.9999999999999997E-4</v>
      </c>
      <c r="V59" s="28">
        <v>0.03</v>
      </c>
      <c r="W59" s="3">
        <f t="shared" si="41"/>
        <v>17.094100000000001</v>
      </c>
      <c r="X59" s="3">
        <f t="shared" si="42"/>
        <v>1E-4</v>
      </c>
      <c r="Y59" s="28">
        <v>0.01</v>
      </c>
      <c r="Z59" s="3">
        <f t="shared" si="43"/>
        <v>0</v>
      </c>
      <c r="AA59" s="4">
        <f t="shared" si="44"/>
        <v>0</v>
      </c>
      <c r="AB59" s="3">
        <v>0</v>
      </c>
      <c r="AC59" s="35"/>
      <c r="AD59" s="3"/>
      <c r="AE59" s="3"/>
      <c r="AF59" s="3"/>
      <c r="AG59" s="3"/>
      <c r="AH59" s="3"/>
      <c r="AI59" s="3"/>
      <c r="AJ59" s="3"/>
    </row>
    <row r="60" spans="1:36" x14ac:dyDescent="0.2">
      <c r="A60" s="25" t="s">
        <v>28</v>
      </c>
      <c r="B60" s="3">
        <v>1425</v>
      </c>
      <c r="C60" s="3">
        <v>100</v>
      </c>
      <c r="D60" s="3">
        <v>858</v>
      </c>
      <c r="E60" s="3">
        <v>443</v>
      </c>
      <c r="F60" s="3">
        <v>22</v>
      </c>
      <c r="G60" s="3">
        <v>1</v>
      </c>
      <c r="H60" s="3">
        <v>1</v>
      </c>
      <c r="I60" s="25" t="s">
        <v>28</v>
      </c>
      <c r="J60" s="3">
        <v>1884</v>
      </c>
      <c r="K60" s="31">
        <f t="shared" si="33"/>
        <v>153.84690000000001</v>
      </c>
      <c r="L60" s="30">
        <f t="shared" si="34"/>
        <v>8.9999999999999998E-4</v>
      </c>
      <c r="M60" s="28">
        <v>0.09</v>
      </c>
      <c r="N60" s="31">
        <f t="shared" si="35"/>
        <v>1111.1165000000001</v>
      </c>
      <c r="O60" s="30">
        <f t="shared" si="36"/>
        <v>6.5000000000000006E-3</v>
      </c>
      <c r="P60" s="28">
        <v>0.65</v>
      </c>
      <c r="Q60" s="3">
        <f t="shared" si="37"/>
        <v>564.10529999999994</v>
      </c>
      <c r="R60" s="3">
        <f t="shared" si="38"/>
        <v>3.3E-3</v>
      </c>
      <c r="S60" s="28">
        <v>0.33</v>
      </c>
      <c r="T60" s="3">
        <f t="shared" si="39"/>
        <v>34.188200000000002</v>
      </c>
      <c r="U60" s="3">
        <f t="shared" si="40"/>
        <v>2.0000000000000001E-4</v>
      </c>
      <c r="V60" s="28">
        <v>0.02</v>
      </c>
      <c r="W60" s="3">
        <f t="shared" si="41"/>
        <v>0</v>
      </c>
      <c r="X60" s="3">
        <f t="shared" si="42"/>
        <v>0</v>
      </c>
      <c r="Y60" s="3">
        <v>0</v>
      </c>
      <c r="Z60" s="3">
        <f t="shared" si="43"/>
        <v>0</v>
      </c>
      <c r="AA60" s="4">
        <f t="shared" si="44"/>
        <v>0</v>
      </c>
      <c r="AB60" s="3">
        <v>0</v>
      </c>
      <c r="AC60" s="35"/>
      <c r="AD60" s="3"/>
      <c r="AE60" s="3"/>
      <c r="AF60" s="3"/>
      <c r="AG60" s="3"/>
      <c r="AH60" s="3"/>
      <c r="AI60" s="3"/>
      <c r="AJ60" s="3"/>
    </row>
    <row r="61" spans="1:36" x14ac:dyDescent="0.2">
      <c r="A61" s="25" t="s">
        <v>29</v>
      </c>
      <c r="B61" s="3">
        <v>967</v>
      </c>
      <c r="C61" s="3">
        <v>86</v>
      </c>
      <c r="D61" s="3">
        <v>497</v>
      </c>
      <c r="E61" s="3">
        <v>369</v>
      </c>
      <c r="F61" s="3">
        <v>12</v>
      </c>
      <c r="G61" s="19" t="s">
        <v>18</v>
      </c>
      <c r="H61" s="3">
        <v>3</v>
      </c>
      <c r="I61" s="25" t="s">
        <v>29</v>
      </c>
      <c r="J61" s="3">
        <v>1242</v>
      </c>
      <c r="K61" s="31">
        <f t="shared" si="33"/>
        <v>102.56459999999998</v>
      </c>
      <c r="L61" s="30">
        <f t="shared" si="34"/>
        <v>5.9999999999999995E-4</v>
      </c>
      <c r="M61" s="28">
        <v>0.06</v>
      </c>
      <c r="N61" s="31">
        <f t="shared" si="35"/>
        <v>649.57579999999996</v>
      </c>
      <c r="O61" s="30">
        <f t="shared" si="36"/>
        <v>3.8E-3</v>
      </c>
      <c r="P61" s="28">
        <v>0.38</v>
      </c>
      <c r="Q61" s="3">
        <f t="shared" si="37"/>
        <v>461.54070000000002</v>
      </c>
      <c r="R61" s="3">
        <f t="shared" si="38"/>
        <v>2.7000000000000001E-3</v>
      </c>
      <c r="S61" s="28">
        <v>0.27</v>
      </c>
      <c r="T61" s="3">
        <f t="shared" si="39"/>
        <v>34.188200000000002</v>
      </c>
      <c r="U61" s="3">
        <f t="shared" si="40"/>
        <v>2.0000000000000001E-4</v>
      </c>
      <c r="V61" s="28">
        <v>0.02</v>
      </c>
      <c r="W61" s="3">
        <f t="shared" si="41"/>
        <v>0</v>
      </c>
      <c r="X61" s="3">
        <f t="shared" si="42"/>
        <v>0</v>
      </c>
      <c r="Y61" s="3">
        <v>0</v>
      </c>
      <c r="Z61" s="3">
        <f t="shared" si="43"/>
        <v>0</v>
      </c>
      <c r="AA61" s="4">
        <f t="shared" si="44"/>
        <v>0</v>
      </c>
      <c r="AB61" s="3">
        <v>0</v>
      </c>
      <c r="AC61" s="35"/>
      <c r="AD61" s="3"/>
      <c r="AE61" s="3"/>
      <c r="AF61" s="3"/>
      <c r="AG61" s="3"/>
      <c r="AH61" s="3"/>
      <c r="AI61" s="3"/>
      <c r="AJ61" s="3"/>
    </row>
    <row r="62" spans="1:36" x14ac:dyDescent="0.2">
      <c r="A62" s="25" t="s">
        <v>30</v>
      </c>
      <c r="B62" s="3">
        <v>662</v>
      </c>
      <c r="C62" s="3">
        <v>50</v>
      </c>
      <c r="D62" s="3">
        <v>271</v>
      </c>
      <c r="E62" s="3">
        <v>334</v>
      </c>
      <c r="F62" s="3">
        <v>7</v>
      </c>
      <c r="G62" s="19" t="s">
        <v>18</v>
      </c>
      <c r="H62" s="19" t="s">
        <v>18</v>
      </c>
      <c r="I62" s="25" t="s">
        <v>30</v>
      </c>
      <c r="J62" s="3">
        <v>819</v>
      </c>
      <c r="K62" s="31">
        <f t="shared" si="33"/>
        <v>68.376400000000004</v>
      </c>
      <c r="L62" s="30">
        <f t="shared" si="34"/>
        <v>4.0000000000000002E-4</v>
      </c>
      <c r="M62" s="28">
        <v>0.04</v>
      </c>
      <c r="N62" s="31">
        <f t="shared" si="35"/>
        <v>324.78789999999998</v>
      </c>
      <c r="O62" s="30">
        <f t="shared" si="36"/>
        <v>1.9E-3</v>
      </c>
      <c r="P62" s="28">
        <v>0.19</v>
      </c>
      <c r="Q62" s="3">
        <f t="shared" si="37"/>
        <v>410.25839999999994</v>
      </c>
      <c r="R62" s="3">
        <f t="shared" si="38"/>
        <v>2.3999999999999998E-3</v>
      </c>
      <c r="S62" s="28">
        <v>0.24</v>
      </c>
      <c r="T62" s="3">
        <f t="shared" si="39"/>
        <v>17.094100000000001</v>
      </c>
      <c r="U62" s="3">
        <f t="shared" si="40"/>
        <v>1E-4</v>
      </c>
      <c r="V62" s="28">
        <v>0.01</v>
      </c>
      <c r="W62" s="3">
        <f t="shared" si="41"/>
        <v>0</v>
      </c>
      <c r="X62" s="3">
        <f t="shared" si="42"/>
        <v>0</v>
      </c>
      <c r="Y62" s="23">
        <v>0</v>
      </c>
      <c r="Z62" s="23">
        <f t="shared" si="43"/>
        <v>0</v>
      </c>
      <c r="AA62" s="4">
        <f t="shared" si="44"/>
        <v>0</v>
      </c>
      <c r="AB62" s="23">
        <v>0</v>
      </c>
      <c r="AC62" s="35"/>
      <c r="AD62" s="3"/>
      <c r="AE62" s="3"/>
      <c r="AF62" s="3"/>
      <c r="AG62" s="3"/>
      <c r="AH62" s="3"/>
      <c r="AI62" s="3"/>
      <c r="AJ62" s="3"/>
    </row>
    <row r="63" spans="1:36" s="34" customFormat="1" x14ac:dyDescent="0.2">
      <c r="A63" s="27" t="s">
        <v>31</v>
      </c>
      <c r="B63" s="21">
        <v>837</v>
      </c>
      <c r="C63" s="21">
        <v>84</v>
      </c>
      <c r="D63" s="21">
        <v>236</v>
      </c>
      <c r="E63" s="21">
        <v>506</v>
      </c>
      <c r="F63" s="21">
        <v>9</v>
      </c>
      <c r="G63" s="22" t="s">
        <v>18</v>
      </c>
      <c r="H63" s="21">
        <v>2</v>
      </c>
      <c r="I63" s="27" t="s">
        <v>31</v>
      </c>
      <c r="J63" s="21">
        <f>600+331+183</f>
        <v>1114</v>
      </c>
      <c r="K63" s="32">
        <f t="shared" si="33"/>
        <v>68.376400000000004</v>
      </c>
      <c r="L63" s="33">
        <f t="shared" si="34"/>
        <v>4.0000000000000002E-4</v>
      </c>
      <c r="M63" s="29">
        <v>0.04</v>
      </c>
      <c r="N63" s="32">
        <f t="shared" si="35"/>
        <v>324.78789999999998</v>
      </c>
      <c r="O63" s="33">
        <f t="shared" si="36"/>
        <v>1.9E-3</v>
      </c>
      <c r="P63" s="29">
        <v>0.19</v>
      </c>
      <c r="Q63" s="21">
        <f t="shared" si="37"/>
        <v>683.76400000000001</v>
      </c>
      <c r="R63" s="21">
        <f t="shared" si="38"/>
        <v>4.0000000000000001E-3</v>
      </c>
      <c r="S63" s="29">
        <v>0.4</v>
      </c>
      <c r="T63" s="21">
        <f t="shared" si="39"/>
        <v>17.094100000000001</v>
      </c>
      <c r="U63" s="21">
        <f t="shared" si="40"/>
        <v>1E-4</v>
      </c>
      <c r="V63" s="29">
        <v>0.01</v>
      </c>
      <c r="W63" s="21">
        <f t="shared" si="41"/>
        <v>0</v>
      </c>
      <c r="X63" s="21">
        <f t="shared" si="42"/>
        <v>0</v>
      </c>
      <c r="Y63" s="21">
        <v>0</v>
      </c>
      <c r="Z63" s="21">
        <f t="shared" si="43"/>
        <v>0</v>
      </c>
      <c r="AA63" s="34">
        <f t="shared" si="44"/>
        <v>0</v>
      </c>
      <c r="AB63" s="21">
        <v>0</v>
      </c>
      <c r="AC63" s="37"/>
      <c r="AD63" s="21"/>
      <c r="AE63" s="21"/>
      <c r="AF63" s="21"/>
      <c r="AG63" s="21"/>
      <c r="AH63" s="21"/>
      <c r="AI63" s="21"/>
      <c r="AJ63" s="21"/>
    </row>
    <row r="64" spans="1:36" x14ac:dyDescent="0.2">
      <c r="A64" s="39" t="s">
        <v>37</v>
      </c>
      <c r="B64" s="3"/>
      <c r="C64" s="3"/>
      <c r="D64" s="3"/>
      <c r="E64" s="3"/>
      <c r="F64" s="3"/>
      <c r="G64" s="3"/>
      <c r="H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B64" s="3"/>
    </row>
    <row r="65" spans="1:28" x14ac:dyDescent="0.2">
      <c r="A65" s="38" t="s">
        <v>51</v>
      </c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B65" s="3"/>
    </row>
    <row r="66" spans="1:28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B66" s="3"/>
    </row>
    <row r="67" spans="1:28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B67" s="3"/>
    </row>
    <row r="68" spans="1:28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B68" s="3"/>
    </row>
    <row r="69" spans="1:28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B69" s="3"/>
    </row>
    <row r="70" spans="1:28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B70" s="3"/>
    </row>
    <row r="71" spans="1:28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B71" s="3"/>
    </row>
    <row r="72" spans="1:28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B72" s="3"/>
    </row>
    <row r="73" spans="1:28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B73" s="3"/>
    </row>
    <row r="74" spans="1:28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B74" s="3"/>
    </row>
    <row r="75" spans="1:28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B75" s="3"/>
    </row>
    <row r="76" spans="1:28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B76" s="3"/>
    </row>
    <row r="77" spans="1:28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B77" s="3"/>
    </row>
    <row r="78" spans="1:28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B78" s="3"/>
    </row>
    <row r="79" spans="1:28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B79" s="3"/>
    </row>
    <row r="80" spans="1:28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B80" s="3"/>
    </row>
    <row r="81" spans="1:28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B81" s="3"/>
    </row>
    <row r="82" spans="1:28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B82" s="3"/>
    </row>
    <row r="83" spans="1:28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B83" s="3"/>
    </row>
    <row r="84" spans="1:28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B84" s="3"/>
    </row>
    <row r="85" spans="1:28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B85" s="3"/>
    </row>
    <row r="86" spans="1:28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B86" s="3"/>
    </row>
    <row r="87" spans="1:28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B87" s="3"/>
    </row>
    <row r="88" spans="1:28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B88" s="3"/>
    </row>
    <row r="89" spans="1:28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B89" s="3"/>
    </row>
    <row r="90" spans="1:28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B90" s="3"/>
    </row>
    <row r="91" spans="1:28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B91" s="3"/>
    </row>
  </sheetData>
  <mergeCells count="5">
    <mergeCell ref="AC6:AC7"/>
    <mergeCell ref="AD6:AJ6"/>
    <mergeCell ref="B6:H6"/>
    <mergeCell ref="J6:Z6"/>
    <mergeCell ref="I6:I7"/>
  </mergeCells>
  <phoneticPr fontId="0" type="noConversion"/>
  <printOptions horizontalCentered="1"/>
  <pageMargins left="0.75" right="0.75" top="0.75" bottom="0.75" header="0" footer="0"/>
  <pageSetup paperSize="9" pageOrder="overThenDown" orientation="portrait" r:id="rId1"/>
  <headerFooter alignWithMargins="0">
    <oddFooter xml:space="preserve">&amp;C1-&amp;P+34
</oddFooter>
  </headerFooter>
  <colBreaks count="1" manualBreakCount="1">
    <brk id="8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Table1.4Cfinal </vt:lpstr>
      <vt:lpstr>'Table1.4Cfinal '!Print_Area</vt:lpstr>
    </vt:vector>
  </TitlesOfParts>
  <Company>NATIONAL STATISTICAL COORDINATION BOARD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NSCB</dc:creator>
  <cp:lastModifiedBy>ALVIN</cp:lastModifiedBy>
  <cp:lastPrinted>2007-09-28T13:09:53Z</cp:lastPrinted>
  <dcterms:created xsi:type="dcterms:W3CDTF">1999-07-09T10:03:33Z</dcterms:created>
  <dcterms:modified xsi:type="dcterms:W3CDTF">2015-01-29T02:34:22Z</dcterms:modified>
</cp:coreProperties>
</file>