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0" yWindow="120" windowWidth="9345" windowHeight="3735" firstSheet="3" activeTab="3"/>
  </bookViews>
  <sheets>
    <sheet name="XXX" sheetId="4" state="veryHidden" r:id="rId1"/>
    <sheet name="XX0" sheetId="5" state="veryHidden" r:id="rId2"/>
    <sheet name="XX1" sheetId="6" state="veryHidden" r:id="rId3"/>
    <sheet name="Table1.9-revised" sheetId="1" r:id="rId4"/>
    <sheet name="Computation1990" sheetId="7" r:id="rId5"/>
    <sheet name="TRIAL1p9" sheetId="3" r:id="rId6"/>
  </sheets>
  <definedNames>
    <definedName name="_xlnm.Print_Area" localSheetId="4">Computation1990!$A$1:$F$31</definedName>
    <definedName name="_xlnm.Print_Area" localSheetId="3">'Table1.9-revised'!$A$1:$F$47</definedName>
    <definedName name="_xlnm.Print_Area" localSheetId="5">TRIAL1p9!$A$1:$F$40</definedName>
  </definedNames>
  <calcPr calcId="144525" iterate="1" iterateCount="5"/>
</workbook>
</file>

<file path=xl/calcChain.xml><?xml version="1.0" encoding="utf-8"?>
<calcChain xmlns="http://schemas.openxmlformats.org/spreadsheetml/2006/main">
  <c r="F24" i="7" l="1"/>
  <c r="F22" i="7" s="1"/>
  <c r="F25" i="7"/>
  <c r="C25" i="7"/>
  <c r="D25" i="7"/>
  <c r="E25" i="7"/>
  <c r="C24" i="7"/>
  <c r="D24" i="7"/>
  <c r="D22" i="7" s="1"/>
  <c r="E24" i="7"/>
  <c r="E22" i="7" s="1"/>
  <c r="B24" i="7"/>
  <c r="B25" i="7"/>
  <c r="B22" i="7"/>
  <c r="C17" i="7"/>
  <c r="D17" i="7"/>
  <c r="E17" i="7"/>
  <c r="F17" i="7"/>
  <c r="B17" i="7"/>
  <c r="B12" i="7"/>
  <c r="C12" i="7"/>
  <c r="D12" i="7"/>
  <c r="E12" i="7"/>
  <c r="F12" i="7"/>
  <c r="F40" i="1"/>
  <c r="F15" i="1" s="1"/>
  <c r="F39" i="1"/>
  <c r="F37" i="1" s="1"/>
  <c r="E40" i="1"/>
  <c r="E39" i="1"/>
  <c r="E14" i="1" s="1"/>
  <c r="D40" i="1"/>
  <c r="D39" i="1"/>
  <c r="D14" i="1" s="1"/>
  <c r="D12" i="1" s="1"/>
  <c r="C40" i="1"/>
  <c r="C39" i="1"/>
  <c r="C14" i="1" s="1"/>
  <c r="B40" i="1"/>
  <c r="B39" i="1"/>
  <c r="B37" i="1" s="1"/>
  <c r="E15" i="1"/>
  <c r="D15" i="1"/>
  <c r="F14" i="1"/>
  <c r="F12" i="1" s="1"/>
  <c r="C15" i="1"/>
  <c r="B15" i="1"/>
  <c r="B14" i="1"/>
  <c r="B12" i="1" s="1"/>
  <c r="C42" i="1"/>
  <c r="D42" i="1"/>
  <c r="E42" i="1"/>
  <c r="F42" i="1"/>
  <c r="B42" i="1"/>
  <c r="D37" i="1"/>
  <c r="C32" i="1"/>
  <c r="D32" i="1"/>
  <c r="E32" i="1"/>
  <c r="F32" i="1"/>
  <c r="B32" i="1"/>
  <c r="C27" i="1"/>
  <c r="D27" i="1"/>
  <c r="E27" i="1"/>
  <c r="F27" i="1"/>
  <c r="B27" i="1"/>
  <c r="B22" i="1"/>
  <c r="C22" i="1"/>
  <c r="D22" i="1"/>
  <c r="E22" i="1"/>
  <c r="F22" i="1"/>
  <c r="C17" i="1"/>
  <c r="D17" i="1"/>
  <c r="E17" i="1"/>
  <c r="F17" i="1"/>
  <c r="B17" i="1"/>
  <c r="B14" i="3"/>
  <c r="F14" i="3"/>
  <c r="E14" i="3"/>
  <c r="D14" i="3"/>
  <c r="C14" i="3"/>
  <c r="F13" i="3"/>
  <c r="E13" i="3"/>
  <c r="E12" i="3" s="1"/>
  <c r="D13" i="3"/>
  <c r="C13" i="3"/>
  <c r="B13" i="3"/>
  <c r="C12" i="3"/>
  <c r="D12" i="3"/>
  <c r="F12" i="3"/>
  <c r="B12" i="3"/>
  <c r="C36" i="3"/>
  <c r="D36" i="3"/>
  <c r="E36" i="3"/>
  <c r="F36" i="3"/>
  <c r="B36" i="3"/>
  <c r="C32" i="3"/>
  <c r="D32" i="3"/>
  <c r="E32" i="3"/>
  <c r="F32" i="3"/>
  <c r="B32" i="3"/>
  <c r="C28" i="3"/>
  <c r="D28" i="3"/>
  <c r="E28" i="3"/>
  <c r="F28" i="3"/>
  <c r="B28" i="3"/>
  <c r="C24" i="3"/>
  <c r="D24" i="3"/>
  <c r="E24" i="3"/>
  <c r="F24" i="3"/>
  <c r="B24" i="3"/>
  <c r="B20" i="3"/>
  <c r="C20" i="3"/>
  <c r="D20" i="3"/>
  <c r="E20" i="3"/>
  <c r="F20" i="3"/>
  <c r="C16" i="3"/>
  <c r="D16" i="3"/>
  <c r="E16" i="3"/>
  <c r="F16" i="3"/>
  <c r="B16" i="3"/>
  <c r="C12" i="1" l="1"/>
  <c r="E12" i="1"/>
  <c r="C22" i="7"/>
  <c r="E37" i="1"/>
  <c r="C37" i="1"/>
</calcChain>
</file>

<file path=xl/sharedStrings.xml><?xml version="1.0" encoding="utf-8"?>
<sst xmlns="http://schemas.openxmlformats.org/spreadsheetml/2006/main" count="107" uniqueCount="39">
  <si>
    <t>Table 1.9</t>
  </si>
  <si>
    <t xml:space="preserve">HOUSEHOLD POPULATION FIVE YEARS AND OVER BY SEX AND PLACE OF RESIDENCE </t>
  </si>
  <si>
    <t>5 YEARS AGO BY PROVINCE/CITY</t>
  </si>
  <si>
    <t>Census Year 1990</t>
  </si>
  <si>
    <t>Place of Residence 5 Years Ago</t>
  </si>
  <si>
    <t>Area</t>
  </si>
  <si>
    <t>Same City/</t>
  </si>
  <si>
    <t>Other City/Municipality</t>
  </si>
  <si>
    <t xml:space="preserve">Other </t>
  </si>
  <si>
    <t>Foreign</t>
  </si>
  <si>
    <t>Not Stated</t>
  </si>
  <si>
    <t>Sex</t>
  </si>
  <si>
    <t>Municipality</t>
  </si>
  <si>
    <t>Same Province</t>
  </si>
  <si>
    <t>Province</t>
  </si>
  <si>
    <t>Country</t>
  </si>
  <si>
    <t>(Unknown)</t>
  </si>
  <si>
    <t>Philippines</t>
  </si>
  <si>
    <t>CAR</t>
  </si>
  <si>
    <t>Male</t>
  </si>
  <si>
    <t>Female</t>
  </si>
  <si>
    <t xml:space="preserve">   Abra</t>
  </si>
  <si>
    <t xml:space="preserve">   Benguet</t>
  </si>
  <si>
    <t xml:space="preserve">   Baguio City</t>
  </si>
  <si>
    <t xml:space="preserve">   Ifugao</t>
  </si>
  <si>
    <t xml:space="preserve">   Kalinga-Apayao</t>
  </si>
  <si>
    <t xml:space="preserve">   Mt. Province</t>
  </si>
  <si>
    <t>Source: National Statistics Office</t>
  </si>
  <si>
    <t>Abra</t>
  </si>
  <si>
    <t>Benguet</t>
  </si>
  <si>
    <t>Baguio City</t>
  </si>
  <si>
    <t>Ifugao</t>
  </si>
  <si>
    <t>Mt. Province</t>
  </si>
  <si>
    <t>Kalinga-Apayao</t>
  </si>
  <si>
    <t>Benguet with Baguio</t>
  </si>
  <si>
    <t>Benguet only</t>
  </si>
  <si>
    <t>PopCen pp56</t>
  </si>
  <si>
    <t>Census Year 2000</t>
  </si>
  <si>
    <t>Source:  Philippine Statistics Authority - National Statistics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</si>
</sst>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164" formatCode="#,##0\ \ "/>
    <numFmt numFmtId="165" formatCode="0.00_)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i/>
      <sz val="16"/>
      <name val="Helv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38" fontId="6" fillId="2" borderId="0" applyNumberFormat="0" applyBorder="0" applyAlignment="0" applyProtection="0"/>
    <xf numFmtId="10" fontId="6" fillId="3" borderId="1" applyNumberFormat="0" applyBorder="0" applyAlignment="0" applyProtection="0"/>
    <xf numFmtId="165" fontId="7" fillId="0" borderId="0"/>
    <xf numFmtId="10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Border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5" fillId="4" borderId="2" xfId="0" applyFont="1" applyFill="1" applyBorder="1"/>
    <xf numFmtId="0" fontId="5" fillId="4" borderId="1" xfId="0" applyFont="1" applyFill="1" applyBorder="1" applyAlignment="1">
      <alignment horizontal="centerContinuous"/>
    </xf>
    <xf numFmtId="0" fontId="5" fillId="4" borderId="3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Continuous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Continuous"/>
    </xf>
    <xf numFmtId="0" fontId="5" fillId="0" borderId="6" xfId="0" applyFont="1" applyBorder="1"/>
    <xf numFmtId="164" fontId="5" fillId="0" borderId="7" xfId="0" applyNumberFormat="1" applyFont="1" applyBorder="1"/>
    <xf numFmtId="164" fontId="5" fillId="0" borderId="8" xfId="0" applyNumberFormat="1" applyFont="1" applyBorder="1"/>
    <xf numFmtId="164" fontId="4" fillId="0" borderId="0" xfId="0" applyNumberFormat="1" applyFont="1" applyBorder="1"/>
    <xf numFmtId="0" fontId="5" fillId="0" borderId="0" xfId="0" applyFont="1" applyBorder="1"/>
    <xf numFmtId="164" fontId="5" fillId="0" borderId="0" xfId="0" applyNumberFormat="1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4" fillId="0" borderId="9" xfId="0" applyNumberFormat="1" applyFont="1" applyBorder="1"/>
    <xf numFmtId="41" fontId="4" fillId="0" borderId="0" xfId="0" applyNumberFormat="1" applyFont="1" applyBorder="1"/>
    <xf numFmtId="0" fontId="5" fillId="4" borderId="10" xfId="0" applyFont="1" applyFill="1" applyBorder="1" applyAlignment="1">
      <alignment horizontal="centerContinuous"/>
    </xf>
    <xf numFmtId="0" fontId="5" fillId="0" borderId="0" xfId="0" applyFont="1" applyFill="1" applyBorder="1"/>
    <xf numFmtId="164" fontId="5" fillId="0" borderId="0" xfId="0" applyNumberFormat="1" applyFont="1" applyFill="1" applyBorder="1"/>
    <xf numFmtId="0" fontId="5" fillId="0" borderId="11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Continuous"/>
    </xf>
    <xf numFmtId="0" fontId="5" fillId="0" borderId="0" xfId="0" applyFont="1" applyFill="1" applyBorder="1" applyAlignment="1">
      <alignment horizontal="centerContinuous"/>
    </xf>
    <xf numFmtId="0" fontId="4" fillId="0" borderId="0" xfId="0" applyFont="1" applyBorder="1" applyAlignment="1">
      <alignment horizontal="left" indent="1"/>
    </xf>
    <xf numFmtId="0" fontId="5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Continuous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Continuous"/>
    </xf>
    <xf numFmtId="165" fontId="4" fillId="0" borderId="0" xfId="0" applyNumberFormat="1" applyFont="1" applyBorder="1"/>
  </cellXfs>
  <cellStyles count="5">
    <cellStyle name="Grey" xfId="1"/>
    <cellStyle name="Input [yellow]" xfId="2"/>
    <cellStyle name="Normal" xfId="0" builtinId="0"/>
    <cellStyle name="Normal - Style1" xfId="3"/>
    <cellStyle name="Percent [2]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47" zoomScaleSheetLayoutView="68"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47" zoomScaleSheetLayoutView="68"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47" zoomScaleSheetLayoutView="68"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view="pageBreakPreview" topLeftCell="A28" workbookViewId="0">
      <selection activeCell="A47" sqref="A47"/>
    </sheetView>
  </sheetViews>
  <sheetFormatPr defaultRowHeight="12" x14ac:dyDescent="0.2"/>
  <cols>
    <col min="1" max="1" width="15.85546875" style="4" customWidth="1"/>
    <col min="2" max="2" width="15" style="4" customWidth="1"/>
    <col min="3" max="3" width="21.140625" style="4" customWidth="1"/>
    <col min="4" max="4" width="12.85546875" style="4" customWidth="1"/>
    <col min="5" max="5" width="10.85546875" style="4" customWidth="1"/>
    <col min="6" max="6" width="11.85546875" style="4" customWidth="1"/>
    <col min="7" max="16384" width="9.140625" style="4"/>
  </cols>
  <sheetData>
    <row r="1" spans="1:6" s="1" customFormat="1" ht="12.75" x14ac:dyDescent="0.2">
      <c r="A1" s="1" t="s">
        <v>0</v>
      </c>
    </row>
    <row r="2" spans="1:6" s="1" customFormat="1" ht="12.75" x14ac:dyDescent="0.2">
      <c r="A2" s="2" t="s">
        <v>1</v>
      </c>
    </row>
    <row r="3" spans="1:6" s="1" customFormat="1" ht="12.75" x14ac:dyDescent="0.2">
      <c r="A3" s="2" t="s">
        <v>2</v>
      </c>
    </row>
    <row r="4" spans="1:6" s="1" customFormat="1" ht="12.75" x14ac:dyDescent="0.2">
      <c r="A4" s="2" t="s">
        <v>37</v>
      </c>
    </row>
    <row r="5" spans="1:6" x14ac:dyDescent="0.2">
      <c r="A5" s="6"/>
      <c r="B5" s="6"/>
    </row>
    <row r="6" spans="1:6" x14ac:dyDescent="0.2">
      <c r="A6" s="7"/>
      <c r="B6" s="8" t="s">
        <v>4</v>
      </c>
      <c r="C6" s="8"/>
      <c r="D6" s="8"/>
      <c r="E6" s="8"/>
      <c r="F6" s="8"/>
    </row>
    <row r="7" spans="1:6" x14ac:dyDescent="0.2">
      <c r="A7" s="9" t="s">
        <v>5</v>
      </c>
      <c r="B7" s="10" t="s">
        <v>6</v>
      </c>
      <c r="C7" s="10" t="s">
        <v>7</v>
      </c>
      <c r="D7" s="10" t="s">
        <v>8</v>
      </c>
      <c r="E7" s="10" t="s">
        <v>9</v>
      </c>
      <c r="F7" s="10" t="s">
        <v>10</v>
      </c>
    </row>
    <row r="8" spans="1:6" s="3" customFormat="1" x14ac:dyDescent="0.2">
      <c r="A8" s="11" t="s">
        <v>11</v>
      </c>
      <c r="B8" s="24" t="s">
        <v>12</v>
      </c>
      <c r="C8" s="12" t="s">
        <v>13</v>
      </c>
      <c r="D8" s="12" t="s">
        <v>14</v>
      </c>
      <c r="E8" s="12" t="s">
        <v>15</v>
      </c>
      <c r="F8" s="12" t="s">
        <v>16</v>
      </c>
    </row>
    <row r="9" spans="1:6" s="3" customFormat="1" x14ac:dyDescent="0.2">
      <c r="A9" s="36"/>
      <c r="B9" s="37"/>
      <c r="C9" s="37"/>
      <c r="D9" s="37"/>
      <c r="E9" s="37"/>
      <c r="F9" s="37"/>
    </row>
    <row r="10" spans="1:6" s="5" customFormat="1" x14ac:dyDescent="0.2">
      <c r="A10" s="17" t="s">
        <v>17</v>
      </c>
      <c r="B10" s="18">
        <v>48541163</v>
      </c>
      <c r="C10" s="18">
        <v>888734</v>
      </c>
      <c r="D10" s="18">
        <v>2292309</v>
      </c>
      <c r="E10" s="18">
        <v>59088</v>
      </c>
      <c r="F10" s="18">
        <v>310849</v>
      </c>
    </row>
    <row r="11" spans="1:6" x14ac:dyDescent="0.2">
      <c r="A11" s="3"/>
      <c r="B11" s="16"/>
      <c r="C11" s="16"/>
      <c r="D11" s="16"/>
      <c r="E11" s="16"/>
      <c r="F11" s="16"/>
    </row>
    <row r="12" spans="1:6" x14ac:dyDescent="0.2">
      <c r="A12" s="13" t="s">
        <v>18</v>
      </c>
      <c r="B12" s="14">
        <f>SUM(B14:B15)</f>
        <v>1126487</v>
      </c>
      <c r="C12" s="14">
        <f>SUM(C14:C15)</f>
        <v>12025</v>
      </c>
      <c r="D12" s="14">
        <f>SUM(D14:D15)</f>
        <v>28902</v>
      </c>
      <c r="E12" s="14">
        <f>SUM(E14:E15)</f>
        <v>5547</v>
      </c>
      <c r="F12" s="15">
        <f>SUM(F14:F15)</f>
        <v>20285</v>
      </c>
    </row>
    <row r="13" spans="1:6" x14ac:dyDescent="0.2">
      <c r="A13" s="17"/>
      <c r="B13" s="18"/>
      <c r="C13" s="18"/>
      <c r="D13" s="18"/>
      <c r="E13" s="18"/>
      <c r="F13" s="18"/>
    </row>
    <row r="14" spans="1:6" x14ac:dyDescent="0.2">
      <c r="A14" s="30" t="s">
        <v>19</v>
      </c>
      <c r="B14" s="16">
        <f t="shared" ref="B14:F15" si="0">SUM(B19,B24,B29,B34,B39,B44)</f>
        <v>574330</v>
      </c>
      <c r="C14" s="16">
        <f t="shared" si="0"/>
        <v>5823</v>
      </c>
      <c r="D14" s="16">
        <f t="shared" si="0"/>
        <v>13621</v>
      </c>
      <c r="E14" s="16">
        <f t="shared" si="0"/>
        <v>1826</v>
      </c>
      <c r="F14" s="16">
        <f t="shared" si="0"/>
        <v>10116</v>
      </c>
    </row>
    <row r="15" spans="1:6" x14ac:dyDescent="0.2">
      <c r="A15" s="30" t="s">
        <v>20</v>
      </c>
      <c r="B15" s="16">
        <f t="shared" si="0"/>
        <v>552157</v>
      </c>
      <c r="C15" s="16">
        <f t="shared" si="0"/>
        <v>6202</v>
      </c>
      <c r="D15" s="16">
        <f t="shared" si="0"/>
        <v>15281</v>
      </c>
      <c r="E15" s="16">
        <f t="shared" si="0"/>
        <v>3721</v>
      </c>
      <c r="F15" s="16">
        <f t="shared" si="0"/>
        <v>10169</v>
      </c>
    </row>
    <row r="16" spans="1:6" x14ac:dyDescent="0.2">
      <c r="A16" s="20"/>
      <c r="B16" s="16"/>
      <c r="C16" s="16"/>
      <c r="D16" s="16"/>
      <c r="E16" s="16"/>
      <c r="F16" s="16"/>
    </row>
    <row r="17" spans="1:7" x14ac:dyDescent="0.2">
      <c r="A17" s="3" t="s">
        <v>28</v>
      </c>
      <c r="B17" s="16">
        <f>SUM(B19:B20)</f>
        <v>177120</v>
      </c>
      <c r="C17" s="16">
        <f>SUM(C19:C20)</f>
        <v>1836</v>
      </c>
      <c r="D17" s="16">
        <f>SUM(D19:D20)</f>
        <v>2356</v>
      </c>
      <c r="E17" s="16">
        <f>SUM(E19:E20)</f>
        <v>1635</v>
      </c>
      <c r="F17" s="16">
        <f>SUM(F19:F20)</f>
        <v>3050</v>
      </c>
    </row>
    <row r="18" spans="1:7" x14ac:dyDescent="0.2">
      <c r="A18" s="3"/>
      <c r="B18" s="16"/>
      <c r="C18" s="16"/>
      <c r="D18" s="16"/>
      <c r="E18" s="16"/>
      <c r="F18" s="16"/>
    </row>
    <row r="19" spans="1:7" x14ac:dyDescent="0.2">
      <c r="A19" s="30" t="s">
        <v>19</v>
      </c>
      <c r="B19" s="16">
        <v>90729</v>
      </c>
      <c r="C19" s="16">
        <v>831</v>
      </c>
      <c r="D19" s="16">
        <v>1091</v>
      </c>
      <c r="E19" s="16">
        <v>406</v>
      </c>
      <c r="F19" s="16">
        <v>1550</v>
      </c>
    </row>
    <row r="20" spans="1:7" x14ac:dyDescent="0.2">
      <c r="A20" s="30" t="s">
        <v>20</v>
      </c>
      <c r="B20" s="16">
        <v>86391</v>
      </c>
      <c r="C20" s="16">
        <v>1005</v>
      </c>
      <c r="D20" s="16">
        <v>1265</v>
      </c>
      <c r="E20" s="16">
        <v>1229</v>
      </c>
      <c r="F20" s="16">
        <v>1500</v>
      </c>
    </row>
    <row r="21" spans="1:7" x14ac:dyDescent="0.2">
      <c r="A21" s="20"/>
      <c r="B21" s="16"/>
      <c r="C21" s="16"/>
      <c r="D21" s="16"/>
      <c r="E21" s="16"/>
      <c r="F21" s="16"/>
    </row>
    <row r="22" spans="1:7" x14ac:dyDescent="0.2">
      <c r="A22" s="3" t="s">
        <v>29</v>
      </c>
      <c r="B22" s="16">
        <f>SUM(B24:B25)</f>
        <v>275600</v>
      </c>
      <c r="C22" s="16">
        <f>SUM(C24:C25)</f>
        <v>4672</v>
      </c>
      <c r="D22" s="16">
        <f>SUM(D24:D25)</f>
        <v>3437</v>
      </c>
      <c r="E22" s="16">
        <f>SUM(E24:E25)</f>
        <v>863</v>
      </c>
      <c r="F22" s="16">
        <f>SUM(F24:F25)</f>
        <v>4658</v>
      </c>
      <c r="G22" s="16"/>
    </row>
    <row r="23" spans="1:7" x14ac:dyDescent="0.2">
      <c r="A23" s="3"/>
      <c r="B23" s="16"/>
      <c r="C23" s="16"/>
      <c r="D23" s="16"/>
      <c r="E23" s="16"/>
      <c r="F23" s="16"/>
      <c r="G23" s="16"/>
    </row>
    <row r="24" spans="1:7" x14ac:dyDescent="0.2">
      <c r="A24" s="30" t="s">
        <v>19</v>
      </c>
      <c r="B24" s="16">
        <v>142541</v>
      </c>
      <c r="C24" s="16">
        <v>2309</v>
      </c>
      <c r="D24" s="16">
        <v>1779</v>
      </c>
      <c r="E24" s="16">
        <v>256</v>
      </c>
      <c r="F24" s="16">
        <v>2364</v>
      </c>
    </row>
    <row r="25" spans="1:7" x14ac:dyDescent="0.2">
      <c r="A25" s="30" t="s">
        <v>20</v>
      </c>
      <c r="B25" s="16">
        <v>133059</v>
      </c>
      <c r="C25" s="16">
        <v>2363</v>
      </c>
      <c r="D25" s="16">
        <v>1658</v>
      </c>
      <c r="E25" s="16">
        <v>607</v>
      </c>
      <c r="F25" s="16">
        <v>2294</v>
      </c>
    </row>
    <row r="26" spans="1:7" x14ac:dyDescent="0.2">
      <c r="A26" s="20"/>
      <c r="B26" s="16"/>
      <c r="C26" s="16"/>
      <c r="D26" s="16"/>
      <c r="E26" s="16"/>
      <c r="F26" s="16"/>
    </row>
    <row r="27" spans="1:7" x14ac:dyDescent="0.2">
      <c r="A27" s="3" t="s">
        <v>30</v>
      </c>
      <c r="B27" s="16">
        <f>SUM(B29:B30)</f>
        <v>198338</v>
      </c>
      <c r="C27" s="16">
        <f>SUM(C29:C30)</f>
        <v>2494</v>
      </c>
      <c r="D27" s="16">
        <f>SUM(D29:D30)</f>
        <v>14177</v>
      </c>
      <c r="E27" s="16">
        <f>SUM(E29:E30)</f>
        <v>1543</v>
      </c>
      <c r="F27" s="16">
        <f>SUM(F29:F30)</f>
        <v>3679</v>
      </c>
    </row>
    <row r="28" spans="1:7" x14ac:dyDescent="0.2">
      <c r="A28" s="3"/>
      <c r="B28" s="16"/>
      <c r="C28" s="16"/>
      <c r="D28" s="16"/>
      <c r="E28" s="16"/>
      <c r="F28" s="16"/>
    </row>
    <row r="29" spans="1:7" x14ac:dyDescent="0.2">
      <c r="A29" s="30" t="s">
        <v>19</v>
      </c>
      <c r="B29" s="16">
        <v>97343</v>
      </c>
      <c r="C29" s="16">
        <v>1149</v>
      </c>
      <c r="D29" s="16">
        <v>6056</v>
      </c>
      <c r="E29" s="16">
        <v>749</v>
      </c>
      <c r="F29" s="16">
        <v>1721</v>
      </c>
    </row>
    <row r="30" spans="1:7" x14ac:dyDescent="0.2">
      <c r="A30" s="30" t="s">
        <v>20</v>
      </c>
      <c r="B30" s="16">
        <v>100995</v>
      </c>
      <c r="C30" s="16">
        <v>1345</v>
      </c>
      <c r="D30" s="16">
        <v>8121</v>
      </c>
      <c r="E30" s="16">
        <v>794</v>
      </c>
      <c r="F30" s="16">
        <v>1958</v>
      </c>
    </row>
    <row r="31" spans="1:7" x14ac:dyDescent="0.2">
      <c r="A31" s="20"/>
      <c r="B31" s="16"/>
      <c r="C31" s="16"/>
      <c r="D31" s="16"/>
      <c r="E31" s="16"/>
      <c r="F31" s="16"/>
    </row>
    <row r="32" spans="1:7" x14ac:dyDescent="0.2">
      <c r="A32" s="3" t="s">
        <v>31</v>
      </c>
      <c r="B32" s="16">
        <f>SUM(B34:B35)</f>
        <v>134910</v>
      </c>
      <c r="C32" s="16">
        <f>SUM(C34:C35)</f>
        <v>911</v>
      </c>
      <c r="D32" s="16">
        <f>SUM(D34:D35)</f>
        <v>2057</v>
      </c>
      <c r="E32" s="16">
        <f>SUM(E34:E35)</f>
        <v>306</v>
      </c>
      <c r="F32" s="16">
        <f>SUM(F34:F35)</f>
        <v>2117</v>
      </c>
    </row>
    <row r="33" spans="1:6" x14ac:dyDescent="0.2">
      <c r="A33" s="3"/>
      <c r="B33" s="16"/>
      <c r="C33" s="16"/>
      <c r="D33" s="16"/>
      <c r="E33" s="16"/>
      <c r="F33" s="16"/>
    </row>
    <row r="34" spans="1:6" x14ac:dyDescent="0.2">
      <c r="A34" s="30" t="s">
        <v>19</v>
      </c>
      <c r="B34" s="16">
        <v>68932</v>
      </c>
      <c r="C34" s="16">
        <v>461</v>
      </c>
      <c r="D34" s="16">
        <v>1076</v>
      </c>
      <c r="E34" s="16">
        <v>55</v>
      </c>
      <c r="F34" s="16">
        <v>1072</v>
      </c>
    </row>
    <row r="35" spans="1:6" x14ac:dyDescent="0.2">
      <c r="A35" s="30" t="s">
        <v>20</v>
      </c>
      <c r="B35" s="16">
        <v>65978</v>
      </c>
      <c r="C35" s="16">
        <v>450</v>
      </c>
      <c r="D35" s="16">
        <v>981</v>
      </c>
      <c r="E35" s="16">
        <v>251</v>
      </c>
      <c r="F35" s="16">
        <v>1045</v>
      </c>
    </row>
    <row r="36" spans="1:6" x14ac:dyDescent="0.2">
      <c r="A36" s="20"/>
      <c r="B36" s="16"/>
      <c r="C36" s="16"/>
      <c r="D36" s="16"/>
      <c r="E36" s="16"/>
      <c r="F36" s="16"/>
    </row>
    <row r="37" spans="1:6" x14ac:dyDescent="0.2">
      <c r="A37" s="3" t="s">
        <v>33</v>
      </c>
      <c r="B37" s="16">
        <f>SUM(B39:B40)</f>
        <v>222894</v>
      </c>
      <c r="C37" s="16">
        <f>SUM(C39:C40)</f>
        <v>1589</v>
      </c>
      <c r="D37" s="16">
        <f>SUM(D39:D40)</f>
        <v>3806</v>
      </c>
      <c r="E37" s="16">
        <f>SUM(E39:E40)</f>
        <v>488</v>
      </c>
      <c r="F37" s="16">
        <f>SUM(F39:F40)</f>
        <v>5768</v>
      </c>
    </row>
    <row r="38" spans="1:6" x14ac:dyDescent="0.2">
      <c r="A38" s="3"/>
      <c r="B38" s="16"/>
      <c r="C38" s="16"/>
      <c r="D38" s="16"/>
      <c r="E38" s="16"/>
      <c r="F38" s="16"/>
    </row>
    <row r="39" spans="1:6" x14ac:dyDescent="0.2">
      <c r="A39" s="30" t="s">
        <v>19</v>
      </c>
      <c r="B39" s="16">
        <f>40764+73637</f>
        <v>114401</v>
      </c>
      <c r="C39" s="16">
        <f>662+128</f>
        <v>790</v>
      </c>
      <c r="D39" s="16">
        <f>1006+959</f>
        <v>1965</v>
      </c>
      <c r="E39" s="16">
        <f>111+41</f>
        <v>152</v>
      </c>
      <c r="F39" s="16">
        <f>1425+1510</f>
        <v>2935</v>
      </c>
    </row>
    <row r="40" spans="1:6" x14ac:dyDescent="0.2">
      <c r="A40" s="30" t="s">
        <v>20</v>
      </c>
      <c r="B40" s="16">
        <f>38433+70060</f>
        <v>108493</v>
      </c>
      <c r="C40" s="16">
        <f>663+136</f>
        <v>799</v>
      </c>
      <c r="D40" s="16">
        <f>986+855</f>
        <v>1841</v>
      </c>
      <c r="E40" s="16">
        <f>221+115</f>
        <v>336</v>
      </c>
      <c r="F40" s="16">
        <f>1400+1433</f>
        <v>2833</v>
      </c>
    </row>
    <row r="41" spans="1:6" x14ac:dyDescent="0.2">
      <c r="A41" s="20"/>
      <c r="B41" s="16"/>
      <c r="C41" s="16"/>
      <c r="D41" s="16"/>
      <c r="E41" s="16"/>
      <c r="F41" s="16"/>
    </row>
    <row r="42" spans="1:6" x14ac:dyDescent="0.2">
      <c r="A42" s="3" t="s">
        <v>32</v>
      </c>
      <c r="B42" s="16">
        <f>SUM(B44:B45)</f>
        <v>117625</v>
      </c>
      <c r="C42" s="16">
        <f>SUM(C44:C45)</f>
        <v>523</v>
      </c>
      <c r="D42" s="16">
        <f>SUM(D44:D45)</f>
        <v>3069</v>
      </c>
      <c r="E42" s="16">
        <f>SUM(E44:E45)</f>
        <v>712</v>
      </c>
      <c r="F42" s="16">
        <f>SUM(F44:F45)</f>
        <v>1013</v>
      </c>
    </row>
    <row r="43" spans="1:6" x14ac:dyDescent="0.2">
      <c r="A43" s="3"/>
      <c r="B43" s="16"/>
      <c r="C43" s="16"/>
      <c r="D43" s="16"/>
      <c r="E43" s="16"/>
      <c r="F43" s="16"/>
    </row>
    <row r="44" spans="1:6" x14ac:dyDescent="0.2">
      <c r="A44" s="30" t="s">
        <v>19</v>
      </c>
      <c r="B44" s="16">
        <v>60384</v>
      </c>
      <c r="C44" s="16">
        <v>283</v>
      </c>
      <c r="D44" s="16">
        <v>1654</v>
      </c>
      <c r="E44" s="16">
        <v>208</v>
      </c>
      <c r="F44" s="16">
        <v>474</v>
      </c>
    </row>
    <row r="45" spans="1:6" x14ac:dyDescent="0.2">
      <c r="A45" s="30" t="s">
        <v>20</v>
      </c>
      <c r="B45" s="16">
        <v>57241</v>
      </c>
      <c r="C45" s="16">
        <v>240</v>
      </c>
      <c r="D45" s="16">
        <v>1415</v>
      </c>
      <c r="E45" s="16">
        <v>504</v>
      </c>
      <c r="F45" s="16">
        <v>539</v>
      </c>
    </row>
    <row r="46" spans="1:6" x14ac:dyDescent="0.2">
      <c r="A46" s="21"/>
      <c r="B46" s="22"/>
      <c r="C46" s="22"/>
      <c r="D46" s="22"/>
      <c r="E46" s="22"/>
      <c r="F46" s="22"/>
    </row>
    <row r="47" spans="1:6" x14ac:dyDescent="0.2">
      <c r="A47" s="38" t="s">
        <v>38</v>
      </c>
      <c r="F47" s="23"/>
    </row>
    <row r="48" spans="1:6" x14ac:dyDescent="0.2">
      <c r="B48" s="23"/>
      <c r="C48" s="23"/>
      <c r="D48" s="23"/>
      <c r="E48" s="23"/>
      <c r="F48" s="23"/>
    </row>
    <row r="49" spans="1:6" x14ac:dyDescent="0.2">
      <c r="A49" s="3"/>
      <c r="B49" s="23"/>
      <c r="C49" s="23"/>
      <c r="D49" s="23"/>
      <c r="E49" s="23"/>
      <c r="F49" s="23"/>
    </row>
    <row r="50" spans="1:6" x14ac:dyDescent="0.2">
      <c r="A50" s="3"/>
      <c r="B50" s="23"/>
      <c r="C50" s="23"/>
      <c r="D50" s="23"/>
      <c r="E50" s="23"/>
      <c r="F50" s="23"/>
    </row>
    <row r="51" spans="1:6" x14ac:dyDescent="0.2">
      <c r="A51" s="3"/>
      <c r="B51" s="23"/>
      <c r="C51" s="23"/>
      <c r="D51" s="23"/>
      <c r="E51" s="23"/>
      <c r="F51" s="23"/>
    </row>
    <row r="52" spans="1:6" x14ac:dyDescent="0.2">
      <c r="A52" s="3"/>
      <c r="B52" s="23"/>
      <c r="C52" s="23"/>
      <c r="D52" s="23"/>
      <c r="E52" s="23"/>
      <c r="F52" s="23"/>
    </row>
    <row r="53" spans="1:6" x14ac:dyDescent="0.2">
      <c r="A53" s="3"/>
      <c r="B53" s="23"/>
      <c r="C53" s="23"/>
      <c r="D53" s="23"/>
      <c r="E53" s="23"/>
      <c r="F53" s="23"/>
    </row>
    <row r="54" spans="1:6" x14ac:dyDescent="0.2">
      <c r="A54" s="3"/>
      <c r="B54" s="23"/>
      <c r="C54" s="23"/>
      <c r="D54" s="23"/>
      <c r="E54" s="23"/>
      <c r="F54" s="23"/>
    </row>
    <row r="55" spans="1:6" x14ac:dyDescent="0.2">
      <c r="A55" s="3"/>
      <c r="B55" s="23"/>
      <c r="C55" s="23"/>
      <c r="D55" s="23"/>
      <c r="E55" s="23"/>
      <c r="F55" s="23"/>
    </row>
    <row r="56" spans="1:6" x14ac:dyDescent="0.2">
      <c r="A56" s="3"/>
      <c r="B56" s="23"/>
      <c r="C56" s="23"/>
      <c r="D56" s="23"/>
      <c r="E56" s="23"/>
      <c r="F56" s="23"/>
    </row>
  </sheetData>
  <phoneticPr fontId="0" type="noConversion"/>
  <printOptions horizontalCentered="1"/>
  <pageMargins left="0.75" right="0.75" top="0.75" bottom="0.75" header="0" footer="0"/>
  <pageSetup paperSize="9" pageOrder="overThenDown" orientation="portrait" r:id="rId1"/>
  <headerFooter alignWithMargins="0">
    <oddFooter xml:space="preserve">&amp;C1-&amp;P+44
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view="pageBreakPreview" topLeftCell="A10" workbookViewId="0">
      <selection activeCell="A7" sqref="A7"/>
    </sheetView>
  </sheetViews>
  <sheetFormatPr defaultRowHeight="12" x14ac:dyDescent="0.2"/>
  <cols>
    <col min="1" max="1" width="18.5703125" style="4" customWidth="1"/>
    <col min="2" max="2" width="11.85546875" style="4" customWidth="1"/>
    <col min="3" max="3" width="19.5703125" style="4" customWidth="1"/>
    <col min="4" max="4" width="12.85546875" style="4" customWidth="1"/>
    <col min="5" max="5" width="10.85546875" style="4" customWidth="1"/>
    <col min="6" max="6" width="11.85546875" style="4" customWidth="1"/>
    <col min="7" max="16384" width="9.140625" style="4"/>
  </cols>
  <sheetData>
    <row r="1" spans="1:7" s="1" customFormat="1" ht="12.75" x14ac:dyDescent="0.2">
      <c r="A1" s="1" t="s">
        <v>0</v>
      </c>
    </row>
    <row r="2" spans="1:7" s="1" customFormat="1" ht="12.75" x14ac:dyDescent="0.2">
      <c r="A2" s="2" t="s">
        <v>1</v>
      </c>
    </row>
    <row r="3" spans="1:7" s="1" customFormat="1" ht="12.75" x14ac:dyDescent="0.2">
      <c r="A3" s="2" t="s">
        <v>2</v>
      </c>
    </row>
    <row r="4" spans="1:7" s="1" customFormat="1" ht="12.75" x14ac:dyDescent="0.2">
      <c r="A4" s="2" t="s">
        <v>3</v>
      </c>
    </row>
    <row r="5" spans="1:7" s="1" customFormat="1" ht="12.75" x14ac:dyDescent="0.2">
      <c r="A5" s="2"/>
    </row>
    <row r="6" spans="1:7" s="1" customFormat="1" ht="12.75" x14ac:dyDescent="0.2">
      <c r="A6" s="2" t="s">
        <v>36</v>
      </c>
    </row>
    <row r="7" spans="1:7" x14ac:dyDescent="0.2">
      <c r="A7" s="6"/>
      <c r="B7" s="6"/>
    </row>
    <row r="8" spans="1:7" ht="12.75" customHeight="1" x14ac:dyDescent="0.2">
      <c r="A8" s="35"/>
      <c r="B8" s="8" t="s">
        <v>4</v>
      </c>
      <c r="C8" s="8"/>
      <c r="D8" s="8"/>
      <c r="E8" s="8"/>
      <c r="F8" s="8"/>
    </row>
    <row r="9" spans="1:7" x14ac:dyDescent="0.2">
      <c r="A9" s="33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 spans="1:7" s="3" customFormat="1" x14ac:dyDescent="0.2">
      <c r="A10" s="34" t="s">
        <v>11</v>
      </c>
      <c r="B10" s="12" t="s">
        <v>12</v>
      </c>
      <c r="C10" s="12" t="s">
        <v>13</v>
      </c>
      <c r="D10" s="12" t="s">
        <v>14</v>
      </c>
      <c r="E10" s="12" t="s">
        <v>15</v>
      </c>
      <c r="F10" s="12" t="s">
        <v>16</v>
      </c>
    </row>
    <row r="11" spans="1:7" s="3" customFormat="1" x14ac:dyDescent="0.2">
      <c r="A11" s="31"/>
      <c r="B11" s="32"/>
      <c r="C11" s="32"/>
      <c r="D11" s="32"/>
      <c r="E11" s="32"/>
      <c r="F11" s="32"/>
    </row>
    <row r="12" spans="1:7" x14ac:dyDescent="0.2">
      <c r="A12" s="3" t="s">
        <v>34</v>
      </c>
      <c r="B12" s="16">
        <f>SUM(B14:B15)</f>
        <v>375034</v>
      </c>
      <c r="C12" s="16">
        <f>SUM(C14:C15)</f>
        <v>7850</v>
      </c>
      <c r="D12" s="16">
        <f>SUM(D14:D15)</f>
        <v>24741</v>
      </c>
      <c r="E12" s="16">
        <f>SUM(E14:E15)</f>
        <v>1069</v>
      </c>
      <c r="F12" s="16">
        <f>SUM(F14:F15)</f>
        <v>3247</v>
      </c>
      <c r="G12" s="16"/>
    </row>
    <row r="13" spans="1:7" x14ac:dyDescent="0.2">
      <c r="A13" s="3"/>
      <c r="B13" s="16"/>
      <c r="C13" s="16"/>
      <c r="D13" s="16"/>
      <c r="E13" s="16"/>
      <c r="F13" s="16"/>
      <c r="G13" s="16"/>
    </row>
    <row r="14" spans="1:7" x14ac:dyDescent="0.2">
      <c r="A14" s="30" t="s">
        <v>19</v>
      </c>
      <c r="B14" s="16">
        <v>190022</v>
      </c>
      <c r="C14" s="16">
        <v>3851</v>
      </c>
      <c r="D14" s="16">
        <v>11583</v>
      </c>
      <c r="E14" s="16">
        <v>517</v>
      </c>
      <c r="F14" s="16">
        <v>1518</v>
      </c>
    </row>
    <row r="15" spans="1:7" x14ac:dyDescent="0.2">
      <c r="A15" s="30" t="s">
        <v>20</v>
      </c>
      <c r="B15" s="16">
        <v>185012</v>
      </c>
      <c r="C15" s="16">
        <v>3999</v>
      </c>
      <c r="D15" s="16">
        <v>13158</v>
      </c>
      <c r="E15" s="16">
        <v>552</v>
      </c>
      <c r="F15" s="16">
        <v>1729</v>
      </c>
    </row>
    <row r="16" spans="1:7" x14ac:dyDescent="0.2">
      <c r="A16" s="20"/>
      <c r="B16" s="16"/>
      <c r="C16" s="16"/>
      <c r="D16" s="16"/>
      <c r="E16" s="16"/>
      <c r="F16" s="16"/>
    </row>
    <row r="17" spans="1:6" x14ac:dyDescent="0.2">
      <c r="A17" s="3" t="s">
        <v>30</v>
      </c>
      <c r="B17" s="16">
        <f>SUM(B19:B20)</f>
        <v>136275</v>
      </c>
      <c r="C17" s="16">
        <f>SUM(C19:C20)</f>
        <v>2395</v>
      </c>
      <c r="D17" s="16">
        <f>SUM(D19:D20)</f>
        <v>16550</v>
      </c>
      <c r="E17" s="16">
        <f>SUM(E19:E20)</f>
        <v>767</v>
      </c>
      <c r="F17" s="16">
        <f>SUM(F19:F20)</f>
        <v>1190</v>
      </c>
    </row>
    <row r="18" spans="1:6" x14ac:dyDescent="0.2">
      <c r="A18" s="3"/>
      <c r="B18" s="16"/>
      <c r="C18" s="16"/>
      <c r="D18" s="16"/>
      <c r="E18" s="16"/>
      <c r="F18" s="16"/>
    </row>
    <row r="19" spans="1:6" x14ac:dyDescent="0.2">
      <c r="A19" s="30" t="s">
        <v>19</v>
      </c>
      <c r="B19" s="16">
        <v>66426</v>
      </c>
      <c r="C19" s="16">
        <v>1140</v>
      </c>
      <c r="D19" s="16">
        <v>7293</v>
      </c>
      <c r="E19" s="16">
        <v>417</v>
      </c>
      <c r="F19" s="16">
        <v>547</v>
      </c>
    </row>
    <row r="20" spans="1:6" x14ac:dyDescent="0.2">
      <c r="A20" s="30" t="s">
        <v>20</v>
      </c>
      <c r="B20" s="16">
        <v>69849</v>
      </c>
      <c r="C20" s="16">
        <v>1255</v>
      </c>
      <c r="D20" s="16">
        <v>9257</v>
      </c>
      <c r="E20" s="16">
        <v>350</v>
      </c>
      <c r="F20" s="16">
        <v>643</v>
      </c>
    </row>
    <row r="21" spans="1:6" x14ac:dyDescent="0.2">
      <c r="A21" s="30"/>
      <c r="B21" s="16"/>
      <c r="C21" s="16"/>
      <c r="D21" s="16"/>
      <c r="E21" s="16"/>
      <c r="F21" s="16"/>
    </row>
    <row r="22" spans="1:6" x14ac:dyDescent="0.2">
      <c r="A22" s="19" t="s">
        <v>35</v>
      </c>
      <c r="B22" s="16">
        <f>SUM(B24:B25)</f>
        <v>238759</v>
      </c>
      <c r="C22" s="16">
        <f>SUM(C24:C25)</f>
        <v>5455</v>
      </c>
      <c r="D22" s="16">
        <f>SUM(D24:D25)</f>
        <v>8191</v>
      </c>
      <c r="E22" s="16">
        <f>SUM(E24:E25)</f>
        <v>302</v>
      </c>
      <c r="F22" s="16">
        <f>SUM(F24:F25)</f>
        <v>2057</v>
      </c>
    </row>
    <row r="23" spans="1:6" x14ac:dyDescent="0.2">
      <c r="A23" s="19"/>
      <c r="B23" s="16"/>
      <c r="C23" s="16"/>
      <c r="D23" s="16"/>
      <c r="E23" s="16"/>
      <c r="F23" s="16"/>
    </row>
    <row r="24" spans="1:6" x14ac:dyDescent="0.2">
      <c r="A24" s="30" t="s">
        <v>19</v>
      </c>
      <c r="B24" s="23">
        <f t="shared" ref="B24:F25" si="0">B14-B19</f>
        <v>123596</v>
      </c>
      <c r="C24" s="23">
        <f t="shared" si="0"/>
        <v>2711</v>
      </c>
      <c r="D24" s="23">
        <f t="shared" si="0"/>
        <v>4290</v>
      </c>
      <c r="E24" s="23">
        <f t="shared" si="0"/>
        <v>100</v>
      </c>
      <c r="F24" s="23">
        <f t="shared" si="0"/>
        <v>971</v>
      </c>
    </row>
    <row r="25" spans="1:6" x14ac:dyDescent="0.2">
      <c r="A25" s="30" t="s">
        <v>20</v>
      </c>
      <c r="B25" s="23">
        <f t="shared" si="0"/>
        <v>115163</v>
      </c>
      <c r="C25" s="23">
        <f t="shared" si="0"/>
        <v>2744</v>
      </c>
      <c r="D25" s="23">
        <f t="shared" si="0"/>
        <v>3901</v>
      </c>
      <c r="E25" s="23">
        <f t="shared" si="0"/>
        <v>202</v>
      </c>
      <c r="F25" s="23">
        <f t="shared" si="0"/>
        <v>1086</v>
      </c>
    </row>
    <row r="26" spans="1:6" x14ac:dyDescent="0.2">
      <c r="A26" s="3"/>
      <c r="B26" s="23"/>
      <c r="C26" s="23"/>
      <c r="D26" s="23"/>
      <c r="E26" s="23"/>
      <c r="F26" s="23"/>
    </row>
    <row r="27" spans="1:6" x14ac:dyDescent="0.2">
      <c r="A27" s="3"/>
      <c r="B27" s="23"/>
      <c r="C27" s="23"/>
      <c r="D27" s="23"/>
      <c r="E27" s="23"/>
      <c r="F27" s="23"/>
    </row>
    <row r="28" spans="1:6" x14ac:dyDescent="0.2">
      <c r="A28" s="3"/>
      <c r="B28" s="23"/>
      <c r="C28" s="23"/>
      <c r="D28" s="23"/>
      <c r="E28" s="23"/>
      <c r="F28" s="23"/>
    </row>
    <row r="29" spans="1:6" x14ac:dyDescent="0.2">
      <c r="A29" s="3"/>
      <c r="B29" s="23"/>
      <c r="C29" s="23"/>
      <c r="D29" s="23"/>
      <c r="E29" s="23"/>
      <c r="F29" s="23"/>
    </row>
    <row r="30" spans="1:6" x14ac:dyDescent="0.2">
      <c r="A30" s="3"/>
      <c r="B30" s="23"/>
      <c r="C30" s="23"/>
      <c r="D30" s="23"/>
      <c r="E30" s="23"/>
      <c r="F30" s="23"/>
    </row>
    <row r="31" spans="1:6" x14ac:dyDescent="0.2">
      <c r="A31" s="3"/>
      <c r="B31" s="23"/>
      <c r="C31" s="23"/>
      <c r="D31" s="23"/>
      <c r="E31" s="23"/>
      <c r="F31" s="23"/>
    </row>
    <row r="32" spans="1:6" x14ac:dyDescent="0.2">
      <c r="A32" s="3"/>
      <c r="B32" s="23"/>
      <c r="C32" s="23"/>
      <c r="D32" s="23"/>
      <c r="E32" s="23"/>
      <c r="F32" s="23"/>
    </row>
  </sheetData>
  <phoneticPr fontId="0" type="noConversion"/>
  <printOptions horizontalCentered="1"/>
  <pageMargins left="0.75" right="0.75" top="0.75" bottom="0.75" header="0" footer="0"/>
  <pageSetup paperSize="9" orientation="portrait" r:id="rId1"/>
  <headerFooter alignWithMargins="0">
    <oddFooter>&amp;C1-&amp;P+44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view="pageBreakPreview" workbookViewId="0">
      <selection activeCell="B12" sqref="B12"/>
    </sheetView>
  </sheetViews>
  <sheetFormatPr defaultRowHeight="12" x14ac:dyDescent="0.2"/>
  <cols>
    <col min="1" max="1" width="15.85546875" style="4" customWidth="1"/>
    <col min="2" max="2" width="15" style="4" customWidth="1"/>
    <col min="3" max="3" width="21.140625" style="4" customWidth="1"/>
    <col min="4" max="4" width="12.85546875" style="4" customWidth="1"/>
    <col min="5" max="5" width="10.85546875" style="4" customWidth="1"/>
    <col min="6" max="6" width="11.85546875" style="4" customWidth="1"/>
    <col min="7" max="16384" width="9.140625" style="4"/>
  </cols>
  <sheetData>
    <row r="1" spans="1:7" s="1" customFormat="1" ht="12.75" x14ac:dyDescent="0.2">
      <c r="A1" s="1" t="s">
        <v>0</v>
      </c>
    </row>
    <row r="2" spans="1:7" s="1" customFormat="1" ht="12.75" x14ac:dyDescent="0.2">
      <c r="A2" s="2" t="s">
        <v>1</v>
      </c>
    </row>
    <row r="3" spans="1:7" s="1" customFormat="1" ht="12.75" x14ac:dyDescent="0.2">
      <c r="A3" s="2" t="s">
        <v>2</v>
      </c>
    </row>
    <row r="4" spans="1:7" s="1" customFormat="1" ht="12.75" x14ac:dyDescent="0.2">
      <c r="A4" s="2" t="s">
        <v>3</v>
      </c>
    </row>
    <row r="5" spans="1:7" x14ac:dyDescent="0.2">
      <c r="A5" s="6"/>
      <c r="B5" s="6"/>
    </row>
    <row r="6" spans="1:7" x14ac:dyDescent="0.2">
      <c r="A6" s="7"/>
      <c r="B6" s="8" t="s">
        <v>4</v>
      </c>
      <c r="C6" s="8"/>
      <c r="D6" s="8"/>
      <c r="E6" s="8"/>
      <c r="F6" s="8"/>
    </row>
    <row r="7" spans="1:7" x14ac:dyDescent="0.2">
      <c r="A7" s="9" t="s">
        <v>5</v>
      </c>
      <c r="B7" s="10" t="s">
        <v>6</v>
      </c>
      <c r="C7" s="10" t="s">
        <v>7</v>
      </c>
      <c r="D7" s="10" t="s">
        <v>8</v>
      </c>
      <c r="E7" s="10" t="s">
        <v>9</v>
      </c>
      <c r="F7" s="10" t="s">
        <v>10</v>
      </c>
    </row>
    <row r="8" spans="1:7" x14ac:dyDescent="0.2">
      <c r="A8" s="11" t="s">
        <v>11</v>
      </c>
      <c r="B8" s="12" t="s">
        <v>12</v>
      </c>
      <c r="C8" s="12" t="s">
        <v>13</v>
      </c>
      <c r="D8" s="12" t="s">
        <v>14</v>
      </c>
      <c r="E8" s="12" t="s">
        <v>15</v>
      </c>
      <c r="F8" s="12" t="s">
        <v>16</v>
      </c>
    </row>
    <row r="9" spans="1:7" x14ac:dyDescent="0.2">
      <c r="A9" s="27"/>
      <c r="B9" s="28"/>
      <c r="C9" s="28"/>
      <c r="D9" s="28"/>
      <c r="E9" s="28"/>
      <c r="F9" s="29"/>
      <c r="G9" s="3"/>
    </row>
    <row r="10" spans="1:7" s="25" customFormat="1" x14ac:dyDescent="0.2">
      <c r="A10" s="25" t="s">
        <v>17</v>
      </c>
      <c r="B10" s="26">
        <v>48541163</v>
      </c>
      <c r="C10" s="26">
        <v>888734</v>
      </c>
      <c r="D10" s="26">
        <v>2292309</v>
      </c>
      <c r="E10" s="26">
        <v>59088</v>
      </c>
      <c r="F10" s="26">
        <v>310849</v>
      </c>
    </row>
    <row r="11" spans="1:7" x14ac:dyDescent="0.2">
      <c r="A11" s="3"/>
      <c r="B11" s="16"/>
      <c r="C11" s="16"/>
      <c r="D11" s="16"/>
      <c r="E11" s="16"/>
      <c r="F11" s="16"/>
    </row>
    <row r="12" spans="1:7" s="3" customFormat="1" x14ac:dyDescent="0.2">
      <c r="A12" s="17" t="s">
        <v>18</v>
      </c>
      <c r="B12" s="18">
        <f>SUM(B13:B14)</f>
        <v>1052624</v>
      </c>
      <c r="C12" s="18">
        <f>SUM(C13:C14)</f>
        <v>17289</v>
      </c>
      <c r="D12" s="18">
        <f>SUM(D13:D14)</f>
        <v>52683</v>
      </c>
      <c r="E12" s="18">
        <f>SUM(E13:E14)</f>
        <v>2730</v>
      </c>
      <c r="F12" s="18">
        <f>SUM(F13:F14)</f>
        <v>8586</v>
      </c>
    </row>
    <row r="13" spans="1:7" x14ac:dyDescent="0.2">
      <c r="A13" s="19" t="s">
        <v>19</v>
      </c>
      <c r="B13" s="16">
        <f t="shared" ref="B13:F14" si="0">SUM(B17,B21,B25,B29,B33,B37)</f>
        <v>530301</v>
      </c>
      <c r="C13" s="16">
        <f t="shared" si="0"/>
        <v>8461</v>
      </c>
      <c r="D13" s="16">
        <f t="shared" si="0"/>
        <v>24806</v>
      </c>
      <c r="E13" s="16">
        <f t="shared" si="0"/>
        <v>1162</v>
      </c>
      <c r="F13" s="16">
        <f t="shared" si="0"/>
        <v>4016</v>
      </c>
    </row>
    <row r="14" spans="1:7" x14ac:dyDescent="0.2">
      <c r="A14" s="19" t="s">
        <v>20</v>
      </c>
      <c r="B14" s="16">
        <f t="shared" si="0"/>
        <v>522323</v>
      </c>
      <c r="C14" s="16">
        <f t="shared" si="0"/>
        <v>8828</v>
      </c>
      <c r="D14" s="16">
        <f t="shared" si="0"/>
        <v>27877</v>
      </c>
      <c r="E14" s="16">
        <f t="shared" si="0"/>
        <v>1568</v>
      </c>
      <c r="F14" s="16">
        <f t="shared" si="0"/>
        <v>4570</v>
      </c>
    </row>
    <row r="15" spans="1:7" x14ac:dyDescent="0.2">
      <c r="A15" s="20"/>
      <c r="B15" s="16"/>
      <c r="C15" s="16"/>
      <c r="D15" s="16"/>
      <c r="E15" s="16"/>
      <c r="F15" s="16"/>
    </row>
    <row r="16" spans="1:7" s="3" customFormat="1" x14ac:dyDescent="0.2">
      <c r="A16" s="3" t="s">
        <v>21</v>
      </c>
      <c r="B16" s="16">
        <f>SUM(B17:B18)</f>
        <v>154700</v>
      </c>
      <c r="C16" s="16">
        <f>SUM(C17:C18)</f>
        <v>2143</v>
      </c>
      <c r="D16" s="16">
        <f>SUM(D17:D18)</f>
        <v>2458</v>
      </c>
      <c r="E16" s="16">
        <f>SUM(E17:E18)</f>
        <v>551</v>
      </c>
      <c r="F16" s="16">
        <f>SUM(F17:F18)</f>
        <v>749</v>
      </c>
    </row>
    <row r="17" spans="1:7" x14ac:dyDescent="0.2">
      <c r="A17" s="19" t="s">
        <v>19</v>
      </c>
      <c r="B17" s="16">
        <v>78478</v>
      </c>
      <c r="C17" s="16">
        <v>970</v>
      </c>
      <c r="D17" s="16">
        <v>1169</v>
      </c>
      <c r="E17" s="16">
        <v>126</v>
      </c>
      <c r="F17" s="16">
        <v>342</v>
      </c>
    </row>
    <row r="18" spans="1:7" x14ac:dyDescent="0.2">
      <c r="A18" s="19" t="s">
        <v>20</v>
      </c>
      <c r="B18" s="16">
        <v>76222</v>
      </c>
      <c r="C18" s="16">
        <v>1173</v>
      </c>
      <c r="D18" s="16">
        <v>1289</v>
      </c>
      <c r="E18" s="16">
        <v>425</v>
      </c>
      <c r="F18" s="16">
        <v>407</v>
      </c>
    </row>
    <row r="19" spans="1:7" x14ac:dyDescent="0.2">
      <c r="A19" s="20"/>
      <c r="B19" s="16"/>
      <c r="C19" s="16"/>
      <c r="D19" s="16"/>
      <c r="E19" s="16"/>
      <c r="F19" s="16"/>
    </row>
    <row r="20" spans="1:7" s="3" customFormat="1" x14ac:dyDescent="0.2">
      <c r="A20" s="3" t="s">
        <v>22</v>
      </c>
      <c r="B20" s="16">
        <f>SUM(B21:B22)</f>
        <v>375034</v>
      </c>
      <c r="C20" s="16">
        <f>SUM(C21:C22)</f>
        <v>7850</v>
      </c>
      <c r="D20" s="16">
        <f>SUM(D21:D22)</f>
        <v>24741</v>
      </c>
      <c r="E20" s="16">
        <f>SUM(E21:E22)</f>
        <v>1069</v>
      </c>
      <c r="F20" s="16">
        <f>SUM(F21:F22)</f>
        <v>3247</v>
      </c>
      <c r="G20" s="16"/>
    </row>
    <row r="21" spans="1:7" x14ac:dyDescent="0.2">
      <c r="A21" s="19" t="s">
        <v>19</v>
      </c>
      <c r="B21" s="16">
        <v>190022</v>
      </c>
      <c r="C21" s="16">
        <v>3851</v>
      </c>
      <c r="D21" s="16">
        <v>11583</v>
      </c>
      <c r="E21" s="16">
        <v>517</v>
      </c>
      <c r="F21" s="16">
        <v>1518</v>
      </c>
    </row>
    <row r="22" spans="1:7" x14ac:dyDescent="0.2">
      <c r="A22" s="19" t="s">
        <v>20</v>
      </c>
      <c r="B22" s="16">
        <v>185012</v>
      </c>
      <c r="C22" s="16">
        <v>3999</v>
      </c>
      <c r="D22" s="16">
        <v>13158</v>
      </c>
      <c r="E22" s="16">
        <v>552</v>
      </c>
      <c r="F22" s="16">
        <v>1729</v>
      </c>
    </row>
    <row r="23" spans="1:7" x14ac:dyDescent="0.2">
      <c r="A23" s="20"/>
      <c r="B23" s="16"/>
      <c r="C23" s="16"/>
      <c r="D23" s="16"/>
      <c r="E23" s="16"/>
      <c r="F23" s="16"/>
    </row>
    <row r="24" spans="1:7" s="3" customFormat="1" x14ac:dyDescent="0.2">
      <c r="A24" s="3" t="s">
        <v>23</v>
      </c>
      <c r="B24" s="16">
        <f>SUM(B25:B26)</f>
        <v>136275</v>
      </c>
      <c r="C24" s="16">
        <f>SUM(C25:C26)</f>
        <v>2395</v>
      </c>
      <c r="D24" s="16">
        <f>SUM(D25:D26)</f>
        <v>16550</v>
      </c>
      <c r="E24" s="16">
        <f>SUM(E25:E26)</f>
        <v>767</v>
      </c>
      <c r="F24" s="16">
        <f>SUM(F25:F26)</f>
        <v>1190</v>
      </c>
    </row>
    <row r="25" spans="1:7" x14ac:dyDescent="0.2">
      <c r="A25" s="19" t="s">
        <v>19</v>
      </c>
      <c r="B25" s="16">
        <v>66426</v>
      </c>
      <c r="C25" s="16">
        <v>1140</v>
      </c>
      <c r="D25" s="16">
        <v>7293</v>
      </c>
      <c r="E25" s="16">
        <v>417</v>
      </c>
      <c r="F25" s="16">
        <v>547</v>
      </c>
    </row>
    <row r="26" spans="1:7" x14ac:dyDescent="0.2">
      <c r="A26" s="19" t="s">
        <v>20</v>
      </c>
      <c r="B26" s="16">
        <v>69849</v>
      </c>
      <c r="C26" s="16">
        <v>1255</v>
      </c>
      <c r="D26" s="16">
        <v>9257</v>
      </c>
      <c r="E26" s="16">
        <v>350</v>
      </c>
      <c r="F26" s="16">
        <v>643</v>
      </c>
    </row>
    <row r="27" spans="1:7" x14ac:dyDescent="0.2">
      <c r="A27" s="20"/>
      <c r="B27" s="16"/>
      <c r="C27" s="16"/>
      <c r="D27" s="16"/>
      <c r="E27" s="16"/>
      <c r="F27" s="16"/>
    </row>
    <row r="28" spans="1:7" s="3" customFormat="1" x14ac:dyDescent="0.2">
      <c r="A28" s="3" t="s">
        <v>24</v>
      </c>
      <c r="B28" s="16">
        <f>SUM(B29:B30)</f>
        <v>120408</v>
      </c>
      <c r="C28" s="16">
        <f>SUM(C29:C30)</f>
        <v>1080</v>
      </c>
      <c r="D28" s="16">
        <f>SUM(D29:D30)</f>
        <v>2541</v>
      </c>
      <c r="E28" s="16">
        <f>SUM(E29:E30)</f>
        <v>99</v>
      </c>
      <c r="F28" s="16">
        <f>SUM(F29:F30)</f>
        <v>925</v>
      </c>
    </row>
    <row r="29" spans="1:7" x14ac:dyDescent="0.2">
      <c r="A29" s="19" t="s">
        <v>19</v>
      </c>
      <c r="B29" s="16">
        <v>59786</v>
      </c>
      <c r="C29" s="16">
        <v>567</v>
      </c>
      <c r="D29" s="16">
        <v>1352</v>
      </c>
      <c r="E29" s="16">
        <v>28</v>
      </c>
      <c r="F29" s="16">
        <v>423</v>
      </c>
    </row>
    <row r="30" spans="1:7" x14ac:dyDescent="0.2">
      <c r="A30" s="19" t="s">
        <v>20</v>
      </c>
      <c r="B30" s="16">
        <v>60622</v>
      </c>
      <c r="C30" s="16">
        <v>513</v>
      </c>
      <c r="D30" s="16">
        <v>1189</v>
      </c>
      <c r="E30" s="16">
        <v>71</v>
      </c>
      <c r="F30" s="16">
        <v>502</v>
      </c>
    </row>
    <row r="31" spans="1:7" x14ac:dyDescent="0.2">
      <c r="A31" s="20"/>
      <c r="B31" s="16"/>
      <c r="C31" s="16"/>
      <c r="D31" s="16"/>
      <c r="E31" s="16"/>
      <c r="F31" s="16"/>
    </row>
    <row r="32" spans="1:7" s="3" customFormat="1" x14ac:dyDescent="0.2">
      <c r="A32" s="3" t="s">
        <v>25</v>
      </c>
      <c r="B32" s="16">
        <f>SUM(B33:B34)</f>
        <v>171063</v>
      </c>
      <c r="C32" s="16">
        <f>SUM(C33:C34)</f>
        <v>3147</v>
      </c>
      <c r="D32" s="16">
        <f>SUM(D33:D34)</f>
        <v>3688</v>
      </c>
      <c r="E32" s="16">
        <f>SUM(E33:E34)</f>
        <v>112</v>
      </c>
      <c r="F32" s="16">
        <f>SUM(F33:F34)</f>
        <v>1492</v>
      </c>
    </row>
    <row r="33" spans="1:6" x14ac:dyDescent="0.2">
      <c r="A33" s="19" t="s">
        <v>19</v>
      </c>
      <c r="B33" s="16">
        <v>87455</v>
      </c>
      <c r="C33" s="16">
        <v>1613</v>
      </c>
      <c r="D33" s="16">
        <v>1934</v>
      </c>
      <c r="E33" s="16">
        <v>42</v>
      </c>
      <c r="F33" s="16">
        <v>721</v>
      </c>
    </row>
    <row r="34" spans="1:6" x14ac:dyDescent="0.2">
      <c r="A34" s="19" t="s">
        <v>20</v>
      </c>
      <c r="B34" s="16">
        <v>83608</v>
      </c>
      <c r="C34" s="16">
        <v>1534</v>
      </c>
      <c r="D34" s="16">
        <v>1754</v>
      </c>
      <c r="E34" s="16">
        <v>70</v>
      </c>
      <c r="F34" s="16">
        <v>771</v>
      </c>
    </row>
    <row r="35" spans="1:6" x14ac:dyDescent="0.2">
      <c r="A35" s="20"/>
      <c r="B35" s="16"/>
      <c r="C35" s="16"/>
      <c r="D35" s="16"/>
      <c r="E35" s="16"/>
      <c r="F35" s="16"/>
    </row>
    <row r="36" spans="1:6" s="3" customFormat="1" x14ac:dyDescent="0.2">
      <c r="A36" s="3" t="s">
        <v>26</v>
      </c>
      <c r="B36" s="16">
        <f>SUM(B37:B38)</f>
        <v>95144</v>
      </c>
      <c r="C36" s="16">
        <f>SUM(C37:C38)</f>
        <v>674</v>
      </c>
      <c r="D36" s="16">
        <f>SUM(D37:D38)</f>
        <v>2705</v>
      </c>
      <c r="E36" s="16">
        <f>SUM(E37:E38)</f>
        <v>132</v>
      </c>
      <c r="F36" s="16">
        <f>SUM(F37:F38)</f>
        <v>983</v>
      </c>
    </row>
    <row r="37" spans="1:6" x14ac:dyDescent="0.2">
      <c r="A37" s="19" t="s">
        <v>19</v>
      </c>
      <c r="B37" s="16">
        <v>48134</v>
      </c>
      <c r="C37" s="16">
        <v>320</v>
      </c>
      <c r="D37" s="16">
        <v>1475</v>
      </c>
      <c r="E37" s="16">
        <v>32</v>
      </c>
      <c r="F37" s="16">
        <v>465</v>
      </c>
    </row>
    <row r="38" spans="1:6" x14ac:dyDescent="0.2">
      <c r="A38" s="19" t="s">
        <v>20</v>
      </c>
      <c r="B38" s="16">
        <v>47010</v>
      </c>
      <c r="C38" s="16">
        <v>354</v>
      </c>
      <c r="D38" s="16">
        <v>1230</v>
      </c>
      <c r="E38" s="16">
        <v>100</v>
      </c>
      <c r="F38" s="16">
        <v>518</v>
      </c>
    </row>
    <row r="39" spans="1:6" x14ac:dyDescent="0.2">
      <c r="A39" s="21"/>
      <c r="B39" s="22"/>
      <c r="C39" s="22"/>
      <c r="D39" s="22"/>
      <c r="E39" s="22"/>
      <c r="F39" s="22"/>
    </row>
    <row r="40" spans="1:6" x14ac:dyDescent="0.2">
      <c r="A40" s="3" t="s">
        <v>27</v>
      </c>
      <c r="F40" s="23"/>
    </row>
    <row r="41" spans="1:6" x14ac:dyDescent="0.2">
      <c r="B41" s="23"/>
      <c r="C41" s="23"/>
      <c r="D41" s="23"/>
      <c r="E41" s="23"/>
      <c r="F41" s="23"/>
    </row>
    <row r="42" spans="1:6" x14ac:dyDescent="0.2">
      <c r="A42" s="3"/>
      <c r="B42" s="23"/>
      <c r="C42" s="23"/>
      <c r="D42" s="23"/>
      <c r="E42" s="23"/>
      <c r="F42" s="23"/>
    </row>
    <row r="43" spans="1:6" x14ac:dyDescent="0.2">
      <c r="A43" s="3"/>
      <c r="B43" s="23"/>
      <c r="C43" s="23"/>
      <c r="D43" s="23"/>
      <c r="E43" s="23"/>
      <c r="F43" s="23"/>
    </row>
    <row r="44" spans="1:6" x14ac:dyDescent="0.2">
      <c r="A44" s="3"/>
      <c r="B44" s="23"/>
      <c r="C44" s="23"/>
      <c r="D44" s="23"/>
      <c r="E44" s="23"/>
      <c r="F44" s="23"/>
    </row>
    <row r="45" spans="1:6" x14ac:dyDescent="0.2">
      <c r="A45" s="3"/>
      <c r="B45" s="23"/>
      <c r="C45" s="23"/>
      <c r="D45" s="23"/>
      <c r="E45" s="23"/>
      <c r="F45" s="23"/>
    </row>
    <row r="46" spans="1:6" x14ac:dyDescent="0.2">
      <c r="A46" s="3"/>
      <c r="B46" s="23"/>
      <c r="C46" s="23"/>
      <c r="D46" s="23"/>
      <c r="E46" s="23"/>
      <c r="F46" s="23"/>
    </row>
    <row r="47" spans="1:6" x14ac:dyDescent="0.2">
      <c r="A47" s="3"/>
      <c r="B47" s="23"/>
      <c r="C47" s="23"/>
      <c r="D47" s="23"/>
      <c r="E47" s="23"/>
      <c r="F47" s="23"/>
    </row>
    <row r="48" spans="1:6" x14ac:dyDescent="0.2">
      <c r="A48" s="3"/>
      <c r="B48" s="23"/>
      <c r="C48" s="23"/>
      <c r="D48" s="23"/>
      <c r="E48" s="23"/>
      <c r="F48" s="23"/>
    </row>
    <row r="49" spans="1:6" x14ac:dyDescent="0.2">
      <c r="A49" s="3"/>
      <c r="B49" s="23"/>
      <c r="C49" s="23"/>
      <c r="D49" s="23"/>
      <c r="E49" s="23"/>
      <c r="F49" s="23"/>
    </row>
  </sheetData>
  <phoneticPr fontId="0" type="noConversion"/>
  <printOptions horizontalCentered="1"/>
  <pageMargins left="0.75" right="0.75" top="0.75" bottom="0.75" header="0" footer="0"/>
  <pageSetup paperSize="9" orientation="portrait" r:id="rId1"/>
  <headerFooter alignWithMargins="0">
    <oddFooter>&amp;C1-&amp;P+44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Table1.9-revised</vt:lpstr>
      <vt:lpstr>Computation1990</vt:lpstr>
      <vt:lpstr>TRIAL1p9</vt:lpstr>
      <vt:lpstr>Computation1990!Print_Area</vt:lpstr>
      <vt:lpstr>'Table1.9-revised'!Print_Area</vt:lpstr>
      <vt:lpstr>TRIAL1p9!Print_Area</vt:lpstr>
    </vt:vector>
  </TitlesOfParts>
  <Company>NATIONAL STATISTICAL COORDINATION BOARD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NSCB</dc:creator>
  <cp:lastModifiedBy>ALVIN</cp:lastModifiedBy>
  <cp:lastPrinted>2004-11-22T03:20:08Z</cp:lastPrinted>
  <dcterms:created xsi:type="dcterms:W3CDTF">1999-10-28T16:34:45Z</dcterms:created>
  <dcterms:modified xsi:type="dcterms:W3CDTF">2015-01-29T02:36:33Z</dcterms:modified>
</cp:coreProperties>
</file>