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80" yWindow="0" windowWidth="9690" windowHeight="5235" tabRatio="629" firstSheet="2" activeTab="2"/>
  </bookViews>
  <sheets>
    <sheet name="XXX" sheetId="3" state="veryHidden" r:id="rId1"/>
    <sheet name="computations" sheetId="2" state="hidden" r:id="rId2"/>
    <sheet name="Table1.14" sheetId="4" r:id="rId3"/>
  </sheets>
  <externalReferences>
    <externalReference r:id="rId4"/>
  </externalReferences>
  <definedNames>
    <definedName name="_xlnm.Print_Area" localSheetId="2">Table1.14!$A$1:$G$185</definedName>
  </definedNames>
  <calcPr calcId="144525" iterate="1" iterateCount="5"/>
</workbook>
</file>

<file path=xl/calcChain.xml><?xml version="1.0" encoding="utf-8"?>
<calcChain xmlns="http://schemas.openxmlformats.org/spreadsheetml/2006/main">
  <c r="E10" i="2" l="1"/>
  <c r="H10" i="2"/>
  <c r="C10" i="4" s="1"/>
  <c r="K10" i="2"/>
  <c r="C14" i="2"/>
  <c r="D14" i="2"/>
  <c r="F14" i="2"/>
  <c r="G14" i="2"/>
  <c r="H14" i="2"/>
  <c r="C14" i="4" s="1"/>
  <c r="I14" i="2"/>
  <c r="J14" i="2"/>
  <c r="E16" i="2"/>
  <c r="H16" i="2"/>
  <c r="C16" i="4" s="1"/>
  <c r="K16" i="2"/>
  <c r="E17" i="2"/>
  <c r="H17" i="2"/>
  <c r="K17" i="2"/>
  <c r="E17" i="4" s="1"/>
  <c r="E18" i="2"/>
  <c r="H18" i="2"/>
  <c r="K18" i="2"/>
  <c r="E19" i="2"/>
  <c r="H19" i="2"/>
  <c r="K19" i="2"/>
  <c r="E20" i="2"/>
  <c r="H20" i="2"/>
  <c r="C20" i="4" s="1"/>
  <c r="K20" i="2"/>
  <c r="E22" i="2"/>
  <c r="H22" i="2"/>
  <c r="K22" i="2"/>
  <c r="E22" i="4" s="1"/>
  <c r="E23" i="2"/>
  <c r="H23" i="2"/>
  <c r="K23" i="2"/>
  <c r="E24" i="2"/>
  <c r="H24" i="2"/>
  <c r="K24" i="2"/>
  <c r="E25" i="2"/>
  <c r="H25" i="2"/>
  <c r="C25" i="4" s="1"/>
  <c r="K25" i="2"/>
  <c r="E26" i="2"/>
  <c r="H26" i="2"/>
  <c r="K26" i="2"/>
  <c r="E26" i="4" s="1"/>
  <c r="E28" i="2"/>
  <c r="H28" i="2"/>
  <c r="K28" i="2"/>
  <c r="E29" i="2"/>
  <c r="H29" i="2"/>
  <c r="K29" i="2"/>
  <c r="E30" i="2"/>
  <c r="H30" i="2"/>
  <c r="C30" i="4" s="1"/>
  <c r="K30" i="2"/>
  <c r="E31" i="2"/>
  <c r="H31" i="2"/>
  <c r="K31" i="2"/>
  <c r="E31" i="4" s="1"/>
  <c r="E32" i="2"/>
  <c r="H32" i="2"/>
  <c r="K32" i="2"/>
  <c r="E34" i="2"/>
  <c r="H34" i="2"/>
  <c r="K34" i="2"/>
  <c r="E35" i="2"/>
  <c r="H35" i="2"/>
  <c r="K35" i="2"/>
  <c r="E36" i="2"/>
  <c r="H36" i="2"/>
  <c r="K36" i="2"/>
  <c r="E37" i="2"/>
  <c r="H37" i="2"/>
  <c r="K37" i="2"/>
  <c r="E38" i="2"/>
  <c r="H38" i="2"/>
  <c r="K38" i="2"/>
  <c r="E40" i="2"/>
  <c r="H40" i="2"/>
  <c r="K40" i="2"/>
  <c r="E41" i="2"/>
  <c r="H41" i="2"/>
  <c r="K41" i="2"/>
  <c r="E42" i="2"/>
  <c r="H42" i="2"/>
  <c r="K42" i="2"/>
  <c r="E43" i="2"/>
  <c r="H43" i="2"/>
  <c r="K43" i="2"/>
  <c r="E44" i="2"/>
  <c r="H44" i="2"/>
  <c r="K44" i="2"/>
  <c r="E46" i="2"/>
  <c r="H46" i="2"/>
  <c r="K46" i="2"/>
  <c r="E47" i="2"/>
  <c r="H47" i="2"/>
  <c r="K47" i="2"/>
  <c r="C49" i="2"/>
  <c r="D49" i="2"/>
  <c r="F49" i="2"/>
  <c r="G49" i="2"/>
  <c r="H49" i="2"/>
  <c r="C49" i="4" s="1"/>
  <c r="I49" i="2"/>
  <c r="J49" i="2"/>
  <c r="K49" i="2" s="1"/>
  <c r="E49" i="4" s="1"/>
  <c r="E51" i="2"/>
  <c r="H51" i="2"/>
  <c r="C51" i="4" s="1"/>
  <c r="K51" i="2"/>
  <c r="E52" i="2"/>
  <c r="H52" i="2"/>
  <c r="C52" i="4" s="1"/>
  <c r="K52" i="2"/>
  <c r="E52" i="4" s="1"/>
  <c r="E53" i="2"/>
  <c r="H53" i="2"/>
  <c r="K53" i="2"/>
  <c r="E53" i="4" s="1"/>
  <c r="E54" i="2"/>
  <c r="H54" i="2"/>
  <c r="K54" i="2"/>
  <c r="E56" i="2"/>
  <c r="H56" i="2"/>
  <c r="C55" i="4" s="1"/>
  <c r="K56" i="2"/>
  <c r="E57" i="2"/>
  <c r="H57" i="2"/>
  <c r="C57" i="4" s="1"/>
  <c r="K57" i="2"/>
  <c r="E57" i="4" s="1"/>
  <c r="E58" i="2"/>
  <c r="H58" i="2"/>
  <c r="K58" i="2"/>
  <c r="E58" i="4" s="1"/>
  <c r="E69" i="2"/>
  <c r="H69" i="2"/>
  <c r="K69" i="2"/>
  <c r="C71" i="2"/>
  <c r="D71" i="2"/>
  <c r="F71" i="2"/>
  <c r="G71" i="2"/>
  <c r="G12" i="2" s="1"/>
  <c r="I71" i="2"/>
  <c r="I12" i="2" s="1"/>
  <c r="J71" i="2"/>
  <c r="E73" i="2"/>
  <c r="H73" i="2"/>
  <c r="C76" i="4" s="1"/>
  <c r="K73" i="2"/>
  <c r="E74" i="2"/>
  <c r="H74" i="2"/>
  <c r="C77" i="4" s="1"/>
  <c r="K74" i="2"/>
  <c r="E77" i="4" s="1"/>
  <c r="E75" i="2"/>
  <c r="H75" i="2"/>
  <c r="C78" i="4" s="1"/>
  <c r="K75" i="2"/>
  <c r="E78" i="4" s="1"/>
  <c r="E76" i="2"/>
  <c r="H76" i="2"/>
  <c r="K76" i="2"/>
  <c r="E79" i="4" s="1"/>
  <c r="E77" i="2"/>
  <c r="H77" i="2"/>
  <c r="C80" i="4" s="1"/>
  <c r="K77" i="2"/>
  <c r="E79" i="2"/>
  <c r="H79" i="2"/>
  <c r="C82" i="4" s="1"/>
  <c r="K79" i="2"/>
  <c r="E82" i="4" s="1"/>
  <c r="E80" i="2"/>
  <c r="H80" i="2"/>
  <c r="C83" i="4" s="1"/>
  <c r="K80" i="2"/>
  <c r="E83" i="4" s="1"/>
  <c r="E81" i="2"/>
  <c r="H81" i="2"/>
  <c r="K81" i="2"/>
  <c r="E84" i="4" s="1"/>
  <c r="E82" i="2"/>
  <c r="H82" i="2"/>
  <c r="C85" i="4" s="1"/>
  <c r="K82" i="2"/>
  <c r="E83" i="2"/>
  <c r="H83" i="2"/>
  <c r="C86" i="4" s="1"/>
  <c r="K83" i="2"/>
  <c r="E86" i="4" s="1"/>
  <c r="E85" i="2"/>
  <c r="H85" i="2"/>
  <c r="C88" i="4" s="1"/>
  <c r="K85" i="2"/>
  <c r="E88" i="4" s="1"/>
  <c r="E86" i="2"/>
  <c r="H86" i="2"/>
  <c r="K86" i="2"/>
  <c r="E89" i="4" s="1"/>
  <c r="E87" i="2"/>
  <c r="H87" i="2"/>
  <c r="C90" i="4" s="1"/>
  <c r="K87" i="2"/>
  <c r="C89" i="2"/>
  <c r="D89" i="2"/>
  <c r="E89" i="2"/>
  <c r="F89" i="2"/>
  <c r="G89" i="2"/>
  <c r="H89" i="2" s="1"/>
  <c r="C92" i="4" s="1"/>
  <c r="I89" i="2"/>
  <c r="K89" i="2" s="1"/>
  <c r="J89" i="2"/>
  <c r="H91" i="2"/>
  <c r="K91" i="2"/>
  <c r="E92" i="2"/>
  <c r="H92" i="2"/>
  <c r="K92" i="2"/>
  <c r="K93" i="2"/>
  <c r="E96" i="4" s="1"/>
  <c r="E94" i="2"/>
  <c r="H94" i="2"/>
  <c r="K94" i="2"/>
  <c r="H95" i="2"/>
  <c r="C98" i="4" s="1"/>
  <c r="K95" i="2"/>
  <c r="E98" i="4" s="1"/>
  <c r="E97" i="2"/>
  <c r="H97" i="2"/>
  <c r="C100" i="4" s="1"/>
  <c r="K97" i="2"/>
  <c r="E100" i="4" s="1"/>
  <c r="E98" i="2"/>
  <c r="H98" i="2"/>
  <c r="K98" i="2"/>
  <c r="E101" i="4" s="1"/>
  <c r="E99" i="2"/>
  <c r="H99" i="2"/>
  <c r="C102" i="4" s="1"/>
  <c r="K99" i="2"/>
  <c r="E100" i="2"/>
  <c r="H100" i="2"/>
  <c r="C103" i="4" s="1"/>
  <c r="K100" i="2"/>
  <c r="E103" i="4" s="1"/>
  <c r="E101" i="2"/>
  <c r="H101" i="2"/>
  <c r="C104" i="4" s="1"/>
  <c r="K101" i="2"/>
  <c r="E104" i="4" s="1"/>
  <c r="H103" i="2"/>
  <c r="K103" i="2"/>
  <c r="C105" i="2"/>
  <c r="D105" i="2"/>
  <c r="E105" i="2" s="1"/>
  <c r="F105" i="2"/>
  <c r="H105" i="2" s="1"/>
  <c r="G105" i="2"/>
  <c r="I105" i="2"/>
  <c r="J105" i="2"/>
  <c r="K105" i="2" s="1"/>
  <c r="E107" i="4" s="1"/>
  <c r="E107" i="2"/>
  <c r="H107" i="2"/>
  <c r="K107" i="2"/>
  <c r="E109" i="4" s="1"/>
  <c r="E108" i="2"/>
  <c r="H108" i="2"/>
  <c r="K108" i="2"/>
  <c r="E109" i="2"/>
  <c r="H109" i="2"/>
  <c r="C111" i="4" s="1"/>
  <c r="K109" i="2"/>
  <c r="E110" i="2"/>
  <c r="H110" i="2"/>
  <c r="C112" i="4" s="1"/>
  <c r="K110" i="2"/>
  <c r="E112" i="4" s="1"/>
  <c r="E112" i="2"/>
  <c r="H112" i="2"/>
  <c r="K112" i="2"/>
  <c r="E113" i="4" s="1"/>
  <c r="E113" i="2"/>
  <c r="H113" i="2"/>
  <c r="K113" i="2"/>
  <c r="E114" i="2"/>
  <c r="H114" i="2"/>
  <c r="C116" i="4" s="1"/>
  <c r="K114" i="2"/>
  <c r="E115" i="2"/>
  <c r="H115" i="2"/>
  <c r="C117" i="4" s="1"/>
  <c r="K115" i="2"/>
  <c r="E117" i="4" s="1"/>
  <c r="C117" i="2"/>
  <c r="D117" i="2"/>
  <c r="E117" i="2"/>
  <c r="C134" i="4" s="1"/>
  <c r="F117" i="2"/>
  <c r="G117" i="2"/>
  <c r="I117" i="2"/>
  <c r="J117" i="2"/>
  <c r="K117" i="2"/>
  <c r="E134" i="4" s="1"/>
  <c r="E119" i="2"/>
  <c r="H119" i="2"/>
  <c r="K119" i="2"/>
  <c r="E120" i="2"/>
  <c r="H120" i="2"/>
  <c r="K120" i="2"/>
  <c r="E121" i="2"/>
  <c r="H121" i="2"/>
  <c r="K121" i="2"/>
  <c r="E122" i="2"/>
  <c r="H122" i="2"/>
  <c r="C139" i="4" s="1"/>
  <c r="K122" i="2"/>
  <c r="E139" i="4" s="1"/>
  <c r="E123" i="2"/>
  <c r="H123" i="2"/>
  <c r="C140" i="4" s="1"/>
  <c r="K123" i="2"/>
  <c r="E140" i="4" s="1"/>
  <c r="E125" i="2"/>
  <c r="H125" i="2"/>
  <c r="K125" i="2"/>
  <c r="E142" i="4" s="1"/>
  <c r="E126" i="2"/>
  <c r="H126" i="2"/>
  <c r="C143" i="4" s="1"/>
  <c r="K126" i="2"/>
  <c r="E127" i="2"/>
  <c r="H127" i="2"/>
  <c r="C144" i="4" s="1"/>
  <c r="K127" i="2"/>
  <c r="E144" i="4" s="1"/>
  <c r="E128" i="2"/>
  <c r="H128" i="2"/>
  <c r="C145" i="4" s="1"/>
  <c r="K128" i="2"/>
  <c r="E145" i="4" s="1"/>
  <c r="E129" i="2"/>
  <c r="H129" i="2"/>
  <c r="K129" i="2"/>
  <c r="E146" i="4" s="1"/>
  <c r="E10" i="4"/>
  <c r="B14" i="4"/>
  <c r="D14" i="4"/>
  <c r="F14" i="4"/>
  <c r="G14" i="4"/>
  <c r="E16" i="4"/>
  <c r="G16" i="4"/>
  <c r="C17" i="4"/>
  <c r="G17" i="4"/>
  <c r="C18" i="4"/>
  <c r="E18" i="4"/>
  <c r="G18" i="4"/>
  <c r="C19" i="4"/>
  <c r="E19" i="4"/>
  <c r="G19" i="4"/>
  <c r="E20" i="4"/>
  <c r="G20" i="4"/>
  <c r="C22" i="4"/>
  <c r="G22" i="4"/>
  <c r="C23" i="4"/>
  <c r="E23" i="4"/>
  <c r="G23" i="4"/>
  <c r="C24" i="4"/>
  <c r="E24" i="4"/>
  <c r="G24" i="4"/>
  <c r="E25" i="4"/>
  <c r="G25" i="4"/>
  <c r="C26" i="4"/>
  <c r="G26" i="4"/>
  <c r="C28" i="4"/>
  <c r="E28" i="4"/>
  <c r="G28" i="4"/>
  <c r="C29" i="4"/>
  <c r="E29" i="4"/>
  <c r="G29" i="4"/>
  <c r="E30" i="4"/>
  <c r="G30" i="4"/>
  <c r="C31" i="4"/>
  <c r="G31" i="4"/>
  <c r="C32" i="4"/>
  <c r="E32" i="4"/>
  <c r="G32" i="4"/>
  <c r="C34" i="4"/>
  <c r="E34" i="4"/>
  <c r="C35" i="4"/>
  <c r="E35" i="4"/>
  <c r="G35" i="4"/>
  <c r="C36" i="4"/>
  <c r="E36" i="4"/>
  <c r="G36" i="4"/>
  <c r="C37" i="4"/>
  <c r="E37" i="4"/>
  <c r="G37" i="4"/>
  <c r="C38" i="4"/>
  <c r="E38" i="4"/>
  <c r="G38" i="4"/>
  <c r="C40" i="4"/>
  <c r="E40" i="4"/>
  <c r="G40" i="4"/>
  <c r="C41" i="4"/>
  <c r="E41" i="4"/>
  <c r="G41" i="4"/>
  <c r="C42" i="4"/>
  <c r="E42" i="4"/>
  <c r="G42" i="4"/>
  <c r="C43" i="4"/>
  <c r="E43" i="4"/>
  <c r="G43" i="4"/>
  <c r="C44" i="4"/>
  <c r="E44" i="4"/>
  <c r="G44" i="4"/>
  <c r="C46" i="4"/>
  <c r="E46" i="4"/>
  <c r="G46" i="4"/>
  <c r="C47" i="4"/>
  <c r="E47" i="4"/>
  <c r="G47" i="4"/>
  <c r="B49" i="4"/>
  <c r="D49" i="4"/>
  <c r="F49" i="4"/>
  <c r="G49" i="4" s="1"/>
  <c r="E51" i="4"/>
  <c r="G51" i="4"/>
  <c r="G52" i="4"/>
  <c r="C53" i="4"/>
  <c r="G53" i="4"/>
  <c r="C54" i="4"/>
  <c r="E54" i="4"/>
  <c r="G54" i="4"/>
  <c r="E55" i="4"/>
  <c r="G55" i="4"/>
  <c r="G57" i="4"/>
  <c r="C58" i="4"/>
  <c r="G58" i="4"/>
  <c r="C72" i="4"/>
  <c r="E72" i="4"/>
  <c r="G72" i="4"/>
  <c r="B74" i="4"/>
  <c r="D74" i="4"/>
  <c r="F74" i="4"/>
  <c r="G74" i="4"/>
  <c r="E76" i="4"/>
  <c r="G76" i="4"/>
  <c r="G77" i="4"/>
  <c r="G78" i="4"/>
  <c r="C79" i="4"/>
  <c r="G79" i="4"/>
  <c r="E80" i="4"/>
  <c r="G80" i="4"/>
  <c r="G82" i="4"/>
  <c r="G83" i="4"/>
  <c r="C84" i="4"/>
  <c r="G84" i="4"/>
  <c r="E85" i="4"/>
  <c r="G85" i="4"/>
  <c r="G86" i="4"/>
  <c r="G88" i="4"/>
  <c r="C89" i="4"/>
  <c r="G89" i="4"/>
  <c r="E90" i="4"/>
  <c r="G90" i="4"/>
  <c r="B92" i="4"/>
  <c r="D92" i="4"/>
  <c r="E92" i="4"/>
  <c r="F92" i="4"/>
  <c r="G92" i="4" s="1"/>
  <c r="C94" i="4"/>
  <c r="E94" i="4"/>
  <c r="G94" i="4"/>
  <c r="C95" i="4"/>
  <c r="E95" i="4"/>
  <c r="G95" i="4"/>
  <c r="C96" i="4"/>
  <c r="G96" i="4"/>
  <c r="C97" i="4"/>
  <c r="E97" i="4"/>
  <c r="G97" i="4"/>
  <c r="G98" i="4"/>
  <c r="G100" i="4"/>
  <c r="C101" i="4"/>
  <c r="G101" i="4"/>
  <c r="E102" i="4"/>
  <c r="G102" i="4"/>
  <c r="G103" i="4"/>
  <c r="G104" i="4"/>
  <c r="C105" i="4"/>
  <c r="E105" i="4"/>
  <c r="G105" i="4"/>
  <c r="B107" i="4"/>
  <c r="C107" i="4"/>
  <c r="D107" i="4"/>
  <c r="F107" i="4"/>
  <c r="G107" i="4"/>
  <c r="C109" i="4"/>
  <c r="G109" i="4"/>
  <c r="C110" i="4"/>
  <c r="E110" i="4"/>
  <c r="G110" i="4"/>
  <c r="E111" i="4"/>
  <c r="G111" i="4"/>
  <c r="G112" i="4"/>
  <c r="C113" i="4"/>
  <c r="G113" i="4"/>
  <c r="C115" i="4"/>
  <c r="E115" i="4"/>
  <c r="G115" i="4"/>
  <c r="E116" i="4"/>
  <c r="G116" i="4"/>
  <c r="G117" i="4"/>
  <c r="B134" i="4"/>
  <c r="D134" i="4"/>
  <c r="F134" i="4"/>
  <c r="G134" i="4" s="1"/>
  <c r="C136" i="4"/>
  <c r="E136" i="4"/>
  <c r="G136" i="4"/>
  <c r="C137" i="4"/>
  <c r="E137" i="4"/>
  <c r="G137" i="4"/>
  <c r="C138" i="4"/>
  <c r="E138" i="4"/>
  <c r="G139" i="4"/>
  <c r="G140" i="4"/>
  <c r="C142" i="4"/>
  <c r="G142" i="4"/>
  <c r="E143" i="4"/>
  <c r="G143" i="4"/>
  <c r="G144" i="4"/>
  <c r="G145" i="4"/>
  <c r="C146" i="4"/>
  <c r="G146" i="4"/>
  <c r="B12" i="4" l="1"/>
  <c r="F12" i="4"/>
  <c r="G12" i="4" s="1"/>
  <c r="C12" i="2"/>
  <c r="E12" i="2" s="1"/>
  <c r="K71" i="2"/>
  <c r="E74" i="4" s="1"/>
  <c r="J12" i="2"/>
  <c r="K12" i="2" s="1"/>
  <c r="E12" i="4" s="1"/>
  <c r="F12" i="2"/>
  <c r="H12" i="2" s="1"/>
  <c r="C12" i="4" s="1"/>
  <c r="H117" i="2"/>
  <c r="E71" i="2"/>
  <c r="E49" i="2"/>
  <c r="D12" i="2"/>
  <c r="D12" i="4"/>
  <c r="H71" i="2"/>
  <c r="C74" i="4" s="1"/>
  <c r="K14" i="2"/>
  <c r="E14" i="4" s="1"/>
  <c r="E14" i="2"/>
</calcChain>
</file>

<file path=xl/comments1.xml><?xml version="1.0" encoding="utf-8"?>
<comments xmlns="http://schemas.openxmlformats.org/spreadsheetml/2006/main">
  <authors>
    <author>NSCB-CAR</author>
  </authors>
  <commentList>
    <comment ref="F10" authorId="0">
      <text>
        <r>
          <rPr>
            <b/>
            <sz val="8"/>
            <color indexed="81"/>
            <rFont val="Tahoma"/>
            <family val="2"/>
          </rPr>
          <t>NSCB-CAR:</t>
        </r>
        <r>
          <rPr>
            <sz val="8"/>
            <color indexed="81"/>
            <rFont val="Tahoma"/>
            <family val="2"/>
          </rPr>
          <t xml:space="preserve">
original was 15,271,545</t>
        </r>
      </text>
    </comment>
    <comment ref="J10" authorId="0">
      <text>
        <r>
          <rPr>
            <b/>
            <sz val="8"/>
            <color indexed="81"/>
            <rFont val="Tahoma"/>
            <family val="2"/>
          </rPr>
          <t>NSCB-CAR:</t>
        </r>
        <r>
          <rPr>
            <sz val="8"/>
            <color indexed="81"/>
            <rFont val="Tahoma"/>
            <family val="2"/>
          </rPr>
          <t xml:space="preserve">
PREVIOUS FIGURE</t>
        </r>
      </text>
    </comment>
    <comment ref="G28" authorId="0">
      <text>
        <r>
          <rPr>
            <b/>
            <sz val="8"/>
            <color indexed="81"/>
            <rFont val="Tahoma"/>
            <family val="2"/>
          </rPr>
          <t>NSCB-CAR:</t>
        </r>
        <r>
          <rPr>
            <sz val="8"/>
            <color indexed="81"/>
            <rFont val="Tahoma"/>
            <family val="2"/>
          </rPr>
          <t xml:space="preserve">
AS PER PUBLISHED CPH: 4.89, PAGE 238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NSCB-CAR:</t>
        </r>
        <r>
          <rPr>
            <sz val="8"/>
            <color indexed="81"/>
            <rFont val="Tahoma"/>
            <family val="2"/>
          </rPr>
          <t xml:space="preserve">
ORIGINAL: 5.2</t>
        </r>
      </text>
    </comment>
    <comment ref="G138" authorId="0">
      <text>
        <r>
          <rPr>
            <b/>
            <sz val="8"/>
            <color indexed="81"/>
            <rFont val="Tahoma"/>
            <family val="2"/>
          </rPr>
          <t>NSCB-CAR:</t>
        </r>
        <r>
          <rPr>
            <sz val="8"/>
            <color indexed="81"/>
            <rFont val="Tahoma"/>
            <family val="2"/>
          </rPr>
          <t xml:space="preserve">
original was 5.6</t>
        </r>
      </text>
    </comment>
  </commentList>
</comments>
</file>

<file path=xl/sharedStrings.xml><?xml version="1.0" encoding="utf-8"?>
<sst xmlns="http://schemas.openxmlformats.org/spreadsheetml/2006/main" count="277" uniqueCount="126">
  <si>
    <t>Table 1.14</t>
  </si>
  <si>
    <t xml:space="preserve">NO. OF HOUSEHOLDS AND AVERAGE HOUSEHOLD SIZE </t>
  </si>
  <si>
    <t>BY PROVINCE/CITY/MUNICIPALITY</t>
  </si>
  <si>
    <t>Province/Municipality</t>
  </si>
  <si>
    <t>No. of</t>
  </si>
  <si>
    <t>Average</t>
  </si>
  <si>
    <t>Households</t>
  </si>
  <si>
    <t>HH Size</t>
  </si>
  <si>
    <t>Philippines</t>
  </si>
  <si>
    <t>CAR</t>
  </si>
  <si>
    <t>ABRA</t>
  </si>
  <si>
    <t>Bangued</t>
  </si>
  <si>
    <t>Boliney</t>
  </si>
  <si>
    <t>Bucay</t>
  </si>
  <si>
    <t>Bucloc</t>
  </si>
  <si>
    <t>Daguioman</t>
  </si>
  <si>
    <t>Danglas</t>
  </si>
  <si>
    <t>Dolores</t>
  </si>
  <si>
    <t>La Paz</t>
  </si>
  <si>
    <t>Lacub</t>
  </si>
  <si>
    <t>Lagangilang</t>
  </si>
  <si>
    <t>Lagayan</t>
  </si>
  <si>
    <t>Langiden</t>
  </si>
  <si>
    <t xml:space="preserve">Licuan-Baay </t>
  </si>
  <si>
    <t>Luba</t>
  </si>
  <si>
    <t>Malibcong</t>
  </si>
  <si>
    <t>Manabo</t>
  </si>
  <si>
    <t>Peñarrubia</t>
  </si>
  <si>
    <t>Pidigan</t>
  </si>
  <si>
    <t>Pilar</t>
  </si>
  <si>
    <t>Sal-lapadan</t>
  </si>
  <si>
    <t>San Isidro</t>
  </si>
  <si>
    <t>San Juan</t>
  </si>
  <si>
    <t>San Quintin</t>
  </si>
  <si>
    <t>Tayum</t>
  </si>
  <si>
    <t>Tineg</t>
  </si>
  <si>
    <t>Tubo</t>
  </si>
  <si>
    <t>Villaviciosa</t>
  </si>
  <si>
    <t>APAYAO</t>
  </si>
  <si>
    <t>Conner</t>
  </si>
  <si>
    <t>Flora</t>
  </si>
  <si>
    <t>Kabugao</t>
  </si>
  <si>
    <t>Luna</t>
  </si>
  <si>
    <t>Pudtol</t>
  </si>
  <si>
    <t>Santa Marcela</t>
  </si>
  <si>
    <t>Table 1.14 Continued</t>
  </si>
  <si>
    <t>BAGUIO CITY</t>
  </si>
  <si>
    <t>BENGUET</t>
  </si>
  <si>
    <t>Atok</t>
  </si>
  <si>
    <t>Bakun</t>
  </si>
  <si>
    <t>Bokod</t>
  </si>
  <si>
    <t>Buguias</t>
  </si>
  <si>
    <t>Itogon</t>
  </si>
  <si>
    <t>Kabayan</t>
  </si>
  <si>
    <t>Kapangan</t>
  </si>
  <si>
    <t>Kibungan</t>
  </si>
  <si>
    <t xml:space="preserve">La Trinidad </t>
  </si>
  <si>
    <t>Mankayan</t>
  </si>
  <si>
    <t>Sablan</t>
  </si>
  <si>
    <t>Tuba</t>
  </si>
  <si>
    <t>Tublay</t>
  </si>
  <si>
    <t>IFUGAO</t>
  </si>
  <si>
    <t>Aguinaldo 1/</t>
  </si>
  <si>
    <t>-</t>
  </si>
  <si>
    <t>Alfonso Lista</t>
  </si>
  <si>
    <t>Asipulo 2/</t>
  </si>
  <si>
    <t>Banaue</t>
  </si>
  <si>
    <t>Hingyon 3/</t>
  </si>
  <si>
    <t>Hungduan</t>
  </si>
  <si>
    <t>Kiangan</t>
  </si>
  <si>
    <t>Lagawe</t>
  </si>
  <si>
    <t>Lamut</t>
  </si>
  <si>
    <t>Mayoyao</t>
  </si>
  <si>
    <t>Tinoc</t>
  </si>
  <si>
    <t>KALINGA</t>
  </si>
  <si>
    <t>Balbalan</t>
  </si>
  <si>
    <t>Lubuagan</t>
  </si>
  <si>
    <t>Pasil</t>
  </si>
  <si>
    <t>Pinukpuk</t>
  </si>
  <si>
    <t xml:space="preserve">Rizal </t>
  </si>
  <si>
    <t xml:space="preserve">Tabuk </t>
  </si>
  <si>
    <t>Tanudan</t>
  </si>
  <si>
    <t>Tinglayan</t>
  </si>
  <si>
    <t xml:space="preserve">    MT. PROVINCE</t>
  </si>
  <si>
    <t>Barlig</t>
  </si>
  <si>
    <t>Bauko</t>
  </si>
  <si>
    <t>Besao</t>
  </si>
  <si>
    <t xml:space="preserve">Bontoc </t>
  </si>
  <si>
    <t>Natonin</t>
  </si>
  <si>
    <t>Paracelis</t>
  </si>
  <si>
    <t>Sabangan</t>
  </si>
  <si>
    <t>Sadanga</t>
  </si>
  <si>
    <t>Sagada</t>
  </si>
  <si>
    <t>Tadian</t>
  </si>
  <si>
    <t>Census Year 1980</t>
  </si>
  <si>
    <t>Total</t>
  </si>
  <si>
    <t>Population</t>
  </si>
  <si>
    <t>Bangued (Capital)</t>
  </si>
  <si>
    <t>Licuan-Baay (Licuan)</t>
  </si>
  <si>
    <t>Calanasan (Bayag)</t>
  </si>
  <si>
    <t>Kabugao (Capital)</t>
  </si>
  <si>
    <t>Census Year 1980-1995</t>
  </si>
  <si>
    <t>La Trinidad (Capital)</t>
  </si>
  <si>
    <t>Aguinaldo</t>
  </si>
  <si>
    <t>Alfonso Lista (Potia)</t>
  </si>
  <si>
    <t>Asipulo</t>
  </si>
  <si>
    <t>Hingyon</t>
  </si>
  <si>
    <t>Lagawe (Capital)</t>
  </si>
  <si>
    <t>Rizal (Liwan)</t>
  </si>
  <si>
    <t>Tabuk (Capital)</t>
  </si>
  <si>
    <t>Bontoc (Capital)</t>
  </si>
  <si>
    <t>Paracelis (Paracales)</t>
  </si>
  <si>
    <t>Abra</t>
  </si>
  <si>
    <t>Apayao</t>
  </si>
  <si>
    <t>Baguio City</t>
  </si>
  <si>
    <t>Benguet</t>
  </si>
  <si>
    <t>Ifugao</t>
  </si>
  <si>
    <t>Kalinga</t>
  </si>
  <si>
    <t>Mt. Province</t>
  </si>
  <si>
    <t>1/ Created municipality September 20, 1980 under B.P. Blg. 86; taken from Mayoyao.</t>
  </si>
  <si>
    <t>2/ Created municipality July 22, 1991 under R.A. 7173; taken from Kiangan.</t>
  </si>
  <si>
    <t>3/ Created municipality September 10, 1982 under B.P. Blg. 239; taken from Lagawe and Banaue.</t>
  </si>
  <si>
    <t>NUMBER OF HOUSEHOLDS AND AVERAGE HOUSEHOLD SIZE</t>
  </si>
  <si>
    <t>Census Years 1990, 1995 and 2000</t>
  </si>
  <si>
    <t>Census Years  1990, 1995 and 2000</t>
  </si>
  <si>
    <t>Source:  Philippine Statistics Authority - National Statistics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</si>
</sst>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_);_(@_)"/>
    <numFmt numFmtId="165" formatCode="0.00_)"/>
    <numFmt numFmtId="166" formatCode="0.0"/>
    <numFmt numFmtId="167" formatCode="#,##0.0"/>
    <numFmt numFmtId="168" formatCode="#,##0.0_);\(#,##0.0\)"/>
    <numFmt numFmtId="169" formatCode="#,##0\ \ "/>
    <numFmt numFmtId="170" formatCode="#,##0.0\ \ "/>
    <numFmt numFmtId="171" formatCode="0.0_)"/>
    <numFmt numFmtId="172" formatCode="0_)"/>
    <numFmt numFmtId="173" formatCode="_(* #,##0.0_);_(* \(#,##0.0\);_(* &quot;-&quot;??_);_(@_)"/>
    <numFmt numFmtId="174" formatCode="_(* #,##0_);_(* \(#,##0\);_(* &quot;-&quot;??_);_(@_)"/>
  </numFmts>
  <fonts count="11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6"/>
      <name val="Helv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165" fontId="0" fillId="0" borderId="0"/>
    <xf numFmtId="43" fontId="2" fillId="0" borderId="0" applyFont="0" applyFill="0" applyBorder="0" applyAlignment="0" applyProtection="0"/>
    <xf numFmtId="38" fontId="7" fillId="2" borderId="0" applyNumberFormat="0" applyBorder="0" applyAlignment="0" applyProtection="0"/>
    <xf numFmtId="10" fontId="7" fillId="3" borderId="1" applyNumberFormat="0" applyBorder="0" applyAlignment="0" applyProtection="0"/>
    <xf numFmtId="165" fontId="8" fillId="0" borderId="0"/>
    <xf numFmtId="10" fontId="2" fillId="0" borderId="0" applyFont="0" applyFill="0" applyBorder="0" applyAlignment="0" applyProtection="0"/>
  </cellStyleXfs>
  <cellXfs count="174">
    <xf numFmtId="165" fontId="0" fillId="0" borderId="0" xfId="0"/>
    <xf numFmtId="41" fontId="0" fillId="0" borderId="0" xfId="0" applyNumberFormat="1"/>
    <xf numFmtId="165" fontId="3" fillId="0" borderId="0" xfId="0" applyFont="1"/>
    <xf numFmtId="165" fontId="3" fillId="0" borderId="0" xfId="0" applyFont="1" applyAlignment="1">
      <alignment horizontal="left"/>
    </xf>
    <xf numFmtId="165" fontId="1" fillId="0" borderId="0" xfId="0" applyFont="1"/>
    <xf numFmtId="165" fontId="0" fillId="0" borderId="0" xfId="0" applyFill="1" applyBorder="1" applyAlignment="1">
      <alignment horizontal="center"/>
    </xf>
    <xf numFmtId="165" fontId="0" fillId="0" borderId="0" xfId="0" applyBorder="1"/>
    <xf numFmtId="165" fontId="4" fillId="0" borderId="0" xfId="0" applyFont="1" applyBorder="1"/>
    <xf numFmtId="165" fontId="4" fillId="0" borderId="0" xfId="0" applyFont="1"/>
    <xf numFmtId="41" fontId="0" fillId="0" borderId="0" xfId="0" applyNumberFormat="1" applyBorder="1"/>
    <xf numFmtId="165" fontId="2" fillId="0" borderId="0" xfId="0" applyFont="1"/>
    <xf numFmtId="3" fontId="0" fillId="0" borderId="0" xfId="0" applyNumberFormat="1" applyBorder="1"/>
    <xf numFmtId="165" fontId="0" fillId="0" borderId="0" xfId="0" applyBorder="1" applyAlignment="1"/>
    <xf numFmtId="3" fontId="0" fillId="0" borderId="0" xfId="0" applyNumberFormat="1"/>
    <xf numFmtId="41" fontId="0" fillId="0" borderId="2" xfId="0" applyNumberFormat="1" applyBorder="1"/>
    <xf numFmtId="41" fontId="0" fillId="0" borderId="0" xfId="0" applyNumberFormat="1" applyFill="1" applyBorder="1" applyAlignment="1">
      <alignment horizontal="center"/>
    </xf>
    <xf numFmtId="0" fontId="0" fillId="0" borderId="0" xfId="0" applyNumberFormat="1" applyBorder="1"/>
    <xf numFmtId="166" fontId="0" fillId="0" borderId="0" xfId="0" applyNumberFormat="1" applyBorder="1"/>
    <xf numFmtId="166" fontId="0" fillId="0" borderId="0" xfId="0" applyNumberFormat="1"/>
    <xf numFmtId="166" fontId="0" fillId="0" borderId="0" xfId="0" applyNumberFormat="1" applyFill="1" applyBorder="1" applyAlignment="1">
      <alignment horizontal="center"/>
    </xf>
    <xf numFmtId="165" fontId="3" fillId="0" borderId="0" xfId="0" applyFont="1" applyBorder="1"/>
    <xf numFmtId="41" fontId="0" fillId="0" borderId="0" xfId="0" applyNumberFormat="1" applyBorder="1" applyAlignment="1">
      <alignment horizontal="right"/>
    </xf>
    <xf numFmtId="165" fontId="0" fillId="0" borderId="2" xfId="0" applyBorder="1"/>
    <xf numFmtId="167" fontId="0" fillId="0" borderId="0" xfId="0" applyNumberFormat="1" applyBorder="1"/>
    <xf numFmtId="167" fontId="0" fillId="0" borderId="0" xfId="0" applyNumberFormat="1"/>
    <xf numFmtId="167" fontId="0" fillId="0" borderId="0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center"/>
    </xf>
    <xf numFmtId="165" fontId="4" fillId="0" borderId="3" xfId="0" applyFont="1" applyFill="1" applyBorder="1" applyAlignment="1">
      <alignment horizontal="center"/>
    </xf>
    <xf numFmtId="165" fontId="4" fillId="0" borderId="4" xfId="0" applyFont="1" applyFill="1" applyBorder="1" applyAlignment="1">
      <alignment horizontal="center"/>
    </xf>
    <xf numFmtId="165" fontId="4" fillId="0" borderId="5" xfId="0" applyFont="1" applyFill="1" applyBorder="1" applyAlignment="1">
      <alignment horizontal="centerContinuous"/>
    </xf>
    <xf numFmtId="165" fontId="4" fillId="0" borderId="6" xfId="0" applyFont="1" applyFill="1" applyBorder="1" applyAlignment="1">
      <alignment horizontal="center"/>
    </xf>
    <xf numFmtId="165" fontId="4" fillId="0" borderId="7" xfId="0" applyFont="1" applyFill="1" applyBorder="1" applyAlignment="1">
      <alignment horizontal="center"/>
    </xf>
    <xf numFmtId="165" fontId="4" fillId="0" borderId="8" xfId="0" applyFont="1" applyFill="1" applyBorder="1" applyAlignment="1">
      <alignment horizontal="center"/>
    </xf>
    <xf numFmtId="165" fontId="4" fillId="0" borderId="9" xfId="0" applyFont="1" applyFill="1" applyBorder="1" applyAlignment="1">
      <alignment horizontal="center"/>
    </xf>
    <xf numFmtId="165" fontId="4" fillId="0" borderId="10" xfId="0" applyFont="1" applyFill="1" applyBorder="1" applyAlignment="1">
      <alignment horizontal="center"/>
    </xf>
    <xf numFmtId="0" fontId="4" fillId="0" borderId="11" xfId="0" applyNumberFormat="1" applyFont="1" applyFill="1" applyBorder="1" applyAlignment="1">
      <alignment horizontal="centerContinuous"/>
    </xf>
    <xf numFmtId="0" fontId="4" fillId="0" borderId="12" xfId="0" applyNumberFormat="1" applyFont="1" applyFill="1" applyBorder="1" applyAlignment="1">
      <alignment horizontal="centerContinuous"/>
    </xf>
    <xf numFmtId="165" fontId="4" fillId="0" borderId="0" xfId="0" applyFont="1" applyFill="1" applyBorder="1" applyAlignment="1">
      <alignment horizontal="center"/>
    </xf>
    <xf numFmtId="165" fontId="4" fillId="0" borderId="2" xfId="0" applyFont="1" applyFill="1" applyBorder="1" applyAlignment="1">
      <alignment horizontal="center"/>
    </xf>
    <xf numFmtId="3" fontId="0" fillId="0" borderId="2" xfId="0" applyNumberFormat="1" applyBorder="1"/>
    <xf numFmtId="165" fontId="4" fillId="0" borderId="0" xfId="0" applyFont="1" applyFill="1" applyBorder="1" applyAlignment="1">
      <alignment horizontal="centerContinuous"/>
    </xf>
    <xf numFmtId="3" fontId="4" fillId="0" borderId="0" xfId="0" applyNumberFormat="1" applyFont="1"/>
    <xf numFmtId="168" fontId="3" fillId="0" borderId="2" xfId="0" applyNumberFormat="1" applyFont="1" applyBorder="1"/>
    <xf numFmtId="168" fontId="3" fillId="0" borderId="0" xfId="0" applyNumberFormat="1" applyFont="1" applyBorder="1"/>
    <xf numFmtId="165" fontId="4" fillId="0" borderId="10" xfId="0" applyFont="1" applyBorder="1" applyAlignment="1">
      <alignment horizontal="center"/>
    </xf>
    <xf numFmtId="3" fontId="3" fillId="0" borderId="0" xfId="0" applyNumberFormat="1" applyFont="1" applyAlignment="1">
      <alignment horizontal="right"/>
    </xf>
    <xf numFmtId="168" fontId="3" fillId="0" borderId="0" xfId="0" applyNumberFormat="1" applyFont="1" applyBorder="1" applyAlignment="1">
      <alignment horizontal="center"/>
    </xf>
    <xf numFmtId="0" fontId="4" fillId="0" borderId="13" xfId="0" applyNumberFormat="1" applyFont="1" applyFill="1" applyBorder="1" applyAlignment="1">
      <alignment horizontal="centerContinuous"/>
    </xf>
    <xf numFmtId="165" fontId="5" fillId="0" borderId="0" xfId="0" applyFont="1"/>
    <xf numFmtId="165" fontId="6" fillId="0" borderId="0" xfId="0" applyFont="1"/>
    <xf numFmtId="165" fontId="5" fillId="0" borderId="0" xfId="0" applyFont="1" applyFill="1"/>
    <xf numFmtId="165" fontId="5" fillId="0" borderId="0" xfId="0" applyFont="1" applyFill="1" applyBorder="1"/>
    <xf numFmtId="165" fontId="6" fillId="0" borderId="8" xfId="0" applyFont="1" applyFill="1" applyBorder="1" applyAlignment="1">
      <alignment horizontal="center"/>
    </xf>
    <xf numFmtId="165" fontId="6" fillId="0" borderId="10" xfId="0" applyFont="1" applyFill="1" applyBorder="1" applyAlignment="1">
      <alignment horizontal="center"/>
    </xf>
    <xf numFmtId="165" fontId="6" fillId="0" borderId="0" xfId="0" applyFont="1" applyFill="1" applyBorder="1" applyAlignment="1">
      <alignment horizontal="center"/>
    </xf>
    <xf numFmtId="165" fontId="6" fillId="0" borderId="9" xfId="0" applyFont="1" applyFill="1" applyBorder="1" applyAlignment="1">
      <alignment horizontal="center"/>
    </xf>
    <xf numFmtId="165" fontId="6" fillId="0" borderId="2" xfId="0" applyFont="1" applyFill="1" applyBorder="1" applyAlignment="1">
      <alignment horizontal="center"/>
    </xf>
    <xf numFmtId="165" fontId="5" fillId="0" borderId="0" xfId="0" applyFont="1" applyBorder="1"/>
    <xf numFmtId="165" fontId="6" fillId="0" borderId="0" xfId="0" applyFont="1" applyBorder="1"/>
    <xf numFmtId="41" fontId="5" fillId="0" borderId="0" xfId="0" applyNumberFormat="1" applyFont="1" applyBorder="1"/>
    <xf numFmtId="164" fontId="5" fillId="0" borderId="0" xfId="0" applyNumberFormat="1" applyFont="1" applyBorder="1"/>
    <xf numFmtId="165" fontId="5" fillId="0" borderId="0" xfId="0" applyFont="1" applyBorder="1" applyAlignment="1"/>
    <xf numFmtId="41" fontId="5" fillId="0" borderId="0" xfId="0" applyNumberFormat="1" applyFont="1"/>
    <xf numFmtId="41" fontId="5" fillId="0" borderId="0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164" fontId="5" fillId="0" borderId="0" xfId="0" applyNumberFormat="1" applyFont="1"/>
    <xf numFmtId="165" fontId="5" fillId="0" borderId="2" xfId="0" applyFont="1" applyBorder="1"/>
    <xf numFmtId="41" fontId="5" fillId="0" borderId="2" xfId="0" applyNumberFormat="1" applyFont="1" applyBorder="1"/>
    <xf numFmtId="164" fontId="5" fillId="0" borderId="2" xfId="0" applyNumberFormat="1" applyFont="1" applyBorder="1"/>
    <xf numFmtId="164" fontId="5" fillId="0" borderId="2" xfId="0" applyNumberFormat="1" applyFont="1" applyBorder="1" applyAlignment="1">
      <alignment horizontal="right"/>
    </xf>
    <xf numFmtId="169" fontId="5" fillId="0" borderId="0" xfId="0" applyNumberFormat="1" applyFont="1" applyBorder="1"/>
    <xf numFmtId="170" fontId="5" fillId="0" borderId="0" xfId="0" applyNumberFormat="1" applyFont="1" applyBorder="1"/>
    <xf numFmtId="165" fontId="6" fillId="0" borderId="14" xfId="0" applyFont="1" applyFill="1" applyBorder="1" applyAlignment="1">
      <alignment horizontal="center"/>
    </xf>
    <xf numFmtId="1" fontId="6" fillId="0" borderId="11" xfId="0" applyNumberFormat="1" applyFont="1" applyFill="1" applyBorder="1" applyAlignment="1">
      <alignment horizontal="centerContinuous"/>
    </xf>
    <xf numFmtId="1" fontId="6" fillId="0" borderId="12" xfId="0" applyNumberFormat="1" applyFont="1" applyFill="1" applyBorder="1" applyAlignment="1">
      <alignment horizontal="centerContinuous"/>
    </xf>
    <xf numFmtId="1" fontId="6" fillId="0" borderId="14" xfId="0" applyNumberFormat="1" applyFont="1" applyFill="1" applyBorder="1" applyAlignment="1">
      <alignment horizontal="centerContinuous"/>
    </xf>
    <xf numFmtId="1" fontId="6" fillId="0" borderId="4" xfId="0" applyNumberFormat="1" applyFont="1" applyFill="1" applyBorder="1" applyAlignment="1">
      <alignment horizontal="centerContinuous"/>
    </xf>
    <xf numFmtId="41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41" fontId="6" fillId="0" borderId="9" xfId="0" applyNumberFormat="1" applyFont="1" applyFill="1" applyBorder="1" applyAlignment="1">
      <alignment horizontal="center"/>
    </xf>
    <xf numFmtId="166" fontId="6" fillId="0" borderId="2" xfId="0" applyNumberFormat="1" applyFont="1" applyFill="1" applyBorder="1" applyAlignment="1">
      <alignment horizontal="center"/>
    </xf>
    <xf numFmtId="41" fontId="5" fillId="0" borderId="0" xfId="0" applyNumberFormat="1" applyFont="1" applyBorder="1" applyAlignment="1">
      <alignment horizontal="center"/>
    </xf>
    <xf numFmtId="169" fontId="5" fillId="0" borderId="0" xfId="0" applyNumberFormat="1" applyFont="1"/>
    <xf numFmtId="41" fontId="6" fillId="0" borderId="0" xfId="0" applyNumberFormat="1" applyFont="1" applyFill="1" applyBorder="1" applyAlignment="1">
      <alignment horizontal="center"/>
    </xf>
    <xf numFmtId="0" fontId="5" fillId="0" borderId="0" xfId="0" applyNumberFormat="1" applyFont="1" applyBorder="1"/>
    <xf numFmtId="166" fontId="5" fillId="0" borderId="0" xfId="0" applyNumberFormat="1" applyFont="1" applyBorder="1"/>
    <xf numFmtId="3" fontId="5" fillId="0" borderId="0" xfId="0" applyNumberFormat="1" applyFont="1" applyBorder="1"/>
    <xf numFmtId="165" fontId="5" fillId="0" borderId="0" xfId="0" applyFont="1" applyBorder="1" applyAlignment="1">
      <alignment horizontal="center"/>
    </xf>
    <xf numFmtId="169" fontId="3" fillId="0" borderId="0" xfId="0" applyNumberFormat="1" applyFont="1" applyBorder="1"/>
    <xf numFmtId="170" fontId="3" fillId="0" borderId="0" xfId="0" applyNumberFormat="1" applyFont="1" applyBorder="1"/>
    <xf numFmtId="41" fontId="3" fillId="0" borderId="0" xfId="0" applyNumberFormat="1" applyFont="1" applyBorder="1"/>
    <xf numFmtId="0" fontId="5" fillId="0" borderId="2" xfId="0" applyNumberFormat="1" applyFont="1" applyBorder="1"/>
    <xf numFmtId="166" fontId="5" fillId="0" borderId="2" xfId="0" applyNumberFormat="1" applyFont="1" applyBorder="1"/>
    <xf numFmtId="41" fontId="6" fillId="0" borderId="0" xfId="0" applyNumberFormat="1" applyFont="1" applyBorder="1"/>
    <xf numFmtId="164" fontId="6" fillId="0" borderId="0" xfId="0" applyNumberFormat="1" applyFont="1" applyBorder="1"/>
    <xf numFmtId="165" fontId="5" fillId="0" borderId="0" xfId="0" applyFont="1" applyFill="1" applyBorder="1" applyAlignment="1">
      <alignment horizontal="left"/>
    </xf>
    <xf numFmtId="41" fontId="6" fillId="0" borderId="13" xfId="0" applyNumberFormat="1" applyFont="1" applyBorder="1"/>
    <xf numFmtId="165" fontId="6" fillId="0" borderId="10" xfId="0" applyFont="1" applyFill="1" applyBorder="1" applyAlignment="1">
      <alignment horizontal="centerContinuous"/>
    </xf>
    <xf numFmtId="165" fontId="5" fillId="0" borderId="0" xfId="0" applyFont="1" applyBorder="1" applyAlignment="1">
      <alignment horizontal="left" indent="2"/>
    </xf>
    <xf numFmtId="165" fontId="5" fillId="0" borderId="0" xfId="0" applyFont="1" applyAlignment="1">
      <alignment horizontal="left" indent="2"/>
    </xf>
    <xf numFmtId="0" fontId="6" fillId="0" borderId="11" xfId="0" applyNumberFormat="1" applyFont="1" applyFill="1" applyBorder="1" applyAlignment="1">
      <alignment horizontal="center"/>
    </xf>
    <xf numFmtId="41" fontId="5" fillId="0" borderId="0" xfId="0" applyNumberFormat="1" applyFont="1" applyAlignment="1">
      <alignment horizontal="center" vertical="center"/>
    </xf>
    <xf numFmtId="41" fontId="5" fillId="0" borderId="0" xfId="0" applyNumberFormat="1" applyFont="1" applyAlignment="1">
      <alignment horizontal="left"/>
    </xf>
    <xf numFmtId="41" fontId="5" fillId="0" borderId="11" xfId="0" applyNumberFormat="1" applyFont="1" applyBorder="1"/>
    <xf numFmtId="165" fontId="6" fillId="0" borderId="5" xfId="0" applyFont="1" applyFill="1" applyBorder="1" applyAlignment="1">
      <alignment horizontal="center"/>
    </xf>
    <xf numFmtId="165" fontId="6" fillId="0" borderId="6" xfId="0" applyFont="1" applyFill="1" applyBorder="1" applyAlignment="1">
      <alignment horizontal="center"/>
    </xf>
    <xf numFmtId="165" fontId="0" fillId="0" borderId="0" xfId="0" applyFill="1" applyBorder="1" applyAlignment="1">
      <alignment horizontal="left"/>
    </xf>
    <xf numFmtId="165" fontId="3" fillId="0" borderId="0" xfId="0" applyFont="1" applyFill="1" applyBorder="1" applyAlignment="1">
      <alignment horizontal="left"/>
    </xf>
    <xf numFmtId="3" fontId="3" fillId="0" borderId="0" xfId="0" applyNumberFormat="1" applyFont="1" applyBorder="1"/>
    <xf numFmtId="167" fontId="3" fillId="0" borderId="0" xfId="0" applyNumberFormat="1" applyFont="1" applyBorder="1"/>
    <xf numFmtId="165" fontId="0" fillId="0" borderId="14" xfId="0" applyBorder="1"/>
    <xf numFmtId="41" fontId="4" fillId="0" borderId="0" xfId="0" applyNumberFormat="1" applyFont="1" applyBorder="1"/>
    <xf numFmtId="3" fontId="4" fillId="0" borderId="0" xfId="0" applyNumberFormat="1" applyFont="1" applyBorder="1"/>
    <xf numFmtId="168" fontId="1" fillId="0" borderId="0" xfId="0" applyNumberFormat="1" applyFont="1" applyBorder="1"/>
    <xf numFmtId="168" fontId="4" fillId="0" borderId="0" xfId="0" applyNumberFormat="1" applyFont="1" applyBorder="1"/>
    <xf numFmtId="165" fontId="3" fillId="0" borderId="0" xfId="0" applyFont="1" applyBorder="1" applyAlignment="1"/>
    <xf numFmtId="41" fontId="5" fillId="0" borderId="0" xfId="0" applyNumberFormat="1" applyFont="1" applyBorder="1" applyAlignment="1">
      <alignment horizontal="left"/>
    </xf>
    <xf numFmtId="41" fontId="3" fillId="0" borderId="0" xfId="0" applyNumberFormat="1" applyFont="1" applyBorder="1" applyAlignment="1">
      <alignment horizontal="center"/>
    </xf>
    <xf numFmtId="165" fontId="6" fillId="0" borderId="3" xfId="0" applyFont="1" applyFill="1" applyBorder="1" applyAlignment="1">
      <alignment horizontal="center"/>
    </xf>
    <xf numFmtId="174" fontId="5" fillId="0" borderId="0" xfId="1" applyNumberFormat="1" applyFont="1"/>
    <xf numFmtId="172" fontId="4" fillId="0" borderId="0" xfId="0" applyNumberFormat="1" applyFont="1" applyAlignment="1">
      <alignment horizontal="left"/>
    </xf>
    <xf numFmtId="172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172" fontId="4" fillId="0" borderId="0" xfId="0" applyNumberFormat="1" applyFont="1" applyBorder="1" applyAlignment="1">
      <alignment horizontal="left"/>
    </xf>
    <xf numFmtId="174" fontId="6" fillId="0" borderId="0" xfId="1" applyNumberFormat="1" applyFont="1" applyBorder="1"/>
    <xf numFmtId="165" fontId="6" fillId="0" borderId="9" xfId="0" applyFont="1" applyBorder="1" applyAlignment="1">
      <alignment horizontal="center"/>
    </xf>
    <xf numFmtId="172" fontId="6" fillId="0" borderId="11" xfId="0" applyNumberFormat="1" applyFont="1" applyBorder="1"/>
    <xf numFmtId="165" fontId="6" fillId="0" borderId="8" xfId="0" applyFont="1" applyBorder="1" applyAlignment="1">
      <alignment horizontal="center"/>
    </xf>
    <xf numFmtId="174" fontId="6" fillId="0" borderId="0" xfId="1" applyNumberFormat="1" applyFont="1"/>
    <xf numFmtId="174" fontId="5" fillId="0" borderId="0" xfId="1" applyNumberFormat="1" applyFont="1" applyAlignment="1">
      <alignment horizontal="right"/>
    </xf>
    <xf numFmtId="172" fontId="6" fillId="0" borderId="0" xfId="0" applyNumberFormat="1" applyFont="1" applyBorder="1" applyAlignment="1">
      <alignment horizontal="right"/>
    </xf>
    <xf numFmtId="172" fontId="6" fillId="0" borderId="0" xfId="0" applyNumberFormat="1" applyFont="1" applyBorder="1" applyAlignment="1">
      <alignment horizontal="center"/>
    </xf>
    <xf numFmtId="165" fontId="6" fillId="0" borderId="0" xfId="0" applyFont="1" applyBorder="1" applyAlignment="1">
      <alignment horizontal="center"/>
    </xf>
    <xf numFmtId="172" fontId="5" fillId="0" borderId="0" xfId="0" applyNumberFormat="1" applyFont="1" applyBorder="1"/>
    <xf numFmtId="172" fontId="5" fillId="0" borderId="0" xfId="0" applyNumberFormat="1" applyFont="1"/>
    <xf numFmtId="3" fontId="6" fillId="0" borderId="0" xfId="0" applyNumberFormat="1" applyFont="1" applyBorder="1"/>
    <xf numFmtId="171" fontId="4" fillId="0" borderId="0" xfId="0" applyNumberFormat="1" applyFont="1"/>
    <xf numFmtId="171" fontId="3" fillId="0" borderId="0" xfId="0" applyNumberFormat="1" applyFont="1"/>
    <xf numFmtId="171" fontId="6" fillId="0" borderId="8" xfId="0" applyNumberFormat="1" applyFont="1" applyFill="1" applyBorder="1" applyAlignment="1">
      <alignment horizontal="center"/>
    </xf>
    <xf numFmtId="171" fontId="6" fillId="0" borderId="9" xfId="0" applyNumberFormat="1" applyFont="1" applyFill="1" applyBorder="1" applyAlignment="1">
      <alignment horizontal="center"/>
    </xf>
    <xf numFmtId="171" fontId="5" fillId="0" borderId="0" xfId="0" applyNumberFormat="1" applyFont="1"/>
    <xf numFmtId="171" fontId="6" fillId="0" borderId="0" xfId="0" applyNumberFormat="1" applyFont="1" applyBorder="1"/>
    <xf numFmtId="171" fontId="5" fillId="0" borderId="2" xfId="0" applyNumberFormat="1" applyFont="1" applyBorder="1"/>
    <xf numFmtId="171" fontId="5" fillId="0" borderId="0" xfId="0" applyNumberFormat="1" applyFont="1" applyBorder="1"/>
    <xf numFmtId="172" fontId="6" fillId="0" borderId="0" xfId="0" applyNumberFormat="1" applyFont="1" applyFill="1" applyBorder="1"/>
    <xf numFmtId="165" fontId="6" fillId="0" borderId="11" xfId="0" applyFont="1" applyBorder="1"/>
    <xf numFmtId="164" fontId="6" fillId="0" borderId="13" xfId="0" applyNumberFormat="1" applyFont="1" applyBorder="1"/>
    <xf numFmtId="41" fontId="6" fillId="0" borderId="13" xfId="0" applyNumberFormat="1" applyFont="1" applyFill="1" applyBorder="1"/>
    <xf numFmtId="171" fontId="6" fillId="0" borderId="12" xfId="0" applyNumberFormat="1" applyFont="1" applyFill="1" applyBorder="1"/>
    <xf numFmtId="41" fontId="6" fillId="0" borderId="0" xfId="0" applyNumberFormat="1" applyFont="1" applyFill="1" applyBorder="1"/>
    <xf numFmtId="171" fontId="5" fillId="0" borderId="0" xfId="0" applyNumberFormat="1" applyFont="1" applyFill="1"/>
    <xf numFmtId="174" fontId="5" fillId="0" borderId="0" xfId="1" applyNumberFormat="1" applyFont="1" applyFill="1"/>
    <xf numFmtId="173" fontId="5" fillId="0" borderId="0" xfId="1" applyNumberFormat="1" applyFont="1" applyFill="1"/>
    <xf numFmtId="41" fontId="5" fillId="0" borderId="2" xfId="0" applyNumberFormat="1" applyFont="1" applyFill="1" applyBorder="1"/>
    <xf numFmtId="171" fontId="5" fillId="0" borderId="2" xfId="0" applyNumberFormat="1" applyFont="1" applyFill="1" applyBorder="1"/>
    <xf numFmtId="169" fontId="5" fillId="0" borderId="0" xfId="0" applyNumberFormat="1" applyFont="1" applyFill="1" applyBorder="1"/>
    <xf numFmtId="171" fontId="5" fillId="0" borderId="0" xfId="0" applyNumberFormat="1" applyFont="1" applyFill="1" applyBorder="1"/>
    <xf numFmtId="169" fontId="3" fillId="0" borderId="0" xfId="0" applyNumberFormat="1" applyFont="1" applyFill="1" applyBorder="1"/>
    <xf numFmtId="171" fontId="3" fillId="0" borderId="0" xfId="0" applyNumberFormat="1" applyFont="1" applyFill="1" applyBorder="1"/>
    <xf numFmtId="165" fontId="3" fillId="0" borderId="0" xfId="0" applyFont="1" applyFill="1"/>
    <xf numFmtId="172" fontId="6" fillId="0" borderId="11" xfId="0" applyNumberFormat="1" applyFont="1" applyFill="1" applyBorder="1"/>
    <xf numFmtId="174" fontId="6" fillId="0" borderId="0" xfId="1" applyNumberFormat="1" applyFont="1" applyFill="1"/>
    <xf numFmtId="174" fontId="5" fillId="0" borderId="0" xfId="1" applyNumberFormat="1" applyFont="1" applyFill="1" applyAlignment="1">
      <alignment horizontal="right"/>
    </xf>
    <xf numFmtId="174" fontId="5" fillId="0" borderId="0" xfId="1" applyNumberFormat="1" applyFont="1" applyFill="1" applyBorder="1"/>
    <xf numFmtId="171" fontId="5" fillId="0" borderId="12" xfId="0" applyNumberFormat="1" applyFont="1" applyFill="1" applyBorder="1"/>
    <xf numFmtId="0" fontId="6" fillId="0" borderId="0" xfId="0" applyNumberFormat="1" applyFont="1" applyFill="1" applyBorder="1" applyAlignment="1">
      <alignment horizontal="center"/>
    </xf>
    <xf numFmtId="0" fontId="6" fillId="0" borderId="11" xfId="0" applyNumberFormat="1" applyFont="1" applyFill="1" applyBorder="1" applyAlignment="1">
      <alignment horizontal="center"/>
    </xf>
    <xf numFmtId="0" fontId="6" fillId="0" borderId="12" xfId="0" applyNumberFormat="1" applyFont="1" applyFill="1" applyBorder="1" applyAlignment="1">
      <alignment horizontal="center"/>
    </xf>
    <xf numFmtId="172" fontId="6" fillId="0" borderId="11" xfId="0" applyNumberFormat="1" applyFont="1" applyFill="1" applyBorder="1" applyAlignment="1">
      <alignment horizontal="center"/>
    </xf>
    <xf numFmtId="172" fontId="6" fillId="0" borderId="12" xfId="0" applyNumberFormat="1" applyFont="1" applyFill="1" applyBorder="1" applyAlignment="1">
      <alignment horizontal="center"/>
    </xf>
    <xf numFmtId="1" fontId="6" fillId="0" borderId="11" xfId="0" applyNumberFormat="1" applyFont="1" applyFill="1" applyBorder="1" applyAlignment="1">
      <alignment horizontal="center"/>
    </xf>
    <xf numFmtId="1" fontId="6" fillId="0" borderId="12" xfId="0" applyNumberFormat="1" applyFont="1" applyFill="1" applyBorder="1" applyAlignment="1">
      <alignment horizontal="center"/>
    </xf>
  </cellXfs>
  <cellStyles count="6">
    <cellStyle name="Comma" xfId="1" builtinId="3"/>
    <cellStyle name="Grey" xfId="2"/>
    <cellStyle name="Input [yellow]" xfId="3"/>
    <cellStyle name="Normal" xfId="0" builtinId="0"/>
    <cellStyle name="Normal - Style1" xfId="4"/>
    <cellStyle name="Percent [2]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1.4  Number of Households in CAR, 1990-2000</a:t>
            </a:r>
          </a:p>
        </c:rich>
      </c:tx>
      <c:layout>
        <c:manualLayout>
          <c:xMode val="edge"/>
          <c:yMode val="edge"/>
          <c:x val="0.19294990723562153"/>
          <c:y val="3.132533806162705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8"/>
      <c:rotY val="20"/>
      <c:depthPercent val="100"/>
      <c:rAngAx val="1"/>
    </c:view3D>
    <c:floor>
      <c:thickness val="0"/>
      <c:spPr>
        <a:solidFill>
          <a:srgbClr val="00FF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val="00FFFF">
                <a:gamma/>
                <a:tint val="0"/>
                <a:invGamma/>
              </a:srgbClr>
            </a:gs>
            <a:gs pos="100000">
              <a:srgbClr val="00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val="00FFFF">
                <a:gamma/>
                <a:tint val="0"/>
                <a:invGamma/>
              </a:srgbClr>
            </a:gs>
            <a:gs pos="100000">
              <a:srgbClr val="00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8738404452690166"/>
          <c:y val="0.12771099363586413"/>
          <c:w val="0.7866419294990723"/>
          <c:h val="0.7132538512493543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Table1.14!$I$168:$K$168</c:f>
              <c:numCache>
                <c:formatCode>0_)</c:formatCode>
                <c:ptCount val="3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</c:numCache>
            </c:numRef>
          </c:cat>
          <c:val>
            <c:numRef>
              <c:f>Table1.14!$I$169:$K$169</c:f>
              <c:numCache>
                <c:formatCode>_(* #,##0_);_(* \(#,##0\);_(* "-"_);_(@_)</c:formatCode>
                <c:ptCount val="3"/>
                <c:pt idx="0">
                  <c:v>219349</c:v>
                </c:pt>
                <c:pt idx="1">
                  <c:v>243851</c:v>
                </c:pt>
                <c:pt idx="2">
                  <c:v>263851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48960"/>
        <c:axId val="42074880"/>
        <c:axId val="0"/>
      </c:bar3DChart>
      <c:catAx>
        <c:axId val="4344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205936920222639"/>
              <c:y val="0.89638659684040478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7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07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</a:t>
                </a:r>
              </a:p>
            </c:rich>
          </c:tx>
          <c:layout>
            <c:manualLayout>
              <c:xMode val="edge"/>
              <c:yMode val="edge"/>
              <c:x val="3.1539888682745827E-2"/>
              <c:y val="0.4602415053669820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48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256" orientation="landscape" horizontalDpi="96" verticalDpi="96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152</xdr:row>
      <xdr:rowOff>104775</xdr:rowOff>
    </xdr:from>
    <xdr:to>
      <xdr:col>6</xdr:col>
      <xdr:colOff>304800</xdr:colOff>
      <xdr:row>178</xdr:row>
      <xdr:rowOff>95250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v.1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XX0"/>
      <sheetName val="Table1.1final"/>
      <sheetName val="Table1.1ref"/>
    </sheetNames>
    <sheetDataSet>
      <sheetData sheetId="0"/>
      <sheetData sheetId="1"/>
      <sheetData sheetId="2">
        <row r="12">
          <cell r="O12">
            <v>1365220</v>
          </cell>
        </row>
        <row r="14">
          <cell r="O14">
            <v>209491</v>
          </cell>
        </row>
        <row r="16">
          <cell r="O16">
            <v>38956</v>
          </cell>
        </row>
        <row r="17">
          <cell r="O17">
            <v>3340</v>
          </cell>
        </row>
        <row r="18">
          <cell r="O18">
            <v>14881</v>
          </cell>
        </row>
        <row r="19">
          <cell r="O19">
            <v>2109</v>
          </cell>
        </row>
        <row r="20">
          <cell r="O20">
            <v>1748</v>
          </cell>
        </row>
        <row r="22">
          <cell r="O22">
            <v>4144</v>
          </cell>
        </row>
        <row r="23">
          <cell r="O23">
            <v>9949</v>
          </cell>
        </row>
        <row r="24">
          <cell r="O24">
            <v>12922</v>
          </cell>
        </row>
        <row r="25">
          <cell r="O25">
            <v>2782</v>
          </cell>
        </row>
        <row r="26">
          <cell r="O26">
            <v>12073</v>
          </cell>
        </row>
        <row r="28">
          <cell r="O28">
            <v>3849</v>
          </cell>
        </row>
        <row r="29">
          <cell r="O29">
            <v>2998</v>
          </cell>
        </row>
        <row r="30">
          <cell r="O30">
            <v>3812</v>
          </cell>
        </row>
        <row r="31">
          <cell r="O31">
            <v>6203</v>
          </cell>
        </row>
        <row r="32">
          <cell r="O32">
            <v>3806</v>
          </cell>
        </row>
        <row r="35">
          <cell r="O35">
            <v>5515</v>
          </cell>
        </row>
        <row r="36">
          <cell r="O36">
            <v>10183</v>
          </cell>
        </row>
        <row r="37">
          <cell r="O37">
            <v>9328</v>
          </cell>
        </row>
        <row r="38">
          <cell r="O38">
            <v>5497</v>
          </cell>
        </row>
        <row r="40">
          <cell r="O40">
            <v>4293</v>
          </cell>
        </row>
        <row r="41">
          <cell r="O41">
            <v>8821</v>
          </cell>
        </row>
        <row r="42">
          <cell r="O42">
            <v>5130</v>
          </cell>
        </row>
        <row r="43">
          <cell r="O43">
            <v>12539</v>
          </cell>
        </row>
        <row r="44">
          <cell r="O44">
            <v>4995</v>
          </cell>
        </row>
        <row r="46">
          <cell r="O46">
            <v>5044</v>
          </cell>
        </row>
        <row r="47">
          <cell r="O47">
            <v>4877</v>
          </cell>
        </row>
        <row r="49">
          <cell r="O49">
            <v>97129</v>
          </cell>
        </row>
        <row r="51">
          <cell r="O51">
            <v>12806</v>
          </cell>
        </row>
        <row r="52">
          <cell r="O52">
            <v>20429</v>
          </cell>
        </row>
        <row r="53">
          <cell r="O53">
            <v>14860</v>
          </cell>
        </row>
        <row r="54">
          <cell r="O54">
            <v>13985</v>
          </cell>
        </row>
        <row r="55">
          <cell r="O55">
            <v>14154</v>
          </cell>
        </row>
        <row r="57">
          <cell r="O57">
            <v>11039</v>
          </cell>
        </row>
        <row r="58">
          <cell r="O58">
            <v>9856</v>
          </cell>
        </row>
        <row r="60">
          <cell r="O60">
            <v>252386</v>
          </cell>
        </row>
        <row r="75">
          <cell r="O75">
            <v>330129</v>
          </cell>
        </row>
        <row r="77">
          <cell r="O77">
            <v>16657</v>
          </cell>
        </row>
        <row r="78">
          <cell r="O78">
            <v>12213</v>
          </cell>
        </row>
        <row r="79">
          <cell r="O79">
            <v>11705</v>
          </cell>
        </row>
        <row r="80">
          <cell r="O80">
            <v>33177</v>
          </cell>
        </row>
        <row r="81">
          <cell r="O81">
            <v>46705</v>
          </cell>
        </row>
        <row r="83">
          <cell r="O83">
            <v>12344</v>
          </cell>
        </row>
        <row r="84">
          <cell r="O84">
            <v>18137</v>
          </cell>
        </row>
        <row r="85">
          <cell r="O85">
            <v>15036</v>
          </cell>
        </row>
        <row r="86">
          <cell r="O86">
            <v>67963</v>
          </cell>
        </row>
        <row r="87">
          <cell r="O87">
            <v>34502</v>
          </cell>
        </row>
        <row r="89">
          <cell r="O89">
            <v>9652</v>
          </cell>
        </row>
        <row r="90">
          <cell r="O90">
            <v>38366</v>
          </cell>
        </row>
        <row r="91">
          <cell r="O91">
            <v>13672</v>
          </cell>
        </row>
        <row r="93">
          <cell r="O93">
            <v>161623</v>
          </cell>
        </row>
        <row r="95">
          <cell r="O95">
            <v>16377</v>
          </cell>
        </row>
        <row r="96">
          <cell r="O96">
            <v>21167</v>
          </cell>
        </row>
        <row r="97">
          <cell r="O97">
            <v>12294</v>
          </cell>
        </row>
        <row r="98">
          <cell r="O98">
            <v>20563</v>
          </cell>
        </row>
        <row r="99">
          <cell r="O99">
            <v>9769</v>
          </cell>
        </row>
        <row r="101">
          <cell r="O101">
            <v>9380</v>
          </cell>
        </row>
        <row r="102">
          <cell r="O102">
            <v>14099</v>
          </cell>
        </row>
        <row r="103">
          <cell r="O103">
            <v>15269</v>
          </cell>
        </row>
        <row r="104">
          <cell r="O104">
            <v>18731</v>
          </cell>
        </row>
        <row r="105">
          <cell r="O105">
            <v>14191</v>
          </cell>
        </row>
        <row r="106">
          <cell r="O106">
            <v>9783</v>
          </cell>
        </row>
        <row r="108">
          <cell r="O108">
            <v>174023</v>
          </cell>
        </row>
        <row r="110">
          <cell r="O110">
            <v>11934</v>
          </cell>
        </row>
        <row r="111">
          <cell r="O111">
            <v>9875</v>
          </cell>
        </row>
        <row r="112">
          <cell r="O112">
            <v>9360</v>
          </cell>
        </row>
        <row r="113">
          <cell r="O113">
            <v>26130</v>
          </cell>
        </row>
        <row r="116">
          <cell r="O116">
            <v>13652</v>
          </cell>
        </row>
        <row r="117">
          <cell r="O117">
            <v>78633</v>
          </cell>
        </row>
        <row r="118">
          <cell r="O118">
            <v>10275</v>
          </cell>
        </row>
        <row r="119">
          <cell r="O119">
            <v>14164</v>
          </cell>
        </row>
        <row r="121">
          <cell r="O121">
            <v>140439</v>
          </cell>
        </row>
        <row r="123">
          <cell r="O123">
            <v>6351</v>
          </cell>
        </row>
        <row r="124">
          <cell r="O124">
            <v>27729</v>
          </cell>
        </row>
        <row r="126">
          <cell r="O126">
            <v>22308</v>
          </cell>
        </row>
        <row r="127">
          <cell r="O127">
            <v>9065</v>
          </cell>
        </row>
        <row r="129">
          <cell r="O129">
            <v>18985</v>
          </cell>
        </row>
        <row r="130">
          <cell r="O130">
            <v>8728</v>
          </cell>
        </row>
        <row r="131">
          <cell r="O131">
            <v>8596</v>
          </cell>
        </row>
        <row r="132">
          <cell r="O132">
            <v>10575</v>
          </cell>
        </row>
        <row r="133">
          <cell r="O133">
            <v>18227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83" zoomScaleSheetLayoutView="68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"/>
  <sheetViews>
    <sheetView workbookViewId="0">
      <selection activeCell="K105" sqref="K105"/>
    </sheetView>
  </sheetViews>
  <sheetFormatPr defaultRowHeight="12.75" x14ac:dyDescent="0.2"/>
  <cols>
    <col min="1" max="1" width="3.7109375" customWidth="1"/>
    <col min="2" max="2" width="19.5703125" customWidth="1"/>
    <col min="3" max="3" width="10.7109375" customWidth="1"/>
    <col min="4" max="4" width="11" customWidth="1"/>
    <col min="5" max="5" width="8.5703125" customWidth="1"/>
    <col min="6" max="6" width="13.140625" customWidth="1"/>
    <col min="7" max="7" width="14.28515625" customWidth="1"/>
    <col min="9" max="9" width="11.42578125" customWidth="1"/>
    <col min="10" max="10" width="11.85546875" customWidth="1"/>
    <col min="11" max="11" width="8.28515625" customWidth="1"/>
    <col min="12" max="13" width="10.140625" customWidth="1"/>
  </cols>
  <sheetData>
    <row r="1" spans="1:11" x14ac:dyDescent="0.2">
      <c r="A1" s="2" t="s">
        <v>0</v>
      </c>
      <c r="B1" s="2"/>
      <c r="C1" s="2"/>
    </row>
    <row r="2" spans="1:11" x14ac:dyDescent="0.2">
      <c r="A2" s="4" t="s">
        <v>1</v>
      </c>
    </row>
    <row r="3" spans="1:11" x14ac:dyDescent="0.2">
      <c r="A3" s="4" t="s">
        <v>2</v>
      </c>
    </row>
    <row r="4" spans="1:11" x14ac:dyDescent="0.2">
      <c r="A4" s="8" t="s">
        <v>94</v>
      </c>
      <c r="B4" s="8"/>
      <c r="C4" s="8"/>
    </row>
    <row r="6" spans="1:11" x14ac:dyDescent="0.2">
      <c r="A6" s="28"/>
      <c r="B6" s="29"/>
      <c r="C6" s="36">
        <v>1980</v>
      </c>
      <c r="D6" s="48"/>
      <c r="E6" s="37"/>
      <c r="F6" s="36">
        <v>1990</v>
      </c>
      <c r="G6" s="48"/>
      <c r="H6" s="37"/>
      <c r="I6" s="36">
        <v>1995</v>
      </c>
      <c r="J6" s="48"/>
      <c r="K6" s="37"/>
    </row>
    <row r="7" spans="1:11" x14ac:dyDescent="0.2">
      <c r="A7" s="30" t="s">
        <v>3</v>
      </c>
      <c r="B7" s="41"/>
      <c r="C7" s="45" t="s">
        <v>95</v>
      </c>
      <c r="D7" s="29" t="s">
        <v>4</v>
      </c>
      <c r="E7" s="33" t="s">
        <v>5</v>
      </c>
      <c r="F7" s="45" t="s">
        <v>95</v>
      </c>
      <c r="G7" s="35" t="s">
        <v>4</v>
      </c>
      <c r="H7" s="38" t="s">
        <v>5</v>
      </c>
      <c r="I7" s="45" t="s">
        <v>95</v>
      </c>
      <c r="J7" s="33" t="s">
        <v>4</v>
      </c>
      <c r="K7" s="33" t="s">
        <v>5</v>
      </c>
    </row>
    <row r="8" spans="1:11" x14ac:dyDescent="0.2">
      <c r="A8" s="31"/>
      <c r="B8" s="32"/>
      <c r="C8" s="34" t="s">
        <v>96</v>
      </c>
      <c r="D8" s="34" t="s">
        <v>6</v>
      </c>
      <c r="E8" s="34" t="s">
        <v>7</v>
      </c>
      <c r="F8" s="34" t="s">
        <v>96</v>
      </c>
      <c r="G8" s="34" t="s">
        <v>6</v>
      </c>
      <c r="H8" s="39" t="s">
        <v>7</v>
      </c>
      <c r="I8" s="35" t="s">
        <v>96</v>
      </c>
      <c r="J8" s="34" t="s">
        <v>6</v>
      </c>
      <c r="K8" s="34" t="s">
        <v>7</v>
      </c>
    </row>
    <row r="9" spans="1:11" x14ac:dyDescent="0.2">
      <c r="A9" s="6"/>
      <c r="B9" s="6"/>
      <c r="C9" s="6"/>
      <c r="D9" s="6"/>
      <c r="E9" s="6"/>
      <c r="G9" s="6"/>
      <c r="H9" s="6"/>
      <c r="I9" s="111"/>
      <c r="J9" s="6"/>
      <c r="K9" s="6"/>
    </row>
    <row r="10" spans="1:11" s="6" customFormat="1" x14ac:dyDescent="0.2">
      <c r="A10" s="7" t="s">
        <v>8</v>
      </c>
      <c r="B10" s="7"/>
      <c r="C10" s="97">
        <v>48098460</v>
      </c>
      <c r="D10" s="112">
        <v>8607187</v>
      </c>
      <c r="E10" s="114">
        <f>C10/D10</f>
        <v>5.5881741618951697</v>
      </c>
      <c r="F10" s="94">
        <v>60703206</v>
      </c>
      <c r="G10" s="112">
        <v>11407262</v>
      </c>
      <c r="H10" s="114">
        <f>F10/G10</f>
        <v>5.321452772803851</v>
      </c>
      <c r="I10" s="94">
        <v>68616536</v>
      </c>
      <c r="J10" s="113">
        <v>13510738</v>
      </c>
      <c r="K10" s="115">
        <f>I10/J10</f>
        <v>5.0786667612087513</v>
      </c>
    </row>
    <row r="11" spans="1:11" s="6" customFormat="1" x14ac:dyDescent="0.2">
      <c r="A11" s="7"/>
      <c r="B11" s="7"/>
      <c r="C11" s="7"/>
      <c r="D11" s="9"/>
      <c r="E11" s="16"/>
      <c r="F11" s="71"/>
      <c r="G11" s="9"/>
      <c r="H11" s="17"/>
      <c r="I11" s="60"/>
      <c r="J11" s="11"/>
      <c r="K11" s="23"/>
    </row>
    <row r="12" spans="1:11" s="6" customFormat="1" x14ac:dyDescent="0.2">
      <c r="A12" s="7" t="s">
        <v>9</v>
      </c>
      <c r="B12" s="7"/>
      <c r="C12" s="94">
        <f>SUM(C14,C49,C69,C71,C89,C105,C117)</f>
        <v>866397</v>
      </c>
      <c r="D12" s="94">
        <f>SUM(D14,D49,D69,D71,D89,D105,D117)</f>
        <v>174507</v>
      </c>
      <c r="E12" s="114">
        <f>C12/D12</f>
        <v>4.964826625866011</v>
      </c>
      <c r="F12" s="94">
        <f>SUM(F14,F49,F69,F71,F89,F105,F117)</f>
        <v>1146191</v>
      </c>
      <c r="G12" s="94">
        <f>SUM(G14,G49,G69,G71,G89,G105,G117)</f>
        <v>219349</v>
      </c>
      <c r="H12" s="114">
        <f>F12/G12</f>
        <v>5.2254215884275741</v>
      </c>
      <c r="I12" s="94">
        <f>SUM(I14,I49,I69,I71,I89,I105,I117)</f>
        <v>1254838</v>
      </c>
      <c r="J12" s="94">
        <f>SUM(J14,J49,J69,J71,J89,J105,J117)</f>
        <v>243851</v>
      </c>
      <c r="K12" s="115">
        <f>I12/J12</f>
        <v>5.145921074754666</v>
      </c>
    </row>
    <row r="13" spans="1:11" s="6" customFormat="1" x14ac:dyDescent="0.2">
      <c r="A13" s="7"/>
      <c r="B13" s="7"/>
      <c r="C13" s="7"/>
      <c r="D13" s="9"/>
      <c r="E13" s="16"/>
      <c r="F13" s="71"/>
      <c r="G13" s="9"/>
      <c r="H13" s="17"/>
      <c r="I13" s="71"/>
      <c r="J13" s="11"/>
      <c r="K13" s="23"/>
    </row>
    <row r="14" spans="1:11" s="6" customFormat="1" x14ac:dyDescent="0.2">
      <c r="A14" s="116" t="s">
        <v>10</v>
      </c>
      <c r="B14" s="116"/>
      <c r="C14" s="91">
        <f>SUM(C16:C47)</f>
        <v>160198</v>
      </c>
      <c r="D14" s="91">
        <f>SUM(D16:D47)</f>
        <v>29599</v>
      </c>
      <c r="E14" s="44">
        <f>C14/D14</f>
        <v>5.4122774418054664</v>
      </c>
      <c r="F14" s="60">
        <f>SUM(F16:F47)</f>
        <v>184743</v>
      </c>
      <c r="G14" s="91">
        <f>SUM(G16:G47)</f>
        <v>34335</v>
      </c>
      <c r="H14" s="114">
        <f>F14/G14</f>
        <v>5.3806028833551771</v>
      </c>
      <c r="I14" s="60">
        <f>SUM(I16:I47)</f>
        <v>195964</v>
      </c>
      <c r="J14" s="60">
        <f>SUM(J16:J47)</f>
        <v>36764</v>
      </c>
      <c r="K14" s="115">
        <f>I14/J14</f>
        <v>5.33032314220433</v>
      </c>
    </row>
    <row r="15" spans="1:11" s="6" customFormat="1" x14ac:dyDescent="0.2">
      <c r="A15" s="12"/>
      <c r="B15" s="12"/>
      <c r="C15" s="12"/>
      <c r="D15" s="9"/>
      <c r="E15" s="16"/>
      <c r="F15" s="60"/>
      <c r="G15" s="9"/>
      <c r="H15" s="17"/>
      <c r="I15" s="60"/>
      <c r="J15" s="60"/>
      <c r="K15" s="23"/>
    </row>
    <row r="16" spans="1:11" s="6" customFormat="1" x14ac:dyDescent="0.2">
      <c r="B16" s="6" t="s">
        <v>97</v>
      </c>
      <c r="C16" s="11">
        <v>28666</v>
      </c>
      <c r="D16" s="9">
        <v>5244</v>
      </c>
      <c r="E16" s="44">
        <f>C16/D16</f>
        <v>5.4664378337147213</v>
      </c>
      <c r="F16" s="60">
        <v>34184</v>
      </c>
      <c r="G16" s="60">
        <v>6377</v>
      </c>
      <c r="H16" s="44">
        <f>F16/G16</f>
        <v>5.3605143484397049</v>
      </c>
      <c r="I16" s="60">
        <v>35450</v>
      </c>
      <c r="J16" s="60">
        <v>6856</v>
      </c>
      <c r="K16" s="44">
        <f>I16/J16</f>
        <v>5.1706534422403738</v>
      </c>
    </row>
    <row r="17" spans="2:11" s="6" customFormat="1" x14ac:dyDescent="0.2">
      <c r="B17" s="6" t="s">
        <v>12</v>
      </c>
      <c r="C17" s="11">
        <v>3060</v>
      </c>
      <c r="D17" s="9">
        <v>614</v>
      </c>
      <c r="E17" s="44">
        <f t="shared" ref="E17:E73" si="0">C17/D17</f>
        <v>4.9837133550488604</v>
      </c>
      <c r="F17" s="60">
        <v>3773</v>
      </c>
      <c r="G17" s="60">
        <v>692</v>
      </c>
      <c r="H17" s="44">
        <f t="shared" ref="H17:H58" si="1">F17/G17</f>
        <v>5.452312138728324</v>
      </c>
      <c r="I17" s="60">
        <v>3156</v>
      </c>
      <c r="J17" s="60">
        <v>632</v>
      </c>
      <c r="K17" s="44">
        <f t="shared" ref="K17:K58" si="2">I17/J17</f>
        <v>4.9936708860759493</v>
      </c>
    </row>
    <row r="18" spans="2:11" x14ac:dyDescent="0.2">
      <c r="B18" s="6" t="s">
        <v>13</v>
      </c>
      <c r="C18" s="11">
        <v>12375</v>
      </c>
      <c r="D18" s="9">
        <v>2078</v>
      </c>
      <c r="E18" s="44">
        <f t="shared" si="0"/>
        <v>5.9552454282964389</v>
      </c>
      <c r="F18" s="63">
        <v>13346</v>
      </c>
      <c r="G18" s="60">
        <v>2385</v>
      </c>
      <c r="H18" s="44">
        <f t="shared" si="1"/>
        <v>5.5958071278825994</v>
      </c>
      <c r="I18" s="63">
        <v>14499</v>
      </c>
      <c r="J18" s="60">
        <v>2642</v>
      </c>
      <c r="K18" s="44">
        <f t="shared" si="2"/>
        <v>5.4878879636638906</v>
      </c>
    </row>
    <row r="19" spans="2:11" x14ac:dyDescent="0.2">
      <c r="B19" s="6" t="s">
        <v>14</v>
      </c>
      <c r="C19" s="11">
        <v>1605</v>
      </c>
      <c r="D19" s="9">
        <v>314</v>
      </c>
      <c r="E19" s="44">
        <f t="shared" si="0"/>
        <v>5.1114649681528661</v>
      </c>
      <c r="F19" s="63">
        <v>1932</v>
      </c>
      <c r="G19" s="60">
        <v>345</v>
      </c>
      <c r="H19" s="44">
        <f t="shared" si="1"/>
        <v>5.6</v>
      </c>
      <c r="I19" s="63">
        <v>1919</v>
      </c>
      <c r="J19" s="60">
        <v>330</v>
      </c>
      <c r="K19" s="44">
        <f t="shared" si="2"/>
        <v>5.8151515151515154</v>
      </c>
    </row>
    <row r="20" spans="2:11" x14ac:dyDescent="0.2">
      <c r="B20" s="6" t="s">
        <v>15</v>
      </c>
      <c r="C20" s="11">
        <v>1254</v>
      </c>
      <c r="D20" s="9">
        <v>212</v>
      </c>
      <c r="E20" s="44">
        <f t="shared" si="0"/>
        <v>5.9150943396226419</v>
      </c>
      <c r="F20" s="63">
        <v>1413</v>
      </c>
      <c r="G20" s="60">
        <v>268</v>
      </c>
      <c r="H20" s="44">
        <f t="shared" si="1"/>
        <v>5.2723880597014929</v>
      </c>
      <c r="I20" s="63">
        <v>1475</v>
      </c>
      <c r="J20" s="60">
        <v>279</v>
      </c>
      <c r="K20" s="44">
        <f t="shared" si="2"/>
        <v>5.2867383512544803</v>
      </c>
    </row>
    <row r="21" spans="2:11" x14ac:dyDescent="0.2">
      <c r="B21" s="6"/>
      <c r="C21" s="11"/>
      <c r="D21" s="9"/>
      <c r="E21" s="44"/>
      <c r="F21" s="83"/>
      <c r="G21" s="60"/>
      <c r="H21" s="17"/>
      <c r="I21" s="83"/>
      <c r="J21" s="60"/>
      <c r="K21" s="23"/>
    </row>
    <row r="22" spans="2:11" x14ac:dyDescent="0.2">
      <c r="B22" s="6" t="s">
        <v>16</v>
      </c>
      <c r="C22" s="11">
        <v>2657</v>
      </c>
      <c r="D22" s="9">
        <v>559</v>
      </c>
      <c r="E22" s="44">
        <f t="shared" si="0"/>
        <v>4.753130590339893</v>
      </c>
      <c r="F22" s="63">
        <v>3042</v>
      </c>
      <c r="G22" s="60">
        <v>594</v>
      </c>
      <c r="H22" s="44">
        <f t="shared" si="1"/>
        <v>5.1212121212121211</v>
      </c>
      <c r="I22" s="63">
        <v>4285</v>
      </c>
      <c r="J22" s="60">
        <v>712</v>
      </c>
      <c r="K22" s="44">
        <f t="shared" si="2"/>
        <v>6.018258426966292</v>
      </c>
    </row>
    <row r="23" spans="2:11" x14ac:dyDescent="0.2">
      <c r="B23" s="6" t="s">
        <v>17</v>
      </c>
      <c r="C23" s="11">
        <v>7615</v>
      </c>
      <c r="D23" s="9">
        <v>1402</v>
      </c>
      <c r="E23" s="44">
        <f t="shared" si="0"/>
        <v>5.4315263908701858</v>
      </c>
      <c r="F23" s="63">
        <v>8577</v>
      </c>
      <c r="G23" s="60">
        <v>1594</v>
      </c>
      <c r="H23" s="44">
        <f t="shared" si="1"/>
        <v>5.3808030112923459</v>
      </c>
      <c r="I23" s="63">
        <v>9560</v>
      </c>
      <c r="J23" s="60">
        <v>1750</v>
      </c>
      <c r="K23" s="44">
        <f t="shared" si="2"/>
        <v>5.4628571428571426</v>
      </c>
    </row>
    <row r="24" spans="2:11" x14ac:dyDescent="0.2">
      <c r="B24" s="6" t="s">
        <v>18</v>
      </c>
      <c r="C24" s="11">
        <v>9205</v>
      </c>
      <c r="D24" s="9">
        <v>1787</v>
      </c>
      <c r="E24" s="44">
        <f>C24/D24</f>
        <v>5.1510912143256853</v>
      </c>
      <c r="F24" s="63">
        <v>11240</v>
      </c>
      <c r="G24" s="60">
        <v>2205</v>
      </c>
      <c r="H24" s="44">
        <f t="shared" si="1"/>
        <v>5.0975056689342404</v>
      </c>
      <c r="I24" s="63">
        <v>11756</v>
      </c>
      <c r="J24" s="60">
        <v>2315</v>
      </c>
      <c r="K24" s="44">
        <f t="shared" si="2"/>
        <v>5.0781857451403889</v>
      </c>
    </row>
    <row r="25" spans="2:11" x14ac:dyDescent="0.2">
      <c r="B25" s="6" t="s">
        <v>19</v>
      </c>
      <c r="C25" s="11">
        <v>2038</v>
      </c>
      <c r="D25" s="9">
        <v>358</v>
      </c>
      <c r="E25" s="44">
        <f>C25/D25</f>
        <v>5.6927374301675977</v>
      </c>
      <c r="F25" s="63">
        <v>2326</v>
      </c>
      <c r="G25" s="60">
        <v>420</v>
      </c>
      <c r="H25" s="44">
        <f t="shared" si="1"/>
        <v>5.538095238095238</v>
      </c>
      <c r="I25" s="63">
        <v>2202</v>
      </c>
      <c r="J25" s="60">
        <v>444</v>
      </c>
      <c r="K25" s="44">
        <f t="shared" si="2"/>
        <v>4.9594594594594597</v>
      </c>
    </row>
    <row r="26" spans="2:11" x14ac:dyDescent="0.2">
      <c r="B26" s="6" t="s">
        <v>20</v>
      </c>
      <c r="C26" s="11">
        <v>9466</v>
      </c>
      <c r="D26" s="9">
        <v>1797</v>
      </c>
      <c r="E26" s="44">
        <f>C26/D26</f>
        <v>5.2676683361157481</v>
      </c>
      <c r="F26" s="63">
        <v>11248</v>
      </c>
      <c r="G26" s="60">
        <v>2031</v>
      </c>
      <c r="H26" s="44">
        <f t="shared" si="1"/>
        <v>5.5381585425898576</v>
      </c>
      <c r="I26" s="63">
        <v>12023</v>
      </c>
      <c r="J26" s="60">
        <v>2153</v>
      </c>
      <c r="K26" s="44">
        <f t="shared" si="2"/>
        <v>5.5843009753831865</v>
      </c>
    </row>
    <row r="27" spans="2:11" x14ac:dyDescent="0.2">
      <c r="B27" s="6"/>
      <c r="C27" s="11"/>
      <c r="D27" s="9"/>
      <c r="E27" s="44"/>
      <c r="F27" s="83"/>
      <c r="G27" s="60"/>
      <c r="H27" s="17"/>
      <c r="I27" s="83"/>
      <c r="J27" s="60"/>
      <c r="K27" s="23"/>
    </row>
    <row r="28" spans="2:11" x14ac:dyDescent="0.2">
      <c r="B28" s="6" t="s">
        <v>21</v>
      </c>
      <c r="C28" s="11">
        <v>3827</v>
      </c>
      <c r="D28" s="9">
        <v>745</v>
      </c>
      <c r="E28" s="44">
        <f>C28/D28</f>
        <v>5.1369127516778521</v>
      </c>
      <c r="F28" s="63">
        <v>3771</v>
      </c>
      <c r="G28" s="60">
        <v>709</v>
      </c>
      <c r="H28" s="44">
        <f t="shared" si="1"/>
        <v>5.3187588152327221</v>
      </c>
      <c r="I28" s="63">
        <v>3412</v>
      </c>
      <c r="J28" s="60">
        <v>651</v>
      </c>
      <c r="K28" s="44">
        <f t="shared" si="2"/>
        <v>5.2411674347158215</v>
      </c>
    </row>
    <row r="29" spans="2:11" x14ac:dyDescent="0.2">
      <c r="B29" s="6" t="s">
        <v>22</v>
      </c>
      <c r="C29" s="11">
        <v>2256</v>
      </c>
      <c r="D29" s="9">
        <v>440</v>
      </c>
      <c r="E29" s="44">
        <f>C29/D29</f>
        <v>5.127272727272727</v>
      </c>
      <c r="F29" s="63">
        <v>2452</v>
      </c>
      <c r="G29" s="60">
        <v>506</v>
      </c>
      <c r="H29" s="44">
        <f t="shared" si="1"/>
        <v>4.8458498023715411</v>
      </c>
      <c r="I29" s="63">
        <v>2729</v>
      </c>
      <c r="J29" s="60">
        <v>531</v>
      </c>
      <c r="K29" s="44">
        <f t="shared" si="2"/>
        <v>5.1393596986817327</v>
      </c>
    </row>
    <row r="30" spans="2:11" x14ac:dyDescent="0.2">
      <c r="B30" s="6" t="s">
        <v>98</v>
      </c>
      <c r="C30" s="11">
        <v>3094</v>
      </c>
      <c r="D30" s="9">
        <v>534</v>
      </c>
      <c r="E30" s="44">
        <f t="shared" si="0"/>
        <v>5.7940074906367043</v>
      </c>
      <c r="F30" s="63">
        <v>3697</v>
      </c>
      <c r="G30" s="60">
        <v>637</v>
      </c>
      <c r="H30" s="44">
        <f t="shared" si="1"/>
        <v>5.803767660910518</v>
      </c>
      <c r="I30" s="63">
        <v>3866</v>
      </c>
      <c r="J30" s="60">
        <v>691</v>
      </c>
      <c r="K30" s="44">
        <f t="shared" si="2"/>
        <v>5.5947901591895803</v>
      </c>
    </row>
    <row r="31" spans="2:11" x14ac:dyDescent="0.2">
      <c r="B31" s="6" t="s">
        <v>24</v>
      </c>
      <c r="C31" s="11">
        <v>4911</v>
      </c>
      <c r="D31" s="9">
        <v>900</v>
      </c>
      <c r="E31" s="44">
        <f t="shared" si="0"/>
        <v>5.456666666666667</v>
      </c>
      <c r="F31" s="63">
        <v>5563</v>
      </c>
      <c r="G31" s="60">
        <v>1021</v>
      </c>
      <c r="H31" s="44">
        <f t="shared" si="1"/>
        <v>5.4485798237022527</v>
      </c>
      <c r="I31" s="63">
        <v>5559</v>
      </c>
      <c r="J31" s="60">
        <v>1111</v>
      </c>
      <c r="K31" s="44">
        <f t="shared" si="2"/>
        <v>5.0036003600360033</v>
      </c>
    </row>
    <row r="32" spans="2:11" x14ac:dyDescent="0.2">
      <c r="B32" s="6" t="s">
        <v>25</v>
      </c>
      <c r="C32" s="11">
        <v>3108</v>
      </c>
      <c r="D32" s="9">
        <v>526</v>
      </c>
      <c r="E32" s="44">
        <f t="shared" si="0"/>
        <v>5.9087452471482891</v>
      </c>
      <c r="F32" s="63">
        <v>3494</v>
      </c>
      <c r="G32" s="60">
        <v>596</v>
      </c>
      <c r="H32" s="44">
        <f t="shared" si="1"/>
        <v>5.8624161073825505</v>
      </c>
      <c r="I32" s="63">
        <v>3870</v>
      </c>
      <c r="J32" s="60">
        <v>709</v>
      </c>
      <c r="K32" s="44">
        <f t="shared" si="2"/>
        <v>5.4583921015514809</v>
      </c>
    </row>
    <row r="33" spans="2:11" x14ac:dyDescent="0.2">
      <c r="B33" s="6"/>
      <c r="C33" s="11"/>
      <c r="D33" s="9"/>
      <c r="E33" s="44"/>
      <c r="F33" s="63"/>
      <c r="G33" s="60"/>
      <c r="H33" s="17"/>
      <c r="I33" s="63"/>
      <c r="J33" s="60"/>
      <c r="K33" s="23"/>
    </row>
    <row r="34" spans="2:11" x14ac:dyDescent="0.2">
      <c r="B34" s="6" t="s">
        <v>26</v>
      </c>
      <c r="C34" s="11">
        <v>6590</v>
      </c>
      <c r="D34" s="9">
        <v>1269</v>
      </c>
      <c r="E34" s="44">
        <f t="shared" si="0"/>
        <v>5.193065405831363</v>
      </c>
      <c r="F34" s="63">
        <v>7797</v>
      </c>
      <c r="G34" s="60">
        <v>1515</v>
      </c>
      <c r="H34" s="44">
        <f t="shared" si="1"/>
        <v>5.1465346534653467</v>
      </c>
      <c r="I34" s="63">
        <v>8633</v>
      </c>
      <c r="J34" s="60">
        <v>1738</v>
      </c>
      <c r="K34" s="44">
        <f t="shared" si="2"/>
        <v>4.9672036823935555</v>
      </c>
    </row>
    <row r="35" spans="2:11" x14ac:dyDescent="0.2">
      <c r="B35" s="3" t="s">
        <v>27</v>
      </c>
      <c r="C35" s="46">
        <v>4096</v>
      </c>
      <c r="D35" s="9">
        <v>757</v>
      </c>
      <c r="E35" s="44">
        <f t="shared" si="0"/>
        <v>5.4108322324966975</v>
      </c>
      <c r="F35" s="63">
        <v>4893</v>
      </c>
      <c r="G35" s="60">
        <v>876</v>
      </c>
      <c r="H35" s="44">
        <f t="shared" si="1"/>
        <v>5.5856164383561646</v>
      </c>
      <c r="I35" s="63">
        <v>5048</v>
      </c>
      <c r="J35" s="60">
        <v>965</v>
      </c>
      <c r="K35" s="44">
        <f t="shared" si="2"/>
        <v>5.2310880829015547</v>
      </c>
    </row>
    <row r="36" spans="2:11" x14ac:dyDescent="0.2">
      <c r="B36" s="6" t="s">
        <v>28</v>
      </c>
      <c r="C36" s="11">
        <v>7162</v>
      </c>
      <c r="D36" s="9">
        <v>1319</v>
      </c>
      <c r="E36" s="44">
        <f t="shared" si="0"/>
        <v>5.4298711144806671</v>
      </c>
      <c r="F36" s="63">
        <v>8807</v>
      </c>
      <c r="G36" s="60">
        <v>1603</v>
      </c>
      <c r="H36" s="44">
        <f t="shared" si="1"/>
        <v>5.4940736119775417</v>
      </c>
      <c r="I36" s="63">
        <v>9098</v>
      </c>
      <c r="J36" s="60">
        <v>1694</v>
      </c>
      <c r="K36" s="44">
        <f t="shared" si="2"/>
        <v>5.3707201889020073</v>
      </c>
    </row>
    <row r="37" spans="2:11" x14ac:dyDescent="0.2">
      <c r="B37" s="6" t="s">
        <v>29</v>
      </c>
      <c r="C37" s="11">
        <v>7518</v>
      </c>
      <c r="D37" s="9">
        <v>1386</v>
      </c>
      <c r="E37" s="44">
        <f t="shared" si="0"/>
        <v>5.4242424242424239</v>
      </c>
      <c r="F37" s="63">
        <v>8451</v>
      </c>
      <c r="G37" s="60">
        <v>1582</v>
      </c>
      <c r="H37" s="44">
        <f t="shared" si="1"/>
        <v>5.3419721871049308</v>
      </c>
      <c r="I37" s="63">
        <v>9183</v>
      </c>
      <c r="J37" s="60">
        <v>1711</v>
      </c>
      <c r="K37" s="44">
        <f t="shared" si="2"/>
        <v>5.3670368205727641</v>
      </c>
    </row>
    <row r="38" spans="2:11" x14ac:dyDescent="0.2">
      <c r="B38" s="6" t="s">
        <v>30</v>
      </c>
      <c r="C38" s="11">
        <v>4274</v>
      </c>
      <c r="D38" s="9">
        <v>787</v>
      </c>
      <c r="E38" s="44">
        <f t="shared" si="0"/>
        <v>5.4307496823379919</v>
      </c>
      <c r="F38" s="63">
        <v>4941</v>
      </c>
      <c r="G38" s="60">
        <v>902</v>
      </c>
      <c r="H38" s="44">
        <f t="shared" si="1"/>
        <v>5.4778270509977824</v>
      </c>
      <c r="I38" s="63">
        <v>5303</v>
      </c>
      <c r="J38" s="60">
        <v>974</v>
      </c>
      <c r="K38" s="44">
        <f t="shared" si="2"/>
        <v>5.444558521560575</v>
      </c>
    </row>
    <row r="39" spans="2:11" x14ac:dyDescent="0.2">
      <c r="B39" s="6"/>
      <c r="C39" s="11"/>
      <c r="D39" s="9"/>
      <c r="E39" s="44"/>
      <c r="F39" s="63"/>
      <c r="G39" s="60"/>
      <c r="H39" s="17"/>
      <c r="I39" s="63"/>
      <c r="J39" s="63"/>
      <c r="K39" s="23"/>
    </row>
    <row r="40" spans="2:11" x14ac:dyDescent="0.2">
      <c r="B40" s="6" t="s">
        <v>31</v>
      </c>
      <c r="C40" s="11">
        <v>3087</v>
      </c>
      <c r="D40" s="9">
        <v>566</v>
      </c>
      <c r="E40" s="44">
        <f t="shared" si="0"/>
        <v>5.4540636042402824</v>
      </c>
      <c r="F40" s="63">
        <v>3744</v>
      </c>
      <c r="G40" s="60">
        <v>675</v>
      </c>
      <c r="H40" s="44">
        <f t="shared" si="1"/>
        <v>5.5466666666666669</v>
      </c>
      <c r="I40" s="63">
        <v>3842</v>
      </c>
      <c r="J40" s="60">
        <v>739</v>
      </c>
      <c r="K40" s="44">
        <f t="shared" si="2"/>
        <v>5.1989174560216505</v>
      </c>
    </row>
    <row r="41" spans="2:11" x14ac:dyDescent="0.2">
      <c r="B41" s="6" t="s">
        <v>32</v>
      </c>
      <c r="C41" s="11">
        <v>7233</v>
      </c>
      <c r="D41" s="9">
        <v>1359</v>
      </c>
      <c r="E41" s="44">
        <f t="shared" si="0"/>
        <v>5.3222958057395147</v>
      </c>
      <c r="F41" s="63">
        <v>8445</v>
      </c>
      <c r="G41" s="60">
        <v>1686</v>
      </c>
      <c r="H41" s="44">
        <f t="shared" si="1"/>
        <v>5.0088967971530245</v>
      </c>
      <c r="I41" s="63">
        <v>8461</v>
      </c>
      <c r="J41" s="60">
        <v>1694</v>
      </c>
      <c r="K41" s="44">
        <f t="shared" si="2"/>
        <v>4.9946871310507674</v>
      </c>
    </row>
    <row r="42" spans="2:11" x14ac:dyDescent="0.2">
      <c r="B42" s="6" t="s">
        <v>33</v>
      </c>
      <c r="C42" s="11">
        <v>3574</v>
      </c>
      <c r="D42" s="9">
        <v>674</v>
      </c>
      <c r="E42" s="44">
        <f t="shared" si="0"/>
        <v>5.3026706231454002</v>
      </c>
      <c r="F42" s="63">
        <v>4293</v>
      </c>
      <c r="G42" s="60">
        <v>850</v>
      </c>
      <c r="H42" s="44">
        <f t="shared" si="1"/>
        <v>5.0505882352941178</v>
      </c>
      <c r="I42" s="63">
        <v>4999</v>
      </c>
      <c r="J42" s="60">
        <v>931</v>
      </c>
      <c r="K42" s="44">
        <f t="shared" si="2"/>
        <v>5.3694951664876474</v>
      </c>
    </row>
    <row r="43" spans="2:11" x14ac:dyDescent="0.2">
      <c r="B43" s="6" t="s">
        <v>34</v>
      </c>
      <c r="C43" s="11">
        <v>9621</v>
      </c>
      <c r="D43" s="9">
        <v>1827</v>
      </c>
      <c r="E43" s="44">
        <f t="shared" si="0"/>
        <v>5.2660098522167491</v>
      </c>
      <c r="F43" s="63">
        <v>11045</v>
      </c>
      <c r="G43" s="60">
        <v>1993</v>
      </c>
      <c r="H43" s="44">
        <f t="shared" si="1"/>
        <v>5.5418966382338182</v>
      </c>
      <c r="I43" s="63">
        <v>12346</v>
      </c>
      <c r="J43" s="64">
        <v>2152</v>
      </c>
      <c r="K43" s="44">
        <f t="shared" si="2"/>
        <v>5.7369888475836435</v>
      </c>
    </row>
    <row r="44" spans="2:11" x14ac:dyDescent="0.2">
      <c r="B44" s="6" t="s">
        <v>35</v>
      </c>
      <c r="C44" s="11">
        <v>2988</v>
      </c>
      <c r="D44" s="9">
        <v>478</v>
      </c>
      <c r="E44" s="44">
        <f t="shared" si="0"/>
        <v>6.2510460251046025</v>
      </c>
      <c r="F44" s="63">
        <v>3068</v>
      </c>
      <c r="G44" s="60">
        <v>570</v>
      </c>
      <c r="H44" s="44">
        <f t="shared" si="1"/>
        <v>5.382456140350877</v>
      </c>
      <c r="I44" s="63">
        <v>4312</v>
      </c>
      <c r="J44" s="64">
        <v>659</v>
      </c>
      <c r="K44" s="44">
        <f t="shared" si="2"/>
        <v>6.5432473444613048</v>
      </c>
    </row>
    <row r="45" spans="2:11" x14ac:dyDescent="0.2">
      <c r="B45" s="6"/>
      <c r="C45" s="11"/>
      <c r="D45" s="9"/>
      <c r="E45" s="44"/>
      <c r="F45" s="83"/>
      <c r="G45" s="60"/>
      <c r="H45" s="17"/>
      <c r="I45" s="83"/>
      <c r="J45" s="64"/>
      <c r="K45" s="26"/>
    </row>
    <row r="46" spans="2:11" x14ac:dyDescent="0.2">
      <c r="B46" s="6" t="s">
        <v>36</v>
      </c>
      <c r="C46" s="11">
        <v>4985</v>
      </c>
      <c r="D46" s="9">
        <v>910</v>
      </c>
      <c r="E46" s="44">
        <f t="shared" si="0"/>
        <v>5.4780219780219781</v>
      </c>
      <c r="F46" s="63">
        <v>4589</v>
      </c>
      <c r="G46" s="60">
        <v>829</v>
      </c>
      <c r="H46" s="44">
        <f t="shared" si="1"/>
        <v>5.5355850422195418</v>
      </c>
      <c r="I46" s="63">
        <v>4344</v>
      </c>
      <c r="J46" s="60">
        <v>813</v>
      </c>
      <c r="K46" s="44">
        <f t="shared" si="2"/>
        <v>5.3431734317343169</v>
      </c>
    </row>
    <row r="47" spans="2:11" x14ac:dyDescent="0.2">
      <c r="B47" s="6" t="s">
        <v>37</v>
      </c>
      <c r="C47" s="11">
        <v>3933</v>
      </c>
      <c r="D47" s="9">
        <v>757</v>
      </c>
      <c r="E47" s="44">
        <f t="shared" si="0"/>
        <v>5.1955085865257598</v>
      </c>
      <c r="F47" s="60">
        <v>4612</v>
      </c>
      <c r="G47" s="60">
        <v>874</v>
      </c>
      <c r="H47" s="44">
        <f t="shared" si="1"/>
        <v>5.276887871853547</v>
      </c>
      <c r="I47" s="60">
        <v>4634</v>
      </c>
      <c r="J47" s="60">
        <v>888</v>
      </c>
      <c r="K47" s="44">
        <f t="shared" si="2"/>
        <v>5.2184684684684681</v>
      </c>
    </row>
    <row r="48" spans="2:11" s="6" customFormat="1" x14ac:dyDescent="0.2">
      <c r="C48" s="11"/>
      <c r="E48" s="44"/>
      <c r="F48" s="60"/>
      <c r="H48" s="17"/>
      <c r="I48" s="60"/>
      <c r="J48" s="11"/>
      <c r="K48" s="23"/>
    </row>
    <row r="49" spans="1:11" s="6" customFormat="1" x14ac:dyDescent="0.2">
      <c r="A49" s="20" t="s">
        <v>38</v>
      </c>
      <c r="B49" s="20"/>
      <c r="C49" s="109">
        <f>SUM(C51:C58)</f>
        <v>70681</v>
      </c>
      <c r="D49" s="91">
        <f>D51+D52+D53+D54+D56+D57+D58</f>
        <v>12698</v>
      </c>
      <c r="E49" s="44">
        <f t="shared" si="0"/>
        <v>5.5663096550637894</v>
      </c>
      <c r="F49" s="60">
        <f>SUM(F51:F58)</f>
        <v>74720</v>
      </c>
      <c r="G49" s="91">
        <f>G51+G52+G53+G54+G56+G57+G58</f>
        <v>13754</v>
      </c>
      <c r="H49" s="44">
        <f t="shared" si="1"/>
        <v>5.4326014250399881</v>
      </c>
      <c r="I49" s="60">
        <f>SUM(I51:I58)</f>
        <v>83660</v>
      </c>
      <c r="J49" s="60">
        <f>SUM(J51:J58)</f>
        <v>15326</v>
      </c>
      <c r="K49" s="44">
        <f t="shared" si="2"/>
        <v>5.4586976380007828</v>
      </c>
    </row>
    <row r="50" spans="1:11" s="6" customFormat="1" x14ac:dyDescent="0.2">
      <c r="A50" s="20"/>
      <c r="B50" s="20"/>
      <c r="C50" s="109"/>
      <c r="D50" s="91"/>
      <c r="E50" s="44"/>
      <c r="F50" s="60"/>
      <c r="G50" s="91"/>
      <c r="H50" s="44"/>
      <c r="I50" s="60"/>
      <c r="J50" s="60"/>
      <c r="K50" s="110"/>
    </row>
    <row r="51" spans="1:11" x14ac:dyDescent="0.2">
      <c r="A51" s="6"/>
      <c r="B51" s="6" t="s">
        <v>99</v>
      </c>
      <c r="C51" s="11">
        <v>5556</v>
      </c>
      <c r="D51" s="9">
        <v>1153</v>
      </c>
      <c r="E51" s="44">
        <f t="shared" si="0"/>
        <v>4.818733738074588</v>
      </c>
      <c r="F51" s="63">
        <v>10699</v>
      </c>
      <c r="G51" s="9">
        <v>1850</v>
      </c>
      <c r="H51" s="44">
        <f t="shared" si="1"/>
        <v>5.783243243243243</v>
      </c>
      <c r="I51" s="63">
        <v>11679</v>
      </c>
      <c r="J51" s="60">
        <v>1999</v>
      </c>
      <c r="K51" s="44">
        <f t="shared" si="2"/>
        <v>5.8424212106053028</v>
      </c>
    </row>
    <row r="52" spans="1:11" x14ac:dyDescent="0.2">
      <c r="A52" s="6"/>
      <c r="B52" s="6" t="s">
        <v>39</v>
      </c>
      <c r="C52" s="11">
        <v>14196</v>
      </c>
      <c r="D52" s="9">
        <v>2587</v>
      </c>
      <c r="E52" s="44">
        <f t="shared" si="0"/>
        <v>5.4874371859296485</v>
      </c>
      <c r="F52" s="63">
        <v>16220</v>
      </c>
      <c r="G52" s="9">
        <v>3080</v>
      </c>
      <c r="H52" s="44">
        <f t="shared" si="1"/>
        <v>5.2662337662337659</v>
      </c>
      <c r="I52" s="63">
        <v>17461</v>
      </c>
      <c r="J52" s="60">
        <v>3246</v>
      </c>
      <c r="K52" s="44">
        <f t="shared" si="2"/>
        <v>5.3792359827479972</v>
      </c>
    </row>
    <row r="53" spans="1:11" x14ac:dyDescent="0.2">
      <c r="A53" s="6"/>
      <c r="B53" s="6" t="s">
        <v>40</v>
      </c>
      <c r="C53" s="11">
        <v>12295</v>
      </c>
      <c r="D53" s="9">
        <v>2277</v>
      </c>
      <c r="E53" s="44">
        <f t="shared" si="0"/>
        <v>5.3996486605182259</v>
      </c>
      <c r="F53" s="63">
        <v>10810</v>
      </c>
      <c r="G53" s="9">
        <v>2054</v>
      </c>
      <c r="H53" s="44">
        <f t="shared" si="1"/>
        <v>5.2629016553067185</v>
      </c>
      <c r="I53" s="63">
        <v>12310</v>
      </c>
      <c r="J53" s="60">
        <v>2437</v>
      </c>
      <c r="K53" s="44">
        <f t="shared" si="2"/>
        <v>5.0512925728354539</v>
      </c>
    </row>
    <row r="54" spans="1:11" x14ac:dyDescent="0.2">
      <c r="A54" s="6"/>
      <c r="B54" s="6" t="s">
        <v>100</v>
      </c>
      <c r="C54" s="11">
        <v>9600</v>
      </c>
      <c r="D54" s="9">
        <v>1611</v>
      </c>
      <c r="E54" s="44">
        <f t="shared" si="0"/>
        <v>5.9590316573556796</v>
      </c>
      <c r="F54" s="63">
        <v>11198</v>
      </c>
      <c r="G54" s="9">
        <v>1861</v>
      </c>
      <c r="H54" s="44">
        <f t="shared" si="1"/>
        <v>6.0171950564212793</v>
      </c>
      <c r="I54" s="63">
        <v>12710</v>
      </c>
      <c r="J54" s="60">
        <v>2128</v>
      </c>
      <c r="K54" s="44">
        <f t="shared" si="2"/>
        <v>5.9727443609022552</v>
      </c>
    </row>
    <row r="55" spans="1:11" x14ac:dyDescent="0.2">
      <c r="A55" s="6"/>
      <c r="C55" s="13"/>
      <c r="D55" s="1"/>
      <c r="E55" s="44"/>
      <c r="G55" s="1"/>
      <c r="H55" s="18"/>
      <c r="K55" s="24"/>
    </row>
    <row r="56" spans="1:11" x14ac:dyDescent="0.2">
      <c r="A56" s="5"/>
      <c r="B56" s="6" t="s">
        <v>42</v>
      </c>
      <c r="C56" s="11">
        <v>13668</v>
      </c>
      <c r="D56" s="9">
        <v>2307</v>
      </c>
      <c r="E56" s="44">
        <f t="shared" si="0"/>
        <v>5.9245773732119638</v>
      </c>
      <c r="F56" s="63">
        <v>10550</v>
      </c>
      <c r="G56" s="9">
        <v>2026</v>
      </c>
      <c r="H56" s="44">
        <f t="shared" si="1"/>
        <v>5.2073050345508394</v>
      </c>
      <c r="I56" s="63">
        <v>12126</v>
      </c>
      <c r="J56" s="63">
        <v>2199</v>
      </c>
      <c r="K56" s="44">
        <f t="shared" si="2"/>
        <v>5.5143246930422922</v>
      </c>
    </row>
    <row r="57" spans="1:11" x14ac:dyDescent="0.2">
      <c r="A57" s="5"/>
      <c r="B57" s="6" t="s">
        <v>43</v>
      </c>
      <c r="C57" s="11">
        <v>7598</v>
      </c>
      <c r="D57" s="9">
        <v>1344</v>
      </c>
      <c r="E57" s="44">
        <f t="shared" si="0"/>
        <v>5.6532738095238093</v>
      </c>
      <c r="F57" s="102">
        <v>7621</v>
      </c>
      <c r="G57" s="9">
        <v>1452</v>
      </c>
      <c r="H57" s="44">
        <f t="shared" si="1"/>
        <v>5.2486225895316805</v>
      </c>
      <c r="I57" s="102">
        <v>8656</v>
      </c>
      <c r="J57" s="60">
        <v>1580</v>
      </c>
      <c r="K57" s="44">
        <f t="shared" si="2"/>
        <v>5.4784810126582277</v>
      </c>
    </row>
    <row r="58" spans="1:11" x14ac:dyDescent="0.2">
      <c r="A58" s="5"/>
      <c r="B58" s="6" t="s">
        <v>44</v>
      </c>
      <c r="C58" s="11">
        <v>7768</v>
      </c>
      <c r="D58" s="9">
        <v>1419</v>
      </c>
      <c r="E58" s="44">
        <f t="shared" si="0"/>
        <v>5.4742776603241721</v>
      </c>
      <c r="F58" s="63">
        <v>7622</v>
      </c>
      <c r="G58" s="9">
        <v>1431</v>
      </c>
      <c r="H58" s="44">
        <f t="shared" si="1"/>
        <v>5.3263452131376656</v>
      </c>
      <c r="I58" s="63">
        <v>8718</v>
      </c>
      <c r="J58" s="60">
        <v>1737</v>
      </c>
      <c r="K58" s="44">
        <f t="shared" si="2"/>
        <v>5.018998272884283</v>
      </c>
    </row>
    <row r="59" spans="1:11" x14ac:dyDescent="0.2">
      <c r="A59" s="5"/>
      <c r="B59" s="6"/>
      <c r="C59" s="11"/>
      <c r="D59" s="9"/>
      <c r="E59" s="44"/>
      <c r="G59" s="9"/>
      <c r="H59" s="17"/>
      <c r="J59" s="11"/>
      <c r="K59" s="23"/>
    </row>
    <row r="60" spans="1:11" x14ac:dyDescent="0.2">
      <c r="A60" s="10" t="s">
        <v>45</v>
      </c>
      <c r="B60" s="8"/>
      <c r="C60" s="42"/>
      <c r="D60" s="1"/>
      <c r="F60" s="49"/>
      <c r="G60" s="1"/>
      <c r="H60" s="18"/>
      <c r="I60" s="49"/>
      <c r="K60" s="8"/>
    </row>
    <row r="61" spans="1:11" x14ac:dyDescent="0.2">
      <c r="A61" s="4" t="s">
        <v>1</v>
      </c>
      <c r="C61" s="13"/>
      <c r="D61" s="1"/>
      <c r="G61" s="1"/>
      <c r="H61" s="18"/>
    </row>
    <row r="62" spans="1:11" x14ac:dyDescent="0.2">
      <c r="A62" s="4" t="s">
        <v>2</v>
      </c>
      <c r="C62" s="13"/>
      <c r="D62" s="1"/>
      <c r="G62" s="1"/>
      <c r="H62" s="18"/>
      <c r="I62" s="67"/>
    </row>
    <row r="63" spans="1:11" x14ac:dyDescent="0.2">
      <c r="A63" s="8" t="s">
        <v>101</v>
      </c>
      <c r="C63" s="13"/>
      <c r="D63" s="1"/>
      <c r="F63" s="60"/>
      <c r="G63" s="1"/>
      <c r="H63" s="18"/>
      <c r="I63" s="60"/>
    </row>
    <row r="64" spans="1:11" x14ac:dyDescent="0.2">
      <c r="C64" s="13"/>
      <c r="D64" s="1"/>
      <c r="F64" s="60"/>
      <c r="G64" s="1"/>
      <c r="H64" s="18"/>
      <c r="I64" s="60"/>
    </row>
    <row r="65" spans="1:13" x14ac:dyDescent="0.2">
      <c r="A65" s="28"/>
      <c r="B65" s="29"/>
      <c r="C65" s="36">
        <v>1980</v>
      </c>
      <c r="D65" s="48"/>
      <c r="E65" s="37"/>
      <c r="F65" s="104"/>
      <c r="G65" s="48">
        <v>1990</v>
      </c>
      <c r="H65" s="37"/>
      <c r="I65" s="101">
        <v>1995</v>
      </c>
      <c r="J65" s="48"/>
      <c r="K65" s="37"/>
    </row>
    <row r="66" spans="1:13" x14ac:dyDescent="0.2">
      <c r="A66" s="30" t="s">
        <v>3</v>
      </c>
      <c r="B66" s="41"/>
      <c r="C66" s="45" t="s">
        <v>95</v>
      </c>
      <c r="D66" s="29" t="s">
        <v>4</v>
      </c>
      <c r="E66" s="33" t="s">
        <v>5</v>
      </c>
      <c r="F66" s="45" t="s">
        <v>95</v>
      </c>
      <c r="G66" s="35" t="s">
        <v>4</v>
      </c>
      <c r="H66" s="38" t="s">
        <v>5</v>
      </c>
      <c r="I66" s="105" t="s">
        <v>95</v>
      </c>
      <c r="J66" s="33" t="s">
        <v>4</v>
      </c>
      <c r="K66" s="33" t="s">
        <v>5</v>
      </c>
    </row>
    <row r="67" spans="1:13" x14ac:dyDescent="0.2">
      <c r="A67" s="31"/>
      <c r="B67" s="32"/>
      <c r="C67" s="34" t="s">
        <v>96</v>
      </c>
      <c r="D67" s="34" t="s">
        <v>6</v>
      </c>
      <c r="E67" s="34" t="s">
        <v>7</v>
      </c>
      <c r="F67" s="34" t="s">
        <v>96</v>
      </c>
      <c r="G67" s="34" t="s">
        <v>6</v>
      </c>
      <c r="H67" s="39" t="s">
        <v>7</v>
      </c>
      <c r="I67" s="106" t="s">
        <v>96</v>
      </c>
      <c r="J67" s="34" t="s">
        <v>6</v>
      </c>
      <c r="K67" s="34" t="s">
        <v>7</v>
      </c>
    </row>
    <row r="68" spans="1:13" x14ac:dyDescent="0.2">
      <c r="A68" s="5"/>
      <c r="B68" s="6"/>
      <c r="C68" s="11"/>
      <c r="D68" s="9"/>
      <c r="E68" s="44"/>
      <c r="F68" s="2"/>
      <c r="G68" s="9"/>
      <c r="H68" s="17"/>
      <c r="I68" s="60"/>
      <c r="J68" s="11"/>
      <c r="K68" s="23"/>
    </row>
    <row r="69" spans="1:13" s="6" customFormat="1" x14ac:dyDescent="0.2">
      <c r="A69" s="107" t="s">
        <v>46</v>
      </c>
      <c r="C69" s="11">
        <v>119009</v>
      </c>
      <c r="D69" s="9">
        <v>21934</v>
      </c>
      <c r="E69" s="44">
        <f>C69/D69</f>
        <v>5.4257773319959881</v>
      </c>
      <c r="F69" s="60">
        <v>183142</v>
      </c>
      <c r="G69" s="9">
        <v>36547</v>
      </c>
      <c r="H69" s="44">
        <f>F69/G69</f>
        <v>5.0111363449804358</v>
      </c>
      <c r="I69" s="60">
        <v>226883</v>
      </c>
      <c r="J69" s="60">
        <v>48071</v>
      </c>
      <c r="K69" s="44">
        <f>I69/J69</f>
        <v>4.7197478729379458</v>
      </c>
    </row>
    <row r="70" spans="1:13" s="6" customFormat="1" x14ac:dyDescent="0.2">
      <c r="A70" s="5"/>
      <c r="C70" s="11"/>
      <c r="D70" s="9"/>
      <c r="E70" s="44"/>
      <c r="F70" s="58"/>
      <c r="G70" s="9"/>
      <c r="H70" s="17"/>
      <c r="I70" s="2"/>
      <c r="J70" s="60"/>
      <c r="K70" s="23"/>
    </row>
    <row r="71" spans="1:13" s="6" customFormat="1" x14ac:dyDescent="0.2">
      <c r="A71" s="108" t="s">
        <v>47</v>
      </c>
      <c r="B71" s="20"/>
      <c r="C71" s="109">
        <f>SUM(C73:C75,C76:C83)</f>
        <v>187707</v>
      </c>
      <c r="D71" s="109">
        <f>SUM(D73:D75,D76:D87)</f>
        <v>45255</v>
      </c>
      <c r="E71" s="44">
        <f t="shared" si="0"/>
        <v>4.1477626781571093</v>
      </c>
      <c r="F71" s="60">
        <f>SUM(F73:F77,F79:F83,F85:F87)</f>
        <v>302715</v>
      </c>
      <c r="G71" s="109">
        <f>SUM(G73:G75,G76:G87)</f>
        <v>58535</v>
      </c>
      <c r="H71" s="44">
        <f>F71/G71</f>
        <v>5.1715213120355346</v>
      </c>
      <c r="I71" s="60">
        <f>SUM(I73:I88)</f>
        <v>313833</v>
      </c>
      <c r="J71" s="60">
        <f>SUM(J73:J87)</f>
        <v>61204</v>
      </c>
      <c r="K71" s="44">
        <f t="shared" ref="K71:K129" si="3">I71/J71</f>
        <v>5.1276550552251488</v>
      </c>
      <c r="L71" s="11"/>
      <c r="M71" s="11"/>
    </row>
    <row r="72" spans="1:13" s="6" customFormat="1" x14ac:dyDescent="0.2">
      <c r="A72" s="5"/>
      <c r="B72" s="5"/>
      <c r="C72" s="27"/>
      <c r="D72" s="15"/>
      <c r="E72" s="44"/>
      <c r="F72" s="60"/>
      <c r="G72" s="15"/>
      <c r="H72" s="19"/>
      <c r="J72" s="60"/>
      <c r="K72" s="25"/>
      <c r="L72" s="11"/>
      <c r="M72" s="11"/>
    </row>
    <row r="73" spans="1:13" s="6" customFormat="1" x14ac:dyDescent="0.2">
      <c r="B73" s="6" t="s">
        <v>48</v>
      </c>
      <c r="C73" s="11">
        <v>14466</v>
      </c>
      <c r="D73" s="9">
        <v>2822</v>
      </c>
      <c r="E73" s="44">
        <f t="shared" si="0"/>
        <v>5.1261516654854713</v>
      </c>
      <c r="F73" s="60">
        <v>13853</v>
      </c>
      <c r="G73" s="9">
        <v>2668</v>
      </c>
      <c r="H73" s="44">
        <f t="shared" ref="H73:H129" si="4">F73/G73</f>
        <v>5.192278860569715</v>
      </c>
      <c r="I73" s="63">
        <v>14862</v>
      </c>
      <c r="J73" s="60">
        <v>2905</v>
      </c>
      <c r="K73" s="44">
        <f t="shared" si="3"/>
        <v>5.1160068846815836</v>
      </c>
      <c r="L73" s="11"/>
      <c r="M73" s="11"/>
    </row>
    <row r="74" spans="1:13" s="6" customFormat="1" x14ac:dyDescent="0.2">
      <c r="B74" s="6" t="s">
        <v>49</v>
      </c>
      <c r="C74" s="11">
        <v>8878</v>
      </c>
      <c r="D74" s="9">
        <v>1701</v>
      </c>
      <c r="E74" s="44">
        <f>C74/D74</f>
        <v>5.2192827748383301</v>
      </c>
      <c r="F74" s="60">
        <v>10817</v>
      </c>
      <c r="G74" s="9">
        <v>1984</v>
      </c>
      <c r="H74" s="44">
        <f t="shared" si="4"/>
        <v>5.452116935483871</v>
      </c>
      <c r="I74" s="63">
        <v>12836</v>
      </c>
      <c r="J74" s="60">
        <v>2489</v>
      </c>
      <c r="K74" s="44">
        <f t="shared" si="3"/>
        <v>5.1570912012856569</v>
      </c>
      <c r="L74" s="11"/>
      <c r="M74" s="11"/>
    </row>
    <row r="75" spans="1:13" s="6" customFormat="1" x14ac:dyDescent="0.2">
      <c r="B75" s="6" t="s">
        <v>50</v>
      </c>
      <c r="C75" s="11">
        <v>11899</v>
      </c>
      <c r="D75" s="9">
        <v>2100</v>
      </c>
      <c r="E75" s="44">
        <f>C75/D75</f>
        <v>5.6661904761904758</v>
      </c>
      <c r="F75" s="60">
        <v>11474</v>
      </c>
      <c r="G75" s="9">
        <v>2088</v>
      </c>
      <c r="H75" s="44">
        <f t="shared" si="4"/>
        <v>5.495210727969349</v>
      </c>
      <c r="I75" s="63">
        <v>10526</v>
      </c>
      <c r="J75" s="60">
        <v>2109</v>
      </c>
      <c r="K75" s="44">
        <f t="shared" si="3"/>
        <v>4.9909909909909906</v>
      </c>
    </row>
    <row r="76" spans="1:13" s="6" customFormat="1" x14ac:dyDescent="0.2">
      <c r="B76" s="6" t="s">
        <v>51</v>
      </c>
      <c r="C76" s="11">
        <v>17509</v>
      </c>
      <c r="D76" s="9">
        <v>3127</v>
      </c>
      <c r="E76" s="44">
        <f t="shared" ref="E76:E110" si="5">C76/D76</f>
        <v>5.5992964502718259</v>
      </c>
      <c r="F76" s="60">
        <v>25236</v>
      </c>
      <c r="G76" s="9">
        <v>4593</v>
      </c>
      <c r="H76" s="44">
        <f t="shared" si="4"/>
        <v>5.4944480731548007</v>
      </c>
      <c r="I76" s="63">
        <v>28034</v>
      </c>
      <c r="J76" s="60">
        <v>5218</v>
      </c>
      <c r="K76" s="44">
        <f t="shared" si="3"/>
        <v>5.3725565350709088</v>
      </c>
    </row>
    <row r="77" spans="1:13" x14ac:dyDescent="0.2">
      <c r="B77" s="6" t="s">
        <v>52</v>
      </c>
      <c r="C77" s="11">
        <v>47605</v>
      </c>
      <c r="D77" s="9">
        <v>9813</v>
      </c>
      <c r="E77" s="44">
        <f t="shared" si="5"/>
        <v>4.8512177723428103</v>
      </c>
      <c r="F77" s="63">
        <v>61773</v>
      </c>
      <c r="G77" s="9">
        <v>12002</v>
      </c>
      <c r="H77" s="44">
        <f t="shared" si="4"/>
        <v>5.1468921846358944</v>
      </c>
      <c r="I77" s="63">
        <v>47781</v>
      </c>
      <c r="J77" s="60">
        <v>9200</v>
      </c>
      <c r="K77" s="44">
        <f t="shared" si="3"/>
        <v>5.193586956521739</v>
      </c>
    </row>
    <row r="78" spans="1:13" x14ac:dyDescent="0.2">
      <c r="B78" s="6"/>
      <c r="C78" s="11"/>
      <c r="D78" s="9"/>
      <c r="E78" s="44"/>
      <c r="F78" s="63"/>
      <c r="G78" s="9"/>
      <c r="H78" s="17"/>
      <c r="J78" s="60"/>
      <c r="K78" s="23"/>
    </row>
    <row r="79" spans="1:13" x14ac:dyDescent="0.2">
      <c r="B79" s="6" t="s">
        <v>53</v>
      </c>
      <c r="C79" s="11">
        <v>9072</v>
      </c>
      <c r="D79" s="9">
        <v>1639</v>
      </c>
      <c r="E79" s="44">
        <f t="shared" si="5"/>
        <v>5.5350823672971323</v>
      </c>
      <c r="F79" s="63">
        <v>10306</v>
      </c>
      <c r="G79" s="9">
        <v>1893</v>
      </c>
      <c r="H79" s="44">
        <f t="shared" si="4"/>
        <v>5.4442683571051242</v>
      </c>
      <c r="I79" s="63">
        <v>10510</v>
      </c>
      <c r="J79" s="60">
        <v>1913</v>
      </c>
      <c r="K79" s="44">
        <f t="shared" si="3"/>
        <v>5.4939884997386308</v>
      </c>
    </row>
    <row r="80" spans="1:13" x14ac:dyDescent="0.2">
      <c r="B80" s="6" t="s">
        <v>54</v>
      </c>
      <c r="C80" s="11">
        <v>13381</v>
      </c>
      <c r="D80" s="9">
        <v>2615</v>
      </c>
      <c r="E80" s="44">
        <f t="shared" si="5"/>
        <v>5.1170172084130021</v>
      </c>
      <c r="F80" s="63">
        <v>15537</v>
      </c>
      <c r="G80" s="9">
        <v>2990</v>
      </c>
      <c r="H80" s="44">
        <f t="shared" si="4"/>
        <v>5.1963210702341138</v>
      </c>
      <c r="I80" s="63">
        <v>15326</v>
      </c>
      <c r="J80" s="60">
        <v>3144</v>
      </c>
      <c r="K80" s="44">
        <f t="shared" si="3"/>
        <v>4.8746819338422389</v>
      </c>
    </row>
    <row r="81" spans="1:11" x14ac:dyDescent="0.2">
      <c r="B81" s="6" t="s">
        <v>55</v>
      </c>
      <c r="C81" s="11">
        <v>10500</v>
      </c>
      <c r="D81" s="9">
        <v>1986</v>
      </c>
      <c r="E81" s="44">
        <f t="shared" si="5"/>
        <v>5.2870090634441089</v>
      </c>
      <c r="F81" s="63">
        <v>12753</v>
      </c>
      <c r="G81" s="9">
        <v>2421</v>
      </c>
      <c r="H81" s="44">
        <f t="shared" si="4"/>
        <v>5.2676579925650557</v>
      </c>
      <c r="I81" s="63">
        <v>14148</v>
      </c>
      <c r="J81" s="60">
        <v>2760</v>
      </c>
      <c r="K81" s="44">
        <f t="shared" si="3"/>
        <v>5.1260869565217391</v>
      </c>
    </row>
    <row r="82" spans="1:11" x14ac:dyDescent="0.2">
      <c r="B82" s="6" t="s">
        <v>102</v>
      </c>
      <c r="C82" s="11">
        <v>28713</v>
      </c>
      <c r="D82" s="9">
        <v>5510</v>
      </c>
      <c r="E82" s="44">
        <f t="shared" si="5"/>
        <v>5.2110707803992744</v>
      </c>
      <c r="F82" s="63">
        <v>48523</v>
      </c>
      <c r="G82" s="9">
        <v>9959</v>
      </c>
      <c r="H82" s="44">
        <f t="shared" si="4"/>
        <v>4.8722763329651571</v>
      </c>
      <c r="I82" s="63">
        <v>63089</v>
      </c>
      <c r="J82" s="60">
        <v>12874</v>
      </c>
      <c r="K82" s="44">
        <f t="shared" si="3"/>
        <v>4.900497125990368</v>
      </c>
    </row>
    <row r="83" spans="1:11" x14ac:dyDescent="0.2">
      <c r="B83" s="6" t="s">
        <v>57</v>
      </c>
      <c r="C83" s="11">
        <v>25684</v>
      </c>
      <c r="D83" s="9">
        <v>4921</v>
      </c>
      <c r="E83" s="44">
        <f t="shared" si="5"/>
        <v>5.2192643771591136</v>
      </c>
      <c r="F83" s="63">
        <v>32889</v>
      </c>
      <c r="G83" s="9">
        <v>6553</v>
      </c>
      <c r="H83" s="44">
        <f t="shared" si="4"/>
        <v>5.0189226308560961</v>
      </c>
      <c r="I83" s="63">
        <v>34699</v>
      </c>
      <c r="J83" s="60">
        <v>6859</v>
      </c>
      <c r="K83" s="44">
        <f t="shared" si="3"/>
        <v>5.0589007143898526</v>
      </c>
    </row>
    <row r="84" spans="1:11" x14ac:dyDescent="0.2">
      <c r="B84" s="6"/>
      <c r="C84" s="11"/>
      <c r="D84" s="9"/>
      <c r="E84" s="44"/>
      <c r="F84" s="49"/>
      <c r="G84" s="9"/>
      <c r="H84" s="17"/>
      <c r="J84" s="60"/>
      <c r="K84" s="23"/>
    </row>
    <row r="85" spans="1:11" x14ac:dyDescent="0.2">
      <c r="B85" s="6" t="s">
        <v>58</v>
      </c>
      <c r="C85" s="11">
        <v>7900</v>
      </c>
      <c r="D85" s="9">
        <v>1381</v>
      </c>
      <c r="E85" s="44">
        <f t="shared" si="5"/>
        <v>5.7204923968139028</v>
      </c>
      <c r="F85" s="63">
        <v>8440</v>
      </c>
      <c r="G85" s="9">
        <v>1635</v>
      </c>
      <c r="H85" s="44">
        <f t="shared" si="4"/>
        <v>5.1620795107033643</v>
      </c>
      <c r="I85" s="63">
        <v>9170</v>
      </c>
      <c r="J85" s="60">
        <v>1818</v>
      </c>
      <c r="K85" s="44">
        <f t="shared" si="3"/>
        <v>5.0440044004400439</v>
      </c>
    </row>
    <row r="86" spans="1:11" x14ac:dyDescent="0.2">
      <c r="B86" s="6" t="s">
        <v>59</v>
      </c>
      <c r="C86" s="11">
        <v>30449</v>
      </c>
      <c r="D86" s="9">
        <v>5875</v>
      </c>
      <c r="E86" s="44">
        <f t="shared" si="5"/>
        <v>5.1828085106382975</v>
      </c>
      <c r="F86" s="63">
        <v>39635</v>
      </c>
      <c r="G86" s="9">
        <v>7635</v>
      </c>
      <c r="H86" s="44">
        <f t="shared" si="4"/>
        <v>5.1912246234446631</v>
      </c>
      <c r="I86" s="63">
        <v>39589</v>
      </c>
      <c r="J86" s="60">
        <v>7472</v>
      </c>
      <c r="K86" s="44">
        <f t="shared" si="3"/>
        <v>5.2983137044967883</v>
      </c>
    </row>
    <row r="87" spans="1:11" x14ac:dyDescent="0.2">
      <c r="B87" s="6" t="s">
        <v>60</v>
      </c>
      <c r="C87" s="11">
        <v>9686</v>
      </c>
      <c r="D87" s="9">
        <v>1765</v>
      </c>
      <c r="E87" s="44">
        <f t="shared" si="5"/>
        <v>5.4878186968838527</v>
      </c>
      <c r="F87" s="63">
        <v>11479</v>
      </c>
      <c r="G87" s="9">
        <v>2114</v>
      </c>
      <c r="H87" s="44">
        <f t="shared" si="4"/>
        <v>5.4299905392620627</v>
      </c>
      <c r="I87" s="63">
        <v>13263</v>
      </c>
      <c r="J87" s="60">
        <v>2443</v>
      </c>
      <c r="K87" s="44">
        <f t="shared" si="3"/>
        <v>5.4289807613589849</v>
      </c>
    </row>
    <row r="88" spans="1:11" s="6" customFormat="1" x14ac:dyDescent="0.2">
      <c r="C88" s="11"/>
      <c r="E88" s="44"/>
      <c r="F88" s="58"/>
      <c r="G88" s="9"/>
      <c r="H88" s="17"/>
      <c r="I88" s="58"/>
      <c r="J88" s="60"/>
      <c r="K88" s="23"/>
    </row>
    <row r="89" spans="1:11" s="6" customFormat="1" x14ac:dyDescent="0.2">
      <c r="A89" s="6" t="s">
        <v>61</v>
      </c>
      <c r="C89" s="11">
        <f>SUM(C91:C103)</f>
        <v>111368</v>
      </c>
      <c r="D89" s="11">
        <f>SUM(D91:D103)</f>
        <v>23243</v>
      </c>
      <c r="E89" s="44">
        <f t="shared" si="5"/>
        <v>4.7914640967172915</v>
      </c>
      <c r="F89" s="11">
        <f>SUM(F91:F103)</f>
        <v>147281</v>
      </c>
      <c r="G89" s="11">
        <f>SUM(G91:G103)</f>
        <v>27809</v>
      </c>
      <c r="H89" s="44">
        <f t="shared" si="4"/>
        <v>5.2961631126613682</v>
      </c>
      <c r="I89" s="11">
        <f>SUM(I91:I103)</f>
        <v>149598</v>
      </c>
      <c r="J89" s="60">
        <f>SUM(J91:J103)</f>
        <v>29201</v>
      </c>
      <c r="K89" s="44">
        <f t="shared" si="3"/>
        <v>5.1230437313790622</v>
      </c>
    </row>
    <row r="90" spans="1:11" x14ac:dyDescent="0.2">
      <c r="A90" s="6"/>
      <c r="B90" s="6"/>
      <c r="C90" s="11"/>
      <c r="D90" s="9"/>
      <c r="E90" s="44"/>
      <c r="F90" s="60"/>
      <c r="G90" s="60"/>
      <c r="H90" s="17"/>
      <c r="I90" s="60"/>
      <c r="J90" s="60"/>
      <c r="K90" s="23"/>
    </row>
    <row r="91" spans="1:11" x14ac:dyDescent="0.2">
      <c r="B91" s="6" t="s">
        <v>103</v>
      </c>
      <c r="C91" s="118">
        <v>0</v>
      </c>
      <c r="D91" s="118">
        <v>0</v>
      </c>
      <c r="E91" s="44">
        <v>0</v>
      </c>
      <c r="F91" s="63">
        <v>19830</v>
      </c>
      <c r="G91" s="60">
        <v>3486</v>
      </c>
      <c r="H91" s="44">
        <f t="shared" si="4"/>
        <v>5.6884681583476766</v>
      </c>
      <c r="I91" s="63">
        <v>12623</v>
      </c>
      <c r="J91" s="64">
        <v>2661</v>
      </c>
      <c r="K91" s="44">
        <f t="shared" si="3"/>
        <v>4.7437053739195791</v>
      </c>
    </row>
    <row r="92" spans="1:11" x14ac:dyDescent="0.2">
      <c r="B92" s="6" t="s">
        <v>104</v>
      </c>
      <c r="C92" s="11">
        <v>11016</v>
      </c>
      <c r="D92" s="9">
        <v>2051</v>
      </c>
      <c r="E92" s="44">
        <f t="shared" si="5"/>
        <v>5.3710385177961966</v>
      </c>
      <c r="F92" s="63">
        <v>14816</v>
      </c>
      <c r="G92" s="60">
        <v>2864</v>
      </c>
      <c r="H92" s="44">
        <f t="shared" si="4"/>
        <v>5.1731843575418992</v>
      </c>
      <c r="I92" s="63">
        <v>17552</v>
      </c>
      <c r="J92" s="64">
        <v>3502</v>
      </c>
      <c r="K92" s="44">
        <f t="shared" si="3"/>
        <v>5.0119931467732721</v>
      </c>
    </row>
    <row r="93" spans="1:11" x14ac:dyDescent="0.2">
      <c r="B93" s="6" t="s">
        <v>105</v>
      </c>
      <c r="C93" s="47" t="s">
        <v>63</v>
      </c>
      <c r="D93" s="47" t="s">
        <v>63</v>
      </c>
      <c r="E93" s="47" t="s">
        <v>63</v>
      </c>
      <c r="F93" s="103">
        <v>0</v>
      </c>
      <c r="G93" s="82">
        <v>0</v>
      </c>
      <c r="H93" s="44">
        <v>0</v>
      </c>
      <c r="I93" s="63">
        <v>9964</v>
      </c>
      <c r="J93" s="64">
        <v>1849</v>
      </c>
      <c r="K93" s="44">
        <f t="shared" si="3"/>
        <v>5.3888588426176316</v>
      </c>
    </row>
    <row r="94" spans="1:11" x14ac:dyDescent="0.2">
      <c r="B94" s="6" t="s">
        <v>66</v>
      </c>
      <c r="C94" s="11">
        <v>22900</v>
      </c>
      <c r="D94" s="9">
        <v>5221</v>
      </c>
      <c r="E94" s="44">
        <f t="shared" si="5"/>
        <v>4.3861329247270637</v>
      </c>
      <c r="F94" s="63">
        <v>16943</v>
      </c>
      <c r="G94" s="60">
        <v>3473</v>
      </c>
      <c r="H94" s="44">
        <f t="shared" si="4"/>
        <v>4.8784912179671753</v>
      </c>
      <c r="I94" s="63">
        <v>20514</v>
      </c>
      <c r="J94" s="64">
        <v>3926</v>
      </c>
      <c r="K94" s="44">
        <f t="shared" si="3"/>
        <v>5.2251655629139071</v>
      </c>
    </row>
    <row r="95" spans="1:11" x14ac:dyDescent="0.2">
      <c r="B95" s="6" t="s">
        <v>106</v>
      </c>
      <c r="C95" s="47" t="s">
        <v>63</v>
      </c>
      <c r="D95" s="47" t="s">
        <v>63</v>
      </c>
      <c r="E95" s="47" t="s">
        <v>63</v>
      </c>
      <c r="F95" s="63">
        <v>8373</v>
      </c>
      <c r="G95" s="60">
        <v>1894</v>
      </c>
      <c r="H95" s="44">
        <f t="shared" si="4"/>
        <v>4.4208025343189021</v>
      </c>
      <c r="I95" s="63">
        <v>9724</v>
      </c>
      <c r="J95" s="64">
        <v>2152</v>
      </c>
      <c r="K95" s="44">
        <f t="shared" si="3"/>
        <v>4.5185873605947959</v>
      </c>
    </row>
    <row r="96" spans="1:11" x14ac:dyDescent="0.2">
      <c r="B96" s="6"/>
      <c r="C96" s="11"/>
      <c r="D96" s="9"/>
      <c r="E96" s="44"/>
      <c r="F96" s="49"/>
      <c r="G96" s="60"/>
      <c r="H96" s="17"/>
      <c r="J96" s="64"/>
      <c r="K96" s="23"/>
    </row>
    <row r="97" spans="1:11" x14ac:dyDescent="0.2">
      <c r="B97" s="6" t="s">
        <v>68</v>
      </c>
      <c r="C97" s="11">
        <v>9857</v>
      </c>
      <c r="D97" s="9">
        <v>1973</v>
      </c>
      <c r="E97" s="44">
        <f t="shared" si="5"/>
        <v>4.995945261023822</v>
      </c>
      <c r="F97" s="63">
        <v>7254</v>
      </c>
      <c r="G97" s="60">
        <v>1493</v>
      </c>
      <c r="H97" s="44">
        <f t="shared" si="4"/>
        <v>4.8586738111185532</v>
      </c>
      <c r="I97" s="63">
        <v>9491</v>
      </c>
      <c r="J97" s="60">
        <v>1773</v>
      </c>
      <c r="K97" s="44">
        <f t="shared" si="3"/>
        <v>5.3530738860688096</v>
      </c>
    </row>
    <row r="98" spans="1:11" x14ac:dyDescent="0.2">
      <c r="B98" s="6" t="s">
        <v>69</v>
      </c>
      <c r="C98" s="11">
        <v>17481</v>
      </c>
      <c r="D98" s="9">
        <v>3634</v>
      </c>
      <c r="E98" s="44">
        <f t="shared" si="5"/>
        <v>4.8104017611447443</v>
      </c>
      <c r="F98" s="63">
        <v>21329</v>
      </c>
      <c r="G98" s="60">
        <v>4167</v>
      </c>
      <c r="H98" s="44">
        <f t="shared" si="4"/>
        <v>5.1185505159587237</v>
      </c>
      <c r="I98" s="63">
        <v>13514</v>
      </c>
      <c r="J98" s="60">
        <v>2591</v>
      </c>
      <c r="K98" s="44">
        <f t="shared" si="3"/>
        <v>5.2157468159011966</v>
      </c>
    </row>
    <row r="99" spans="1:11" x14ac:dyDescent="0.2">
      <c r="B99" s="6" t="s">
        <v>107</v>
      </c>
      <c r="C99" s="11">
        <v>15075</v>
      </c>
      <c r="D99" s="9">
        <v>3438</v>
      </c>
      <c r="E99" s="44">
        <f t="shared" si="5"/>
        <v>4.3848167539267013</v>
      </c>
      <c r="F99" s="63">
        <v>12437</v>
      </c>
      <c r="G99" s="60">
        <v>2480</v>
      </c>
      <c r="H99" s="44">
        <f t="shared" si="4"/>
        <v>5.0149193548387094</v>
      </c>
      <c r="I99" s="63">
        <v>14898</v>
      </c>
      <c r="J99" s="60">
        <v>2847</v>
      </c>
      <c r="K99" s="44">
        <f t="shared" si="3"/>
        <v>5.2328767123287667</v>
      </c>
    </row>
    <row r="100" spans="1:11" x14ac:dyDescent="0.2">
      <c r="B100" s="6" t="s">
        <v>71</v>
      </c>
      <c r="C100" s="11">
        <v>11017</v>
      </c>
      <c r="D100" s="9">
        <v>2077</v>
      </c>
      <c r="E100" s="44">
        <f t="shared" si="5"/>
        <v>5.3042850264805006</v>
      </c>
      <c r="F100" s="63">
        <v>14101</v>
      </c>
      <c r="G100" s="60">
        <v>2694</v>
      </c>
      <c r="H100" s="44">
        <f t="shared" si="4"/>
        <v>5.234224201930215</v>
      </c>
      <c r="I100" s="63">
        <v>17081</v>
      </c>
      <c r="J100" s="60">
        <v>3312</v>
      </c>
      <c r="K100" s="44">
        <f t="shared" si="3"/>
        <v>5.1573067632850238</v>
      </c>
    </row>
    <row r="101" spans="1:11" x14ac:dyDescent="0.2">
      <c r="B101" s="6" t="s">
        <v>72</v>
      </c>
      <c r="C101" s="11">
        <v>24022</v>
      </c>
      <c r="D101" s="9">
        <v>4849</v>
      </c>
      <c r="E101" s="44">
        <f t="shared" si="5"/>
        <v>4.9540111363167663</v>
      </c>
      <c r="F101" s="63">
        <v>23942</v>
      </c>
      <c r="G101" s="60">
        <v>3815</v>
      </c>
      <c r="H101" s="44">
        <f t="shared" si="4"/>
        <v>6.2757536041939712</v>
      </c>
      <c r="I101" s="63">
        <v>14733</v>
      </c>
      <c r="J101" s="60">
        <v>2959</v>
      </c>
      <c r="K101" s="44">
        <f t="shared" si="3"/>
        <v>4.9790469753295028</v>
      </c>
    </row>
    <row r="102" spans="1:11" x14ac:dyDescent="0.2">
      <c r="B102" s="6"/>
      <c r="C102" s="11"/>
      <c r="D102" s="9"/>
      <c r="E102" s="44"/>
      <c r="G102" s="60"/>
      <c r="H102" s="17"/>
      <c r="K102" s="23"/>
    </row>
    <row r="103" spans="1:11" x14ac:dyDescent="0.2">
      <c r="B103" s="6" t="s">
        <v>73</v>
      </c>
      <c r="C103" s="47" t="s">
        <v>63</v>
      </c>
      <c r="D103" s="47" t="s">
        <v>63</v>
      </c>
      <c r="E103" s="47" t="s">
        <v>63</v>
      </c>
      <c r="F103" s="63">
        <v>8256</v>
      </c>
      <c r="G103" s="9">
        <v>1443</v>
      </c>
      <c r="H103" s="44">
        <f t="shared" si="4"/>
        <v>5.7214137214137217</v>
      </c>
      <c r="I103" s="63">
        <v>9504</v>
      </c>
      <c r="J103" s="60">
        <v>1629</v>
      </c>
      <c r="K103" s="44">
        <f t="shared" si="3"/>
        <v>5.834254143646409</v>
      </c>
    </row>
    <row r="104" spans="1:11" s="6" customFormat="1" x14ac:dyDescent="0.2">
      <c r="C104" s="11"/>
      <c r="D104" s="9"/>
      <c r="E104" s="44"/>
      <c r="G104" s="9"/>
      <c r="H104" s="17"/>
      <c r="K104" s="23"/>
    </row>
    <row r="105" spans="1:11" s="6" customFormat="1" x14ac:dyDescent="0.2">
      <c r="A105" s="6" t="s">
        <v>74</v>
      </c>
      <c r="C105" s="11">
        <f>SUM(C107:C115)</f>
        <v>114382</v>
      </c>
      <c r="D105" s="9">
        <f>SUM(D107:D115)</f>
        <v>20609</v>
      </c>
      <c r="E105" s="44">
        <f t="shared" si="5"/>
        <v>5.5500994711048568</v>
      </c>
      <c r="F105" s="60">
        <f>SUM(F107:F110,F112:F115)</f>
        <v>137055</v>
      </c>
      <c r="G105" s="9">
        <f>SUM(G107:G115)</f>
        <v>24623</v>
      </c>
      <c r="H105" s="44">
        <f t="shared" si="4"/>
        <v>5.5661373512569545</v>
      </c>
      <c r="I105" s="60">
        <f>SUM(I107:I111,I112:I115)</f>
        <v>154145</v>
      </c>
      <c r="J105" s="60">
        <f>SUM(J107:J115)</f>
        <v>27855</v>
      </c>
      <c r="K105" s="44">
        <f t="shared" si="3"/>
        <v>5.5338359360976481</v>
      </c>
    </row>
    <row r="106" spans="1:11" s="6" customFormat="1" x14ac:dyDescent="0.2">
      <c r="C106" s="11"/>
      <c r="D106" s="9"/>
      <c r="E106" s="44"/>
      <c r="G106" s="9"/>
      <c r="H106" s="17"/>
      <c r="K106" s="23"/>
    </row>
    <row r="107" spans="1:11" s="6" customFormat="1" x14ac:dyDescent="0.2">
      <c r="B107" s="6" t="s">
        <v>75</v>
      </c>
      <c r="C107" s="11">
        <v>9168</v>
      </c>
      <c r="D107" s="9">
        <v>1481</v>
      </c>
      <c r="E107" s="44">
        <f t="shared" si="5"/>
        <v>6.1904118838622555</v>
      </c>
      <c r="F107" s="60">
        <v>10147</v>
      </c>
      <c r="G107" s="9">
        <v>1636</v>
      </c>
      <c r="H107" s="44">
        <f t="shared" si="4"/>
        <v>6.2023227383863082</v>
      </c>
      <c r="I107" s="60">
        <v>11742</v>
      </c>
      <c r="J107" s="60">
        <v>1831</v>
      </c>
      <c r="K107" s="44">
        <f t="shared" si="3"/>
        <v>6.4128891316220642</v>
      </c>
    </row>
    <row r="108" spans="1:11" s="6" customFormat="1" x14ac:dyDescent="0.2">
      <c r="B108" s="6" t="s">
        <v>76</v>
      </c>
      <c r="C108" s="11">
        <v>8545</v>
      </c>
      <c r="D108" s="9">
        <v>1570</v>
      </c>
      <c r="E108" s="44">
        <f t="shared" si="5"/>
        <v>5.4426751592356686</v>
      </c>
      <c r="F108" s="60">
        <v>9189</v>
      </c>
      <c r="G108" s="9">
        <v>1709</v>
      </c>
      <c r="H108" s="44">
        <f t="shared" si="4"/>
        <v>5.3768285547103574</v>
      </c>
      <c r="I108" s="60">
        <v>9897</v>
      </c>
      <c r="J108" s="60">
        <v>1782</v>
      </c>
      <c r="K108" s="44">
        <f t="shared" si="3"/>
        <v>5.5538720538720536</v>
      </c>
    </row>
    <row r="109" spans="1:11" s="6" customFormat="1" x14ac:dyDescent="0.2">
      <c r="B109" s="6" t="s">
        <v>77</v>
      </c>
      <c r="C109" s="11">
        <v>6872</v>
      </c>
      <c r="D109" s="9">
        <v>1288</v>
      </c>
      <c r="E109" s="44">
        <f t="shared" si="5"/>
        <v>5.3354037267080745</v>
      </c>
      <c r="F109" s="60">
        <v>7572</v>
      </c>
      <c r="G109" s="9">
        <v>1342</v>
      </c>
      <c r="H109" s="44">
        <f t="shared" si="4"/>
        <v>5.6423248882265273</v>
      </c>
      <c r="I109" s="60">
        <v>8935</v>
      </c>
      <c r="J109" s="60">
        <v>1506</v>
      </c>
      <c r="K109" s="44">
        <f t="shared" si="3"/>
        <v>5.932934926958831</v>
      </c>
    </row>
    <row r="110" spans="1:11" s="6" customFormat="1" x14ac:dyDescent="0.2">
      <c r="B110" s="6" t="s">
        <v>78</v>
      </c>
      <c r="C110" s="11">
        <v>17362</v>
      </c>
      <c r="D110" s="21">
        <v>3094</v>
      </c>
      <c r="E110" s="44">
        <f t="shared" si="5"/>
        <v>5.6115061409179052</v>
      </c>
      <c r="F110" s="60">
        <v>20102</v>
      </c>
      <c r="G110" s="9">
        <v>3666</v>
      </c>
      <c r="H110" s="44">
        <f t="shared" si="4"/>
        <v>5.4833606110201858</v>
      </c>
      <c r="I110" s="60">
        <v>23057</v>
      </c>
      <c r="J110" s="60">
        <v>4186</v>
      </c>
      <c r="K110" s="44">
        <f t="shared" si="3"/>
        <v>5.5081223124701388</v>
      </c>
    </row>
    <row r="111" spans="1:11" s="6" customFormat="1" x14ac:dyDescent="0.2">
      <c r="C111" s="11"/>
      <c r="D111" s="9"/>
      <c r="E111" s="44"/>
      <c r="F111" s="58"/>
      <c r="G111" s="9"/>
      <c r="H111" s="17"/>
      <c r="I111" s="117"/>
      <c r="K111" s="23"/>
    </row>
    <row r="112" spans="1:11" s="6" customFormat="1" x14ac:dyDescent="0.2">
      <c r="B112" s="6" t="s">
        <v>108</v>
      </c>
      <c r="C112" s="11">
        <v>11637</v>
      </c>
      <c r="D112" s="9">
        <v>2107</v>
      </c>
      <c r="E112" s="44">
        <f>C112/D112</f>
        <v>5.5230185097294733</v>
      </c>
      <c r="F112" s="60">
        <v>10885</v>
      </c>
      <c r="G112" s="9">
        <v>1963</v>
      </c>
      <c r="H112" s="44">
        <f t="shared" si="4"/>
        <v>5.5450840550178295</v>
      </c>
      <c r="I112" s="60">
        <v>12173</v>
      </c>
      <c r="J112" s="60">
        <v>2283</v>
      </c>
      <c r="K112" s="44">
        <f t="shared" si="3"/>
        <v>5.3320192728865532</v>
      </c>
    </row>
    <row r="113" spans="1:11" s="6" customFormat="1" x14ac:dyDescent="0.2">
      <c r="B113" s="6" t="s">
        <v>109</v>
      </c>
      <c r="C113" s="11">
        <v>42768</v>
      </c>
      <c r="D113" s="9">
        <v>7560</v>
      </c>
      <c r="E113" s="44">
        <f>C113/D113</f>
        <v>5.6571428571428575</v>
      </c>
      <c r="F113" s="60">
        <v>57200</v>
      </c>
      <c r="G113" s="9">
        <v>10326</v>
      </c>
      <c r="H113" s="44">
        <f t="shared" si="4"/>
        <v>5.5394150687584736</v>
      </c>
      <c r="I113" s="60">
        <v>63507</v>
      </c>
      <c r="J113" s="60">
        <v>11955</v>
      </c>
      <c r="K113" s="44">
        <f t="shared" si="3"/>
        <v>5.312170639899624</v>
      </c>
    </row>
    <row r="114" spans="1:11" s="6" customFormat="1" x14ac:dyDescent="0.2">
      <c r="B114" s="6" t="s">
        <v>81</v>
      </c>
      <c r="C114" s="11">
        <v>6327</v>
      </c>
      <c r="D114" s="9">
        <v>1128</v>
      </c>
      <c r="E114" s="44">
        <f>C114/D114</f>
        <v>5.6090425531914896</v>
      </c>
      <c r="F114" s="60">
        <v>9323</v>
      </c>
      <c r="G114" s="9">
        <v>1468</v>
      </c>
      <c r="H114" s="44">
        <f t="shared" si="4"/>
        <v>6.3508174386920979</v>
      </c>
      <c r="I114" s="60">
        <v>11243</v>
      </c>
      <c r="J114" s="60">
        <v>1818</v>
      </c>
      <c r="K114" s="44">
        <f t="shared" si="3"/>
        <v>6.1842684268426842</v>
      </c>
    </row>
    <row r="115" spans="1:11" s="6" customFormat="1" x14ac:dyDescent="0.2">
      <c r="B115" s="6" t="s">
        <v>82</v>
      </c>
      <c r="C115" s="11">
        <v>11703</v>
      </c>
      <c r="D115" s="9">
        <v>2381</v>
      </c>
      <c r="E115" s="44">
        <f>C115/D115</f>
        <v>4.9151616967660647</v>
      </c>
      <c r="F115" s="60">
        <v>12637</v>
      </c>
      <c r="G115" s="9">
        <v>2513</v>
      </c>
      <c r="H115" s="44">
        <f t="shared" si="4"/>
        <v>5.0286510147234385</v>
      </c>
      <c r="I115" s="60">
        <v>13591</v>
      </c>
      <c r="J115" s="60">
        <v>2494</v>
      </c>
      <c r="K115" s="44">
        <f t="shared" si="3"/>
        <v>5.4494787489975947</v>
      </c>
    </row>
    <row r="116" spans="1:11" s="6" customFormat="1" x14ac:dyDescent="0.2">
      <c r="C116" s="11"/>
      <c r="E116" s="17"/>
      <c r="F116" s="60"/>
      <c r="G116" s="9"/>
      <c r="H116" s="17"/>
      <c r="J116" s="11"/>
      <c r="K116" s="23"/>
    </row>
    <row r="117" spans="1:11" s="6" customFormat="1" x14ac:dyDescent="0.2">
      <c r="A117" s="6" t="s">
        <v>83</v>
      </c>
      <c r="C117" s="11">
        <f>SUM(C119:C129)</f>
        <v>103052</v>
      </c>
      <c r="D117" s="11">
        <f>SUM(D119:D129)</f>
        <v>21169</v>
      </c>
      <c r="E117" s="44">
        <f>C117/D117</f>
        <v>4.8680617884642636</v>
      </c>
      <c r="F117" s="11">
        <f>SUM(F119:F129)</f>
        <v>116535</v>
      </c>
      <c r="G117" s="11">
        <f>SUM(G119:G129)</f>
        <v>23746</v>
      </c>
      <c r="H117" s="44">
        <f t="shared" si="4"/>
        <v>4.9075633790954267</v>
      </c>
      <c r="I117" s="11">
        <f>SUM(I119:I129)</f>
        <v>130755</v>
      </c>
      <c r="J117" s="11">
        <f>SUM(J119:J129)</f>
        <v>25430</v>
      </c>
      <c r="K117" s="44">
        <f t="shared" si="3"/>
        <v>5.1417616987809671</v>
      </c>
    </row>
    <row r="118" spans="1:11" s="6" customFormat="1" x14ac:dyDescent="0.2">
      <c r="C118" s="11"/>
      <c r="D118" s="9"/>
      <c r="E118" s="17"/>
      <c r="F118" s="60"/>
      <c r="G118" s="9"/>
      <c r="H118" s="17"/>
      <c r="I118" s="60"/>
      <c r="J118" s="11"/>
      <c r="K118" s="23"/>
    </row>
    <row r="119" spans="1:11" s="6" customFormat="1" x14ac:dyDescent="0.2">
      <c r="B119" s="6" t="s">
        <v>84</v>
      </c>
      <c r="C119" s="11">
        <v>5241</v>
      </c>
      <c r="D119" s="9">
        <v>1148</v>
      </c>
      <c r="E119" s="44">
        <f>C119/D119</f>
        <v>4.5653310104529616</v>
      </c>
      <c r="F119" s="60">
        <v>6273</v>
      </c>
      <c r="G119" s="60">
        <v>1272</v>
      </c>
      <c r="H119" s="44">
        <f t="shared" si="4"/>
        <v>4.9316037735849054</v>
      </c>
      <c r="I119" s="60">
        <v>7477</v>
      </c>
      <c r="J119" s="11">
        <v>1398</v>
      </c>
      <c r="K119" s="44">
        <f t="shared" si="3"/>
        <v>5.3483547925608015</v>
      </c>
    </row>
    <row r="120" spans="1:11" s="6" customFormat="1" x14ac:dyDescent="0.2">
      <c r="B120" s="6" t="s">
        <v>85</v>
      </c>
      <c r="C120" s="11">
        <v>16688</v>
      </c>
      <c r="D120" s="9">
        <v>3301</v>
      </c>
      <c r="E120" s="44">
        <f>C120/D120</f>
        <v>5.0554377461375344</v>
      </c>
      <c r="F120" s="60">
        <v>21126</v>
      </c>
      <c r="G120" s="60">
        <v>4106</v>
      </c>
      <c r="H120" s="44">
        <f t="shared" si="4"/>
        <v>5.1451534339990257</v>
      </c>
      <c r="I120" s="60">
        <v>24242</v>
      </c>
      <c r="J120" s="11">
        <v>4439</v>
      </c>
      <c r="K120" s="44">
        <f t="shared" si="3"/>
        <v>5.4611398963730569</v>
      </c>
    </row>
    <row r="121" spans="1:11" x14ac:dyDescent="0.2">
      <c r="B121" s="6" t="s">
        <v>86</v>
      </c>
      <c r="C121" s="11">
        <v>9093</v>
      </c>
      <c r="D121" s="9">
        <v>1861</v>
      </c>
      <c r="E121" s="44">
        <f>C121/D121</f>
        <v>4.8860827512090275</v>
      </c>
      <c r="F121" s="63">
        <v>8473</v>
      </c>
      <c r="G121" s="60">
        <v>1721</v>
      </c>
      <c r="H121" s="44">
        <f t="shared" si="4"/>
        <v>4.9233004067402675</v>
      </c>
      <c r="I121" s="63">
        <v>9147</v>
      </c>
      <c r="J121" s="11">
        <v>1760</v>
      </c>
      <c r="K121" s="44">
        <f>I121/J121</f>
        <v>5.197159090909091</v>
      </c>
    </row>
    <row r="122" spans="1:11" x14ac:dyDescent="0.2">
      <c r="B122" s="6" t="s">
        <v>110</v>
      </c>
      <c r="C122" s="11">
        <v>17091</v>
      </c>
      <c r="D122" s="9">
        <v>3937</v>
      </c>
      <c r="E122" s="44">
        <f>C122/D122</f>
        <v>4.3411226822453646</v>
      </c>
      <c r="F122" s="63">
        <v>17716</v>
      </c>
      <c r="G122" s="60">
        <v>4290</v>
      </c>
      <c r="H122" s="44">
        <f t="shared" si="4"/>
        <v>4.1296037296037298</v>
      </c>
      <c r="I122" s="63">
        <v>21192</v>
      </c>
      <c r="J122" s="11">
        <v>4628</v>
      </c>
      <c r="K122" s="44">
        <f t="shared" si="3"/>
        <v>4.5790838375108036</v>
      </c>
    </row>
    <row r="123" spans="1:11" x14ac:dyDescent="0.2">
      <c r="B123" s="6" t="s">
        <v>88</v>
      </c>
      <c r="C123" s="11">
        <v>7325</v>
      </c>
      <c r="D123" s="9">
        <v>1352</v>
      </c>
      <c r="E123" s="44">
        <f>C123/D123</f>
        <v>5.4178994082840237</v>
      </c>
      <c r="F123" s="63">
        <v>9813</v>
      </c>
      <c r="G123" s="60">
        <v>1668</v>
      </c>
      <c r="H123" s="44">
        <f t="shared" si="4"/>
        <v>5.8830935251798557</v>
      </c>
      <c r="I123" s="63">
        <v>8997</v>
      </c>
      <c r="J123" s="11">
        <v>1702</v>
      </c>
      <c r="K123" s="44">
        <f t="shared" si="3"/>
        <v>5.2861339600470032</v>
      </c>
    </row>
    <row r="124" spans="1:11" x14ac:dyDescent="0.2">
      <c r="B124" s="6"/>
      <c r="C124" s="11"/>
      <c r="D124" s="9"/>
      <c r="E124" s="44"/>
      <c r="F124" s="63"/>
      <c r="G124" s="60"/>
      <c r="H124" s="17"/>
      <c r="I124" s="63"/>
      <c r="J124" s="11"/>
      <c r="K124" s="23"/>
    </row>
    <row r="125" spans="1:11" x14ac:dyDescent="0.2">
      <c r="B125" s="6" t="s">
        <v>111</v>
      </c>
      <c r="C125" s="11">
        <v>9729</v>
      </c>
      <c r="D125" s="9">
        <v>1807</v>
      </c>
      <c r="E125" s="44">
        <f>C125/D125</f>
        <v>5.3840619811842831</v>
      </c>
      <c r="F125" s="103">
        <v>13027</v>
      </c>
      <c r="G125" s="60">
        <v>2421</v>
      </c>
      <c r="H125" s="44">
        <f t="shared" si="4"/>
        <v>5.3808343659644775</v>
      </c>
      <c r="I125" s="103">
        <v>15882</v>
      </c>
      <c r="J125" s="11">
        <v>3028</v>
      </c>
      <c r="K125" s="44">
        <f t="shared" si="3"/>
        <v>5.2450462351387053</v>
      </c>
    </row>
    <row r="126" spans="1:11" x14ac:dyDescent="0.2">
      <c r="B126" s="6" t="s">
        <v>90</v>
      </c>
      <c r="C126" s="11">
        <v>8194</v>
      </c>
      <c r="D126" s="9">
        <v>1512</v>
      </c>
      <c r="E126" s="44">
        <f>C126/D126</f>
        <v>5.4193121693121693</v>
      </c>
      <c r="F126" s="63">
        <v>8083</v>
      </c>
      <c r="G126" s="60">
        <v>1568</v>
      </c>
      <c r="H126" s="44">
        <f t="shared" si="4"/>
        <v>5.1549744897959187</v>
      </c>
      <c r="I126" s="63">
        <v>8609</v>
      </c>
      <c r="J126" s="11">
        <v>1596</v>
      </c>
      <c r="K126" s="44">
        <f t="shared" si="3"/>
        <v>5.394110275689223</v>
      </c>
    </row>
    <row r="127" spans="1:11" x14ac:dyDescent="0.2">
      <c r="B127" s="6" t="s">
        <v>91</v>
      </c>
      <c r="C127" s="11">
        <v>6650</v>
      </c>
      <c r="D127" s="9">
        <v>1449</v>
      </c>
      <c r="E127" s="44">
        <f>C127/D127</f>
        <v>4.5893719806763285</v>
      </c>
      <c r="F127" s="63">
        <v>7302</v>
      </c>
      <c r="G127" s="60">
        <v>1514</v>
      </c>
      <c r="H127" s="44">
        <f t="shared" si="4"/>
        <v>4.8229854689564071</v>
      </c>
      <c r="I127" s="63">
        <v>8373</v>
      </c>
      <c r="J127" s="11">
        <v>1552</v>
      </c>
      <c r="K127" s="44">
        <f t="shared" si="3"/>
        <v>5.3949742268041234</v>
      </c>
    </row>
    <row r="128" spans="1:11" x14ac:dyDescent="0.2">
      <c r="B128" s="6" t="s">
        <v>92</v>
      </c>
      <c r="C128" s="11">
        <v>9460</v>
      </c>
      <c r="D128" s="9">
        <v>2174</v>
      </c>
      <c r="E128" s="44">
        <f>C128/D128</f>
        <v>4.3514259429622815</v>
      </c>
      <c r="F128" s="63">
        <v>10353</v>
      </c>
      <c r="G128" s="60">
        <v>2318</v>
      </c>
      <c r="H128" s="44">
        <f t="shared" si="4"/>
        <v>4.4663503019844697</v>
      </c>
      <c r="I128" s="63">
        <v>10354</v>
      </c>
      <c r="J128" s="11">
        <v>2170</v>
      </c>
      <c r="K128" s="44">
        <f t="shared" si="3"/>
        <v>4.7714285714285714</v>
      </c>
    </row>
    <row r="129" spans="1:11" x14ac:dyDescent="0.2">
      <c r="A129" s="22"/>
      <c r="B129" s="22" t="s">
        <v>93</v>
      </c>
      <c r="C129" s="40">
        <v>13581</v>
      </c>
      <c r="D129" s="14">
        <v>2628</v>
      </c>
      <c r="E129" s="43">
        <f>C129/D129</f>
        <v>5.1678082191780819</v>
      </c>
      <c r="F129" s="68">
        <v>14369</v>
      </c>
      <c r="G129" s="68">
        <v>2868</v>
      </c>
      <c r="H129" s="43">
        <f t="shared" si="4"/>
        <v>5.0101115760111572</v>
      </c>
      <c r="I129" s="68">
        <v>16482</v>
      </c>
      <c r="J129" s="40">
        <v>3157</v>
      </c>
      <c r="K129" s="44">
        <f t="shared" si="3"/>
        <v>5.220779220779221</v>
      </c>
    </row>
    <row r="130" spans="1:11" x14ac:dyDescent="0.2">
      <c r="A130" s="6"/>
      <c r="B130" s="6"/>
      <c r="C130" s="6"/>
      <c r="E130" s="16"/>
    </row>
    <row r="134" spans="1:11" x14ac:dyDescent="0.2">
      <c r="I134" s="60"/>
    </row>
    <row r="135" spans="1:11" x14ac:dyDescent="0.2">
      <c r="I135" s="63"/>
    </row>
    <row r="136" spans="1:11" x14ac:dyDescent="0.2">
      <c r="I136" s="63"/>
    </row>
    <row r="137" spans="1:11" x14ac:dyDescent="0.2">
      <c r="I137" s="63"/>
    </row>
    <row r="138" spans="1:11" x14ac:dyDescent="0.2">
      <c r="I138" s="63"/>
    </row>
    <row r="139" spans="1:11" x14ac:dyDescent="0.2">
      <c r="I139" s="63"/>
    </row>
    <row r="140" spans="1:11" x14ac:dyDescent="0.2">
      <c r="I140" s="63"/>
    </row>
    <row r="141" spans="1:11" x14ac:dyDescent="0.2">
      <c r="I141" s="63"/>
    </row>
    <row r="142" spans="1:11" x14ac:dyDescent="0.2">
      <c r="I142" s="63"/>
    </row>
    <row r="143" spans="1:11" x14ac:dyDescent="0.2">
      <c r="I143" s="63"/>
    </row>
    <row r="144" spans="1:11" x14ac:dyDescent="0.2">
      <c r="I144" s="63"/>
    </row>
    <row r="145" spans="9:9" x14ac:dyDescent="0.2">
      <c r="I145" s="63"/>
    </row>
    <row r="146" spans="9:9" x14ac:dyDescent="0.2">
      <c r="I146" s="49"/>
    </row>
    <row r="147" spans="9:9" x14ac:dyDescent="0.2">
      <c r="I147" s="63"/>
    </row>
    <row r="148" spans="9:9" x14ac:dyDescent="0.2">
      <c r="I148" s="63"/>
    </row>
    <row r="149" spans="9:9" x14ac:dyDescent="0.2">
      <c r="I149" s="63"/>
    </row>
    <row r="150" spans="9:9" x14ac:dyDescent="0.2">
      <c r="I150" s="63"/>
    </row>
    <row r="151" spans="9:9" x14ac:dyDescent="0.2">
      <c r="I151" s="60"/>
    </row>
    <row r="152" spans="9:9" x14ac:dyDescent="0.2">
      <c r="I152" s="60"/>
    </row>
    <row r="153" spans="9:9" x14ac:dyDescent="0.2">
      <c r="I153" s="63"/>
    </row>
    <row r="154" spans="9:9" x14ac:dyDescent="0.2">
      <c r="I154" s="63"/>
    </row>
    <row r="155" spans="9:9" x14ac:dyDescent="0.2">
      <c r="I155" s="63"/>
    </row>
    <row r="156" spans="9:9" x14ac:dyDescent="0.2">
      <c r="I156" s="63"/>
    </row>
    <row r="157" spans="9:9" x14ac:dyDescent="0.2">
      <c r="I157" s="63"/>
    </row>
    <row r="158" spans="9:9" x14ac:dyDescent="0.2">
      <c r="I158" s="49"/>
    </row>
    <row r="159" spans="9:9" x14ac:dyDescent="0.2">
      <c r="I159" s="63"/>
    </row>
    <row r="160" spans="9:9" x14ac:dyDescent="0.2">
      <c r="I160" s="63"/>
    </row>
    <row r="161" spans="9:9" x14ac:dyDescent="0.2">
      <c r="I161" s="63"/>
    </row>
    <row r="162" spans="9:9" x14ac:dyDescent="0.2">
      <c r="I162" s="63"/>
    </row>
    <row r="163" spans="9:9" x14ac:dyDescent="0.2">
      <c r="I163" s="63"/>
    </row>
    <row r="164" spans="9:9" x14ac:dyDescent="0.2">
      <c r="I164" s="63"/>
    </row>
    <row r="165" spans="9:9" x14ac:dyDescent="0.2">
      <c r="I165" s="63"/>
    </row>
    <row r="166" spans="9:9" x14ac:dyDescent="0.2">
      <c r="I166" s="60"/>
    </row>
    <row r="167" spans="9:9" x14ac:dyDescent="0.2">
      <c r="I167" s="60"/>
    </row>
    <row r="168" spans="9:9" x14ac:dyDescent="0.2">
      <c r="I168" s="63"/>
    </row>
    <row r="169" spans="9:9" x14ac:dyDescent="0.2">
      <c r="I169" s="63"/>
    </row>
    <row r="170" spans="9:9" x14ac:dyDescent="0.2">
      <c r="I170" s="63"/>
    </row>
    <row r="171" spans="9:9" x14ac:dyDescent="0.2">
      <c r="I171" s="63"/>
    </row>
    <row r="172" spans="9:9" x14ac:dyDescent="0.2">
      <c r="I172" s="103"/>
    </row>
    <row r="173" spans="9:9" x14ac:dyDescent="0.2">
      <c r="I173" s="49"/>
    </row>
    <row r="174" spans="9:9" x14ac:dyDescent="0.2">
      <c r="I174" s="63"/>
    </row>
    <row r="175" spans="9:9" x14ac:dyDescent="0.2">
      <c r="I175" s="63"/>
    </row>
    <row r="176" spans="9:9" x14ac:dyDescent="0.2">
      <c r="I176" s="63"/>
    </row>
    <row r="177" spans="9:9" x14ac:dyDescent="0.2">
      <c r="I177" s="63"/>
    </row>
    <row r="178" spans="9:9" x14ac:dyDescent="0.2">
      <c r="I178" s="63"/>
    </row>
    <row r="179" spans="9:9" x14ac:dyDescent="0.2">
      <c r="I179" s="60"/>
    </row>
    <row r="180" spans="9:9" x14ac:dyDescent="0.2">
      <c r="I180" s="60"/>
    </row>
    <row r="181" spans="9:9" x14ac:dyDescent="0.2">
      <c r="I181" s="63"/>
    </row>
    <row r="182" spans="9:9" x14ac:dyDescent="0.2">
      <c r="I182" s="63"/>
    </row>
    <row r="183" spans="9:9" x14ac:dyDescent="0.2">
      <c r="I183" s="63"/>
    </row>
    <row r="184" spans="9:9" x14ac:dyDescent="0.2">
      <c r="I184" s="63"/>
    </row>
    <row r="185" spans="9:9" x14ac:dyDescent="0.2">
      <c r="I185" s="63"/>
    </row>
    <row r="186" spans="9:9" x14ac:dyDescent="0.2">
      <c r="I186" s="63"/>
    </row>
    <row r="187" spans="9:9" x14ac:dyDescent="0.2">
      <c r="I187" s="103"/>
    </row>
    <row r="188" spans="9:9" x14ac:dyDescent="0.2">
      <c r="I188" s="63"/>
    </row>
    <row r="189" spans="9:9" x14ac:dyDescent="0.2">
      <c r="I189" s="63"/>
    </row>
    <row r="190" spans="9:9" x14ac:dyDescent="0.2">
      <c r="I190" s="63"/>
    </row>
    <row r="191" spans="9:9" x14ac:dyDescent="0.2">
      <c r="I191" s="68"/>
    </row>
  </sheetData>
  <phoneticPr fontId="0" type="noConversion"/>
  <pageMargins left="0.75" right="0.75" top="0.1" bottom="0.1" header="0.5" footer="0.5"/>
  <pageSetup paperSize="9" scale="90" fitToHeight="2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97"/>
  <sheetViews>
    <sheetView tabSelected="1" view="pageBreakPreview" zoomScaleSheetLayoutView="100" workbookViewId="0">
      <selection activeCell="A60" sqref="A60"/>
    </sheetView>
  </sheetViews>
  <sheetFormatPr defaultRowHeight="12" x14ac:dyDescent="0.2"/>
  <cols>
    <col min="1" max="1" width="18.85546875" style="49" customWidth="1"/>
    <col min="2" max="2" width="12.7109375" style="49" customWidth="1"/>
    <col min="3" max="3" width="10" style="49" customWidth="1"/>
    <col min="4" max="4" width="12.28515625" style="49" customWidth="1"/>
    <col min="5" max="5" width="10.140625" style="49" customWidth="1"/>
    <col min="6" max="6" width="12.85546875" style="49" customWidth="1"/>
    <col min="7" max="7" width="9.5703125" style="142" customWidth="1"/>
    <col min="8" max="8" width="11.140625" style="49" customWidth="1"/>
    <col min="9" max="9" width="9.140625" style="49"/>
    <col min="10" max="10" width="12.28515625" style="49" customWidth="1"/>
    <col min="11" max="12" width="9.140625" style="49"/>
    <col min="13" max="13" width="11.140625" style="49" customWidth="1"/>
    <col min="14" max="16384" width="9.140625" style="49"/>
  </cols>
  <sheetData>
    <row r="1" spans="1:23" s="2" customFormat="1" ht="12.75" x14ac:dyDescent="0.2">
      <c r="A1" s="20" t="s">
        <v>0</v>
      </c>
      <c r="G1" s="138"/>
    </row>
    <row r="2" spans="1:23" s="2" customFormat="1" ht="12.75" x14ac:dyDescent="0.2">
      <c r="A2" s="7" t="s">
        <v>122</v>
      </c>
      <c r="G2" s="139"/>
    </row>
    <row r="3" spans="1:23" s="2" customFormat="1" ht="12.75" x14ac:dyDescent="0.2">
      <c r="A3" s="7" t="s">
        <v>2</v>
      </c>
      <c r="G3" s="139"/>
    </row>
    <row r="4" spans="1:23" s="2" customFormat="1" ht="12.75" x14ac:dyDescent="0.2">
      <c r="A4" s="7" t="s">
        <v>123</v>
      </c>
      <c r="B4" s="8"/>
      <c r="C4" s="121"/>
      <c r="G4" s="139"/>
    </row>
    <row r="6" spans="1:23" s="51" customFormat="1" x14ac:dyDescent="0.2">
      <c r="A6" s="53"/>
      <c r="B6" s="168">
        <v>1990</v>
      </c>
      <c r="C6" s="169"/>
      <c r="D6" s="168">
        <v>1995</v>
      </c>
      <c r="E6" s="169"/>
      <c r="F6" s="170">
        <v>2000</v>
      </c>
      <c r="G6" s="171"/>
      <c r="H6" s="132"/>
      <c r="M6" s="132"/>
      <c r="N6" s="52"/>
      <c r="O6" s="52"/>
      <c r="P6" s="52"/>
      <c r="Q6" s="52"/>
      <c r="R6" s="52"/>
      <c r="S6" s="52"/>
      <c r="T6" s="52"/>
      <c r="U6" s="52"/>
      <c r="V6" s="52"/>
      <c r="W6" s="52"/>
    </row>
    <row r="7" spans="1:23" s="51" customFormat="1" x14ac:dyDescent="0.2">
      <c r="A7" s="98" t="s">
        <v>3</v>
      </c>
      <c r="B7" s="54" t="s">
        <v>4</v>
      </c>
      <c r="C7" s="55" t="s">
        <v>5</v>
      </c>
      <c r="D7" s="53" t="s">
        <v>4</v>
      </c>
      <c r="E7" s="53" t="s">
        <v>5</v>
      </c>
      <c r="F7" s="119" t="s">
        <v>4</v>
      </c>
      <c r="G7" s="140" t="s">
        <v>5</v>
      </c>
      <c r="H7" s="133"/>
      <c r="M7" s="133"/>
      <c r="N7" s="52"/>
      <c r="O7" s="52"/>
      <c r="P7" s="52"/>
      <c r="Q7" s="52"/>
      <c r="R7" s="52"/>
      <c r="S7" s="52"/>
      <c r="T7" s="52"/>
      <c r="U7" s="52"/>
      <c r="V7" s="52"/>
      <c r="W7" s="52"/>
    </row>
    <row r="8" spans="1:23" s="51" customFormat="1" x14ac:dyDescent="0.2">
      <c r="A8" s="56"/>
      <c r="B8" s="56" t="s">
        <v>6</v>
      </c>
      <c r="C8" s="57" t="s">
        <v>7</v>
      </c>
      <c r="D8" s="56" t="s">
        <v>6</v>
      </c>
      <c r="E8" s="56" t="s">
        <v>7</v>
      </c>
      <c r="F8" s="106" t="s">
        <v>6</v>
      </c>
      <c r="G8" s="141" t="s">
        <v>7</v>
      </c>
      <c r="H8" s="134"/>
      <c r="M8" s="134"/>
      <c r="N8" s="52"/>
      <c r="O8" s="52"/>
      <c r="P8" s="52"/>
      <c r="Q8" s="52"/>
      <c r="R8" s="52"/>
      <c r="S8" s="52"/>
      <c r="T8" s="52"/>
      <c r="U8" s="52"/>
      <c r="V8" s="52"/>
      <c r="W8" s="52"/>
    </row>
    <row r="9" spans="1:23" x14ac:dyDescent="0.2">
      <c r="A9" s="58"/>
      <c r="B9" s="58"/>
      <c r="C9" s="58"/>
      <c r="D9" s="58"/>
      <c r="E9" s="58"/>
      <c r="H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</row>
    <row r="10" spans="1:23" s="59" customFormat="1" x14ac:dyDescent="0.2">
      <c r="A10" s="59" t="s">
        <v>8</v>
      </c>
      <c r="B10" s="94">
        <v>11407262</v>
      </c>
      <c r="C10" s="95">
        <f>SUM(computations!H10)</f>
        <v>5.321452772803851</v>
      </c>
      <c r="D10" s="94">
        <v>13510738</v>
      </c>
      <c r="E10" s="95">
        <f>SUM(computations!K10)</f>
        <v>5.0786667612087513</v>
      </c>
      <c r="F10" s="137">
        <v>15278808</v>
      </c>
      <c r="G10" s="143">
        <v>5</v>
      </c>
      <c r="H10" s="167"/>
      <c r="I10" s="167"/>
      <c r="J10" s="167">
        <v>15271545</v>
      </c>
      <c r="K10" s="167"/>
      <c r="L10" s="146"/>
      <c r="M10" s="52"/>
    </row>
    <row r="11" spans="1:23" x14ac:dyDescent="0.2">
      <c r="A11" s="59"/>
      <c r="B11" s="60"/>
      <c r="C11" s="61"/>
      <c r="D11" s="60"/>
      <c r="E11" s="61"/>
      <c r="H11" s="135"/>
      <c r="I11" s="135"/>
      <c r="J11" s="136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 spans="1:23" s="50" customFormat="1" x14ac:dyDescent="0.2">
      <c r="A12" s="147" t="s">
        <v>9</v>
      </c>
      <c r="B12" s="97">
        <f>SUM(B14,B49,B72,B74,B92,B107,B134)</f>
        <v>219349</v>
      </c>
      <c r="C12" s="148">
        <f>SUM(computations!H12)</f>
        <v>5.2254215884275741</v>
      </c>
      <c r="D12" s="97">
        <f>SUM(D14,D49,D72,D74,D92,D107,D134)</f>
        <v>243851</v>
      </c>
      <c r="E12" s="148">
        <f>SUM(computations!K12)</f>
        <v>5.145921074754666</v>
      </c>
      <c r="F12" s="149">
        <f>SUM(F14,F49,F72,F74,F92,F107,F134)</f>
        <v>263851</v>
      </c>
      <c r="G12" s="150">
        <f>[1]Table1.1final!$O$12/F12</f>
        <v>5.1742081705204832</v>
      </c>
      <c r="H12" s="151"/>
      <c r="I12" s="94"/>
      <c r="J12" s="130"/>
      <c r="M12" s="126"/>
      <c r="N12" s="59"/>
      <c r="O12" s="59"/>
      <c r="P12" s="59"/>
      <c r="Q12" s="59"/>
      <c r="R12" s="59"/>
      <c r="S12" s="59"/>
      <c r="T12" s="59"/>
      <c r="U12" s="59"/>
      <c r="V12" s="59"/>
      <c r="W12" s="59"/>
    </row>
    <row r="13" spans="1:23" x14ac:dyDescent="0.2">
      <c r="A13" s="59"/>
      <c r="B13" s="60"/>
      <c r="C13" s="61"/>
      <c r="D13" s="60"/>
      <c r="E13" s="61"/>
      <c r="F13" s="51"/>
      <c r="G13" s="152"/>
      <c r="H13" s="51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 spans="1:23" x14ac:dyDescent="0.2">
      <c r="A14" s="62" t="s">
        <v>112</v>
      </c>
      <c r="B14" s="60">
        <f>SUM(B16:B47)</f>
        <v>34335</v>
      </c>
      <c r="C14" s="61">
        <f>SUM(computations!H14)</f>
        <v>5.3806028833551771</v>
      </c>
      <c r="D14" s="60">
        <f>SUM(D16:D47)</f>
        <v>36764</v>
      </c>
      <c r="E14" s="61">
        <f>SUM(computations!K14)</f>
        <v>5.33032314220433</v>
      </c>
      <c r="F14" s="153">
        <f>SUM(F16:F47)</f>
        <v>40709</v>
      </c>
      <c r="G14" s="152">
        <f>[1]Table1.1final!$O$14/F14</f>
        <v>5.1460610675771941</v>
      </c>
      <c r="H14" s="153"/>
      <c r="M14" s="120"/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r="15" spans="1:23" x14ac:dyDescent="0.2">
      <c r="A15" s="62"/>
      <c r="B15" s="60"/>
      <c r="C15" s="61"/>
      <c r="D15" s="60"/>
      <c r="E15" s="61"/>
      <c r="F15" s="153"/>
      <c r="G15" s="152"/>
      <c r="H15" s="153"/>
      <c r="M15" s="120"/>
      <c r="N15" s="58"/>
      <c r="O15" s="58"/>
      <c r="P15" s="58"/>
      <c r="Q15" s="58"/>
      <c r="R15" s="58"/>
      <c r="S15" s="58"/>
      <c r="T15" s="58"/>
      <c r="U15" s="58"/>
      <c r="V15" s="58"/>
      <c r="W15" s="58"/>
    </row>
    <row r="16" spans="1:23" x14ac:dyDescent="0.2">
      <c r="A16" s="99" t="s">
        <v>11</v>
      </c>
      <c r="B16" s="60">
        <v>6377</v>
      </c>
      <c r="C16" s="61">
        <f>SUM(computations!H16)</f>
        <v>5.3605143484397049</v>
      </c>
      <c r="D16" s="60">
        <v>6856</v>
      </c>
      <c r="E16" s="61">
        <f>SUM(computations!K16)</f>
        <v>5.1706534422403738</v>
      </c>
      <c r="F16" s="153">
        <v>7971</v>
      </c>
      <c r="G16" s="152">
        <f>[1]Table1.1final!$O$16/F16</f>
        <v>4.8872161585748337</v>
      </c>
      <c r="H16" s="154"/>
      <c r="M16" s="120"/>
      <c r="N16" s="58"/>
      <c r="O16" s="58"/>
      <c r="P16" s="58"/>
      <c r="Q16" s="58"/>
      <c r="R16" s="58"/>
      <c r="S16" s="58"/>
      <c r="T16" s="58"/>
      <c r="U16" s="58"/>
      <c r="V16" s="58"/>
      <c r="W16" s="58"/>
    </row>
    <row r="17" spans="1:23" x14ac:dyDescent="0.2">
      <c r="A17" s="99" t="s">
        <v>12</v>
      </c>
      <c r="B17" s="60">
        <v>692</v>
      </c>
      <c r="C17" s="61">
        <f>SUM(computations!H17)</f>
        <v>5.452312138728324</v>
      </c>
      <c r="D17" s="60">
        <v>632</v>
      </c>
      <c r="E17" s="61">
        <f>SUM(computations!K17)</f>
        <v>4.9936708860759493</v>
      </c>
      <c r="F17" s="153">
        <v>639</v>
      </c>
      <c r="G17" s="152">
        <f>[1]Table1.1final!$O$17/F17</f>
        <v>5.2269170579029733</v>
      </c>
      <c r="H17" s="153"/>
      <c r="M17" s="120"/>
      <c r="N17" s="58"/>
      <c r="O17" s="58"/>
      <c r="P17" s="58"/>
      <c r="Q17" s="58"/>
      <c r="R17" s="58"/>
      <c r="S17" s="58"/>
      <c r="T17" s="58"/>
      <c r="U17" s="58"/>
      <c r="V17" s="58"/>
      <c r="W17" s="58"/>
    </row>
    <row r="18" spans="1:23" x14ac:dyDescent="0.2">
      <c r="A18" s="99" t="s">
        <v>13</v>
      </c>
      <c r="B18" s="60">
        <v>2385</v>
      </c>
      <c r="C18" s="61">
        <f>SUM(computations!H18)</f>
        <v>5.5958071278825994</v>
      </c>
      <c r="D18" s="60">
        <v>2642</v>
      </c>
      <c r="E18" s="61">
        <f>SUM(computations!K18)</f>
        <v>5.4878879636638906</v>
      </c>
      <c r="F18" s="153">
        <v>2943</v>
      </c>
      <c r="G18" s="152">
        <f>[1]Table1.1final!$O$18/F18</f>
        <v>5.056405028882093</v>
      </c>
      <c r="H18" s="153"/>
      <c r="M18" s="120"/>
      <c r="N18" s="58"/>
      <c r="O18" s="58"/>
      <c r="P18" s="58"/>
      <c r="Q18" s="58"/>
      <c r="R18" s="58"/>
      <c r="S18" s="58"/>
      <c r="T18" s="58"/>
      <c r="U18" s="58"/>
      <c r="V18" s="58"/>
      <c r="W18" s="58"/>
    </row>
    <row r="19" spans="1:23" x14ac:dyDescent="0.2">
      <c r="A19" s="99" t="s">
        <v>14</v>
      </c>
      <c r="B19" s="60">
        <v>345</v>
      </c>
      <c r="C19" s="61">
        <f>SUM(computations!H19)</f>
        <v>5.6</v>
      </c>
      <c r="D19" s="60">
        <v>330</v>
      </c>
      <c r="E19" s="61">
        <f>SUM(computations!K19)</f>
        <v>5.8151515151515154</v>
      </c>
      <c r="F19" s="153">
        <v>357</v>
      </c>
      <c r="G19" s="152">
        <f>[1]Table1.1final!$O$19/F19</f>
        <v>5.9075630252100844</v>
      </c>
      <c r="H19" s="153"/>
      <c r="M19" s="120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 spans="1:23" x14ac:dyDescent="0.2">
      <c r="A20" s="99" t="s">
        <v>15</v>
      </c>
      <c r="B20" s="60">
        <v>268</v>
      </c>
      <c r="C20" s="61">
        <f>SUM(computations!H20)</f>
        <v>5.2723880597014929</v>
      </c>
      <c r="D20" s="60">
        <v>279</v>
      </c>
      <c r="E20" s="61">
        <f>SUM(computations!K20)</f>
        <v>5.2867383512544803</v>
      </c>
      <c r="F20" s="153">
        <v>324</v>
      </c>
      <c r="G20" s="152">
        <f>[1]Table1.1final!$O$20/F20</f>
        <v>5.3950617283950617</v>
      </c>
      <c r="H20" s="153"/>
      <c r="M20" s="120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spans="1:23" x14ac:dyDescent="0.2">
      <c r="A21" s="99"/>
      <c r="B21" s="60"/>
      <c r="C21" s="61"/>
      <c r="D21" s="60"/>
      <c r="E21" s="61"/>
      <c r="F21" s="153"/>
      <c r="G21" s="152"/>
      <c r="H21" s="153"/>
      <c r="M21" s="120"/>
      <c r="N21" s="58"/>
      <c r="O21" s="58"/>
      <c r="P21" s="58"/>
      <c r="Q21" s="58"/>
      <c r="R21" s="58"/>
      <c r="S21" s="58"/>
      <c r="T21" s="58"/>
      <c r="U21" s="58"/>
      <c r="V21" s="58"/>
      <c r="W21" s="58"/>
    </row>
    <row r="22" spans="1:23" x14ac:dyDescent="0.2">
      <c r="A22" s="99" t="s">
        <v>16</v>
      </c>
      <c r="B22" s="60">
        <v>594</v>
      </c>
      <c r="C22" s="61">
        <f>SUM(computations!H22)</f>
        <v>5.1212121212121211</v>
      </c>
      <c r="D22" s="60">
        <v>712</v>
      </c>
      <c r="E22" s="61">
        <f>SUM(computations!K22)</f>
        <v>6.018258426966292</v>
      </c>
      <c r="F22" s="153">
        <v>749</v>
      </c>
      <c r="G22" s="152">
        <f>[1]Table1.1final!$O$22/F22</f>
        <v>5.5327102803738315</v>
      </c>
      <c r="H22" s="153"/>
      <c r="M22" s="120"/>
      <c r="N22" s="58"/>
      <c r="O22" s="58"/>
      <c r="P22" s="58"/>
      <c r="Q22" s="58"/>
      <c r="R22" s="58"/>
      <c r="S22" s="58"/>
      <c r="T22" s="58"/>
      <c r="U22" s="58"/>
      <c r="V22" s="58"/>
      <c r="W22" s="58"/>
    </row>
    <row r="23" spans="1:23" x14ac:dyDescent="0.2">
      <c r="A23" s="99" t="s">
        <v>17</v>
      </c>
      <c r="B23" s="60">
        <v>1594</v>
      </c>
      <c r="C23" s="61">
        <f>SUM(computations!H23)</f>
        <v>5.3808030112923459</v>
      </c>
      <c r="D23" s="60">
        <v>1750</v>
      </c>
      <c r="E23" s="61">
        <f>SUM(computations!K23)</f>
        <v>5.4628571428571426</v>
      </c>
      <c r="F23" s="153">
        <v>2106</v>
      </c>
      <c r="G23" s="152">
        <f>[1]Table1.1final!$O$23/F23</f>
        <v>4.7241215574548905</v>
      </c>
      <c r="H23" s="153"/>
      <c r="M23" s="120"/>
      <c r="N23" s="58"/>
      <c r="O23" s="58"/>
      <c r="P23" s="58"/>
      <c r="Q23" s="58"/>
      <c r="R23" s="58"/>
      <c r="S23" s="58"/>
      <c r="T23" s="58"/>
      <c r="U23" s="58"/>
      <c r="V23" s="58"/>
      <c r="W23" s="58"/>
    </row>
    <row r="24" spans="1:23" x14ac:dyDescent="0.2">
      <c r="A24" s="99" t="s">
        <v>18</v>
      </c>
      <c r="B24" s="60">
        <v>2205</v>
      </c>
      <c r="C24" s="61">
        <f>SUM(computations!H24)</f>
        <v>5.0975056689342404</v>
      </c>
      <c r="D24" s="60">
        <v>2315</v>
      </c>
      <c r="E24" s="61">
        <f>SUM(computations!K24)</f>
        <v>5.0781857451403889</v>
      </c>
      <c r="F24" s="153">
        <v>2534</v>
      </c>
      <c r="G24" s="152">
        <f>[1]Table1.1final!$O$24/F24</f>
        <v>5.0994475138121551</v>
      </c>
      <c r="H24" s="153"/>
      <c r="M24" s="120"/>
      <c r="N24" s="58"/>
      <c r="O24" s="58"/>
      <c r="P24" s="58"/>
      <c r="Q24" s="58"/>
      <c r="R24" s="58"/>
      <c r="S24" s="58"/>
      <c r="T24" s="58"/>
      <c r="U24" s="58"/>
      <c r="V24" s="58"/>
      <c r="W24" s="58"/>
    </row>
    <row r="25" spans="1:23" x14ac:dyDescent="0.2">
      <c r="A25" s="99" t="s">
        <v>19</v>
      </c>
      <c r="B25" s="60">
        <v>420</v>
      </c>
      <c r="C25" s="61">
        <f>SUM(computations!H25)</f>
        <v>5.538095238095238</v>
      </c>
      <c r="D25" s="60">
        <v>444</v>
      </c>
      <c r="E25" s="61">
        <f>SUM(computations!K25)</f>
        <v>4.9594594594594597</v>
      </c>
      <c r="F25" s="153">
        <v>509</v>
      </c>
      <c r="G25" s="152">
        <f>[1]Table1.1final!$O$25/F25</f>
        <v>5.4656188605108058</v>
      </c>
      <c r="H25" s="153"/>
      <c r="M25" s="120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 spans="1:23" x14ac:dyDescent="0.2">
      <c r="A26" s="99" t="s">
        <v>20</v>
      </c>
      <c r="B26" s="60">
        <v>2031</v>
      </c>
      <c r="C26" s="61">
        <f>SUM(computations!H26)</f>
        <v>5.5381585425898576</v>
      </c>
      <c r="D26" s="60">
        <v>2153</v>
      </c>
      <c r="E26" s="61">
        <f>SUM(computations!K26)</f>
        <v>5.5843009753831865</v>
      </c>
      <c r="F26" s="153">
        <v>2354</v>
      </c>
      <c r="G26" s="152">
        <f>[1]Table1.1final!$O$26/F26</f>
        <v>5.1287170773152084</v>
      </c>
      <c r="H26" s="153"/>
      <c r="M26" s="120"/>
      <c r="N26" s="58"/>
      <c r="O26" s="58"/>
      <c r="P26" s="58"/>
      <c r="Q26" s="58"/>
      <c r="R26" s="58"/>
      <c r="S26" s="58"/>
      <c r="T26" s="58"/>
      <c r="U26" s="58"/>
      <c r="V26" s="58"/>
      <c r="W26" s="58"/>
    </row>
    <row r="27" spans="1:23" x14ac:dyDescent="0.2">
      <c r="A27" s="99"/>
      <c r="B27" s="60"/>
      <c r="C27" s="61"/>
      <c r="D27" s="60"/>
      <c r="E27" s="61"/>
      <c r="F27" s="153"/>
      <c r="G27" s="152"/>
      <c r="H27" s="153"/>
      <c r="M27" s="120"/>
      <c r="N27" s="58"/>
      <c r="O27" s="58"/>
      <c r="P27" s="58"/>
      <c r="Q27" s="58"/>
      <c r="R27" s="58"/>
      <c r="S27" s="58"/>
      <c r="T27" s="58"/>
      <c r="U27" s="58"/>
      <c r="V27" s="58"/>
      <c r="W27" s="58"/>
    </row>
    <row r="28" spans="1:23" x14ac:dyDescent="0.2">
      <c r="A28" s="99" t="s">
        <v>21</v>
      </c>
      <c r="B28" s="60">
        <v>709</v>
      </c>
      <c r="C28" s="61">
        <f>SUM(computations!H28)</f>
        <v>5.3187588152327221</v>
      </c>
      <c r="D28" s="60">
        <v>651</v>
      </c>
      <c r="E28" s="61">
        <f>SUM(computations!K28)</f>
        <v>5.2411674347158215</v>
      </c>
      <c r="F28" s="153">
        <v>796</v>
      </c>
      <c r="G28" s="152">
        <f>[1]Table1.1final!$O$28/F28</f>
        <v>4.8354271356783922</v>
      </c>
      <c r="H28" s="153"/>
      <c r="M28" s="120"/>
      <c r="N28" s="58"/>
      <c r="O28" s="58"/>
      <c r="P28" s="58"/>
      <c r="Q28" s="58"/>
      <c r="R28" s="58"/>
      <c r="S28" s="58"/>
      <c r="T28" s="58"/>
      <c r="U28" s="58"/>
      <c r="V28" s="58"/>
      <c r="W28" s="58"/>
    </row>
    <row r="29" spans="1:23" x14ac:dyDescent="0.2">
      <c r="A29" s="99" t="s">
        <v>22</v>
      </c>
      <c r="B29" s="60">
        <v>506</v>
      </c>
      <c r="C29" s="61">
        <f>SUM(computations!H29)</f>
        <v>4.8458498023715411</v>
      </c>
      <c r="D29" s="60">
        <v>531</v>
      </c>
      <c r="E29" s="61">
        <f>SUM(computations!K29)</f>
        <v>5.1393596986817327</v>
      </c>
      <c r="F29" s="153">
        <v>589</v>
      </c>
      <c r="G29" s="152">
        <f>[1]Table1.1final!$O$29/F29</f>
        <v>5.0899830220713076</v>
      </c>
      <c r="H29" s="153"/>
      <c r="M29" s="120"/>
      <c r="N29" s="58"/>
      <c r="O29" s="58"/>
      <c r="P29" s="58"/>
      <c r="Q29" s="58"/>
      <c r="R29" s="58"/>
      <c r="S29" s="58"/>
      <c r="T29" s="58"/>
      <c r="U29" s="58"/>
      <c r="V29" s="58"/>
      <c r="W29" s="58"/>
    </row>
    <row r="30" spans="1:23" x14ac:dyDescent="0.2">
      <c r="A30" s="99" t="s">
        <v>23</v>
      </c>
      <c r="B30" s="60">
        <v>637</v>
      </c>
      <c r="C30" s="61">
        <f>SUM(computations!H30)</f>
        <v>5.803767660910518</v>
      </c>
      <c r="D30" s="60">
        <v>691</v>
      </c>
      <c r="E30" s="61">
        <f>SUM(computations!K30)</f>
        <v>5.5947901591895803</v>
      </c>
      <c r="F30" s="153">
        <v>723</v>
      </c>
      <c r="G30" s="152">
        <f>[1]Table1.1final!$O$30/F30</f>
        <v>5.272475795297372</v>
      </c>
      <c r="H30" s="153"/>
      <c r="M30" s="120"/>
      <c r="N30" s="58"/>
      <c r="O30" s="58"/>
      <c r="P30" s="58"/>
      <c r="Q30" s="58"/>
      <c r="R30" s="58"/>
      <c r="S30" s="58"/>
      <c r="T30" s="58"/>
      <c r="U30" s="58"/>
      <c r="V30" s="58"/>
      <c r="W30" s="58"/>
    </row>
    <row r="31" spans="1:23" x14ac:dyDescent="0.2">
      <c r="A31" s="99" t="s">
        <v>24</v>
      </c>
      <c r="B31" s="60">
        <v>1021</v>
      </c>
      <c r="C31" s="61">
        <f>SUM(computations!H31)</f>
        <v>5.4485798237022527</v>
      </c>
      <c r="D31" s="60">
        <v>1111</v>
      </c>
      <c r="E31" s="61">
        <f>SUM(computations!K31)</f>
        <v>5.0036003600360033</v>
      </c>
      <c r="F31" s="153">
        <v>1138</v>
      </c>
      <c r="G31" s="152">
        <f>[1]Table1.1final!$O$31/F31</f>
        <v>5.4507908611599296</v>
      </c>
      <c r="H31" s="153"/>
      <c r="M31" s="120"/>
      <c r="N31" s="58"/>
      <c r="O31" s="58"/>
      <c r="P31" s="58"/>
      <c r="Q31" s="58"/>
      <c r="R31" s="58"/>
      <c r="S31" s="58"/>
      <c r="T31" s="58"/>
      <c r="U31" s="58"/>
      <c r="V31" s="58"/>
      <c r="W31" s="58"/>
    </row>
    <row r="32" spans="1:23" x14ac:dyDescent="0.2">
      <c r="A32" s="99" t="s">
        <v>25</v>
      </c>
      <c r="B32" s="60">
        <v>596</v>
      </c>
      <c r="C32" s="61">
        <f>SUM(computations!H32)</f>
        <v>5.8624161073825505</v>
      </c>
      <c r="D32" s="60">
        <v>709</v>
      </c>
      <c r="E32" s="61">
        <f>SUM(computations!K32)</f>
        <v>5.4583921015514809</v>
      </c>
      <c r="F32" s="153">
        <v>707</v>
      </c>
      <c r="G32" s="152">
        <f>[1]Table1.1final!$O$32/F32</f>
        <v>5.3833097595473829</v>
      </c>
      <c r="H32" s="153"/>
      <c r="M32" s="120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spans="1:23" x14ac:dyDescent="0.2">
      <c r="A33" s="99"/>
      <c r="B33" s="60"/>
      <c r="C33" s="61"/>
      <c r="D33" s="60"/>
      <c r="E33" s="61"/>
      <c r="F33" s="153"/>
      <c r="G33" s="152"/>
      <c r="H33" s="153"/>
      <c r="M33" s="120"/>
      <c r="N33" s="58"/>
      <c r="O33" s="58"/>
      <c r="P33" s="58"/>
      <c r="Q33" s="58"/>
      <c r="R33" s="58"/>
      <c r="S33" s="58"/>
      <c r="T33" s="58"/>
      <c r="U33" s="58"/>
      <c r="V33" s="58"/>
      <c r="W33" s="58"/>
    </row>
    <row r="34" spans="1:23" x14ac:dyDescent="0.2">
      <c r="A34" s="99" t="s">
        <v>26</v>
      </c>
      <c r="B34" s="60">
        <v>1515</v>
      </c>
      <c r="C34" s="61">
        <f>SUM(computations!H34)</f>
        <v>5.1465346534653467</v>
      </c>
      <c r="D34" s="60">
        <v>1738</v>
      </c>
      <c r="E34" s="61">
        <f>SUM(computations!K34)</f>
        <v>4.9672036823935555</v>
      </c>
      <c r="F34" s="153">
        <v>1871</v>
      </c>
      <c r="G34" s="152">
        <v>5.0999999999999996</v>
      </c>
      <c r="H34" s="153"/>
      <c r="M34" s="120"/>
      <c r="N34" s="58"/>
      <c r="O34" s="58"/>
      <c r="P34" s="58"/>
      <c r="Q34" s="58"/>
      <c r="R34" s="58"/>
      <c r="S34" s="58"/>
      <c r="T34" s="58"/>
      <c r="U34" s="58"/>
      <c r="V34" s="58"/>
      <c r="W34" s="58"/>
    </row>
    <row r="35" spans="1:23" x14ac:dyDescent="0.2">
      <c r="A35" s="100" t="s">
        <v>27</v>
      </c>
      <c r="B35" s="60">
        <v>876</v>
      </c>
      <c r="C35" s="61">
        <f>SUM(computations!H35)</f>
        <v>5.5856164383561646</v>
      </c>
      <c r="D35" s="60">
        <v>965</v>
      </c>
      <c r="E35" s="61">
        <f>SUM(computations!K35)</f>
        <v>5.2310880829015547</v>
      </c>
      <c r="F35" s="153">
        <v>1063</v>
      </c>
      <c r="G35" s="152">
        <f>[1]Table1.1final!$O$35/F35</f>
        <v>5.1881467544684856</v>
      </c>
      <c r="H35" s="153"/>
      <c r="M35" s="120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spans="1:23" x14ac:dyDescent="0.2">
      <c r="A36" s="99" t="s">
        <v>28</v>
      </c>
      <c r="B36" s="60">
        <v>1603</v>
      </c>
      <c r="C36" s="61">
        <f>SUM(computations!H36)</f>
        <v>5.4940736119775417</v>
      </c>
      <c r="D36" s="60">
        <v>1694</v>
      </c>
      <c r="E36" s="61">
        <f>SUM(computations!K36)</f>
        <v>5.3707201889020073</v>
      </c>
      <c r="F36" s="153">
        <v>1875</v>
      </c>
      <c r="G36" s="152">
        <f>[1]Table1.1final!$O$36/F36</f>
        <v>5.4309333333333329</v>
      </c>
      <c r="H36" s="153"/>
      <c r="M36" s="120"/>
      <c r="N36" s="58"/>
      <c r="O36" s="58"/>
      <c r="P36" s="58"/>
      <c r="Q36" s="58"/>
      <c r="R36" s="58"/>
      <c r="S36" s="58"/>
      <c r="T36" s="58"/>
      <c r="U36" s="58"/>
      <c r="V36" s="58"/>
      <c r="W36" s="58"/>
    </row>
    <row r="37" spans="1:23" x14ac:dyDescent="0.2">
      <c r="A37" s="99" t="s">
        <v>29</v>
      </c>
      <c r="B37" s="60">
        <v>1582</v>
      </c>
      <c r="C37" s="61">
        <f>SUM(computations!H37)</f>
        <v>5.3419721871049308</v>
      </c>
      <c r="D37" s="60">
        <v>1711</v>
      </c>
      <c r="E37" s="61">
        <f>SUM(computations!K37)</f>
        <v>5.3670368205727641</v>
      </c>
      <c r="F37" s="153">
        <v>1775</v>
      </c>
      <c r="G37" s="152">
        <f>[1]Table1.1final!$O$37/F37</f>
        <v>5.2552112676056337</v>
      </c>
      <c r="H37" s="153"/>
      <c r="M37" s="120"/>
      <c r="N37" s="58"/>
      <c r="O37" s="58"/>
      <c r="P37" s="58"/>
      <c r="Q37" s="58"/>
      <c r="R37" s="58"/>
      <c r="S37" s="58"/>
      <c r="T37" s="58"/>
      <c r="U37" s="58"/>
      <c r="V37" s="58"/>
      <c r="W37" s="58"/>
    </row>
    <row r="38" spans="1:23" x14ac:dyDescent="0.2">
      <c r="A38" s="99" t="s">
        <v>30</v>
      </c>
      <c r="B38" s="60">
        <v>902</v>
      </c>
      <c r="C38" s="61">
        <f>SUM(computations!H38)</f>
        <v>5.4778270509977824</v>
      </c>
      <c r="D38" s="60">
        <v>974</v>
      </c>
      <c r="E38" s="61">
        <f>SUM(computations!K38)</f>
        <v>5.444558521560575</v>
      </c>
      <c r="F38" s="153">
        <v>1075</v>
      </c>
      <c r="G38" s="152">
        <f>[1]Table1.1final!$O$38/F38</f>
        <v>5.1134883720930233</v>
      </c>
      <c r="H38" s="153"/>
      <c r="M38" s="120"/>
      <c r="N38" s="58"/>
      <c r="O38" s="58"/>
      <c r="P38" s="58"/>
      <c r="Q38" s="58"/>
      <c r="R38" s="58"/>
      <c r="S38" s="58"/>
      <c r="T38" s="58"/>
      <c r="U38" s="58"/>
      <c r="V38" s="58"/>
      <c r="W38" s="58"/>
    </row>
    <row r="39" spans="1:23" x14ac:dyDescent="0.2">
      <c r="A39" s="99"/>
      <c r="B39" s="60"/>
      <c r="C39" s="61"/>
      <c r="D39" s="63"/>
      <c r="E39" s="61"/>
      <c r="F39" s="153"/>
      <c r="G39" s="152"/>
      <c r="H39" s="153"/>
      <c r="M39" s="120"/>
      <c r="N39" s="58"/>
      <c r="O39" s="58"/>
      <c r="P39" s="58"/>
      <c r="Q39" s="58"/>
      <c r="R39" s="58"/>
      <c r="S39" s="58"/>
      <c r="T39" s="58"/>
      <c r="U39" s="58"/>
      <c r="V39" s="58"/>
      <c r="W39" s="58"/>
    </row>
    <row r="40" spans="1:23" x14ac:dyDescent="0.2">
      <c r="A40" s="99" t="s">
        <v>31</v>
      </c>
      <c r="B40" s="60">
        <v>675</v>
      </c>
      <c r="C40" s="61">
        <f>SUM(computations!H40)</f>
        <v>5.5466666666666669</v>
      </c>
      <c r="D40" s="60">
        <v>739</v>
      </c>
      <c r="E40" s="61">
        <f>SUM(computations!K40)</f>
        <v>5.1989174560216505</v>
      </c>
      <c r="F40" s="153">
        <v>820</v>
      </c>
      <c r="G40" s="152">
        <f>[1]Table1.1final!$O$40/F40</f>
        <v>5.2353658536585366</v>
      </c>
      <c r="H40" s="153"/>
      <c r="M40" s="120"/>
      <c r="N40" s="58"/>
      <c r="O40" s="58"/>
      <c r="P40" s="58"/>
      <c r="Q40" s="58"/>
      <c r="R40" s="58"/>
      <c r="S40" s="58"/>
      <c r="T40" s="58"/>
      <c r="U40" s="58"/>
      <c r="V40" s="58"/>
      <c r="W40" s="58"/>
    </row>
    <row r="41" spans="1:23" x14ac:dyDescent="0.2">
      <c r="A41" s="99" t="s">
        <v>32</v>
      </c>
      <c r="B41" s="60">
        <v>1686</v>
      </c>
      <c r="C41" s="61">
        <f>SUM(computations!H41)</f>
        <v>5.0088967971530245</v>
      </c>
      <c r="D41" s="60">
        <v>1694</v>
      </c>
      <c r="E41" s="61">
        <f>SUM(computations!K41)</f>
        <v>4.9946871310507674</v>
      </c>
      <c r="F41" s="153">
        <v>1787</v>
      </c>
      <c r="G41" s="152">
        <f>[1]Table1.1final!$O$41/F41</f>
        <v>4.9362059317291553</v>
      </c>
      <c r="H41" s="153"/>
      <c r="M41" s="120"/>
      <c r="N41" s="58"/>
      <c r="O41" s="58"/>
      <c r="P41" s="58"/>
      <c r="Q41" s="58"/>
      <c r="R41" s="58"/>
      <c r="S41" s="58"/>
      <c r="T41" s="58"/>
      <c r="U41" s="58"/>
      <c r="V41" s="58"/>
      <c r="W41" s="58"/>
    </row>
    <row r="42" spans="1:23" x14ac:dyDescent="0.2">
      <c r="A42" s="99" t="s">
        <v>33</v>
      </c>
      <c r="B42" s="60">
        <v>850</v>
      </c>
      <c r="C42" s="61">
        <f>SUM(computations!H42)</f>
        <v>5.0505882352941178</v>
      </c>
      <c r="D42" s="60">
        <v>931</v>
      </c>
      <c r="E42" s="61">
        <f>SUM(computations!K42)</f>
        <v>5.3694951664876474</v>
      </c>
      <c r="F42" s="153">
        <v>946</v>
      </c>
      <c r="G42" s="152">
        <f>[1]Table1.1final!$O$42/F42</f>
        <v>5.4228329809725162</v>
      </c>
      <c r="H42" s="153"/>
      <c r="M42" s="120"/>
      <c r="N42" s="58"/>
      <c r="O42" s="58"/>
      <c r="P42" s="58"/>
      <c r="Q42" s="58"/>
      <c r="R42" s="58"/>
      <c r="S42" s="58"/>
      <c r="T42" s="58"/>
      <c r="U42" s="58"/>
      <c r="V42" s="58"/>
      <c r="W42" s="58"/>
    </row>
    <row r="43" spans="1:23" x14ac:dyDescent="0.2">
      <c r="A43" s="99" t="s">
        <v>34</v>
      </c>
      <c r="B43" s="60">
        <v>1993</v>
      </c>
      <c r="C43" s="61">
        <f>SUM(computations!H43)</f>
        <v>5.5418966382338182</v>
      </c>
      <c r="D43" s="64">
        <v>2152</v>
      </c>
      <c r="E43" s="61">
        <f>SUM(computations!K43)</f>
        <v>5.7369888475836435</v>
      </c>
      <c r="F43" s="153">
        <v>2439</v>
      </c>
      <c r="G43" s="152">
        <f>[1]Table1.1final!$O$43/F43</f>
        <v>5.141041410414104</v>
      </c>
      <c r="H43" s="153"/>
      <c r="M43" s="120"/>
      <c r="N43" s="58"/>
      <c r="O43" s="58"/>
      <c r="P43" s="58"/>
      <c r="Q43" s="58"/>
      <c r="R43" s="58"/>
      <c r="S43" s="58"/>
      <c r="T43" s="58"/>
      <c r="U43" s="58"/>
      <c r="V43" s="58"/>
      <c r="W43" s="58"/>
    </row>
    <row r="44" spans="1:23" x14ac:dyDescent="0.2">
      <c r="A44" s="99" t="s">
        <v>35</v>
      </c>
      <c r="B44" s="60">
        <v>570</v>
      </c>
      <c r="C44" s="61">
        <f>SUM(computations!H44)</f>
        <v>5.382456140350877</v>
      </c>
      <c r="D44" s="64">
        <v>659</v>
      </c>
      <c r="E44" s="61">
        <f>SUM(computations!K44)</f>
        <v>6.5432473444613048</v>
      </c>
      <c r="F44" s="153">
        <v>787</v>
      </c>
      <c r="G44" s="152">
        <f>[1]Table1.1final!$O$44/F44</f>
        <v>6.346886912325286</v>
      </c>
      <c r="H44" s="153"/>
      <c r="M44" s="120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5" spans="1:23" x14ac:dyDescent="0.2">
      <c r="A45" s="99"/>
      <c r="B45" s="60"/>
      <c r="C45" s="61"/>
      <c r="D45" s="64"/>
      <c r="E45" s="65"/>
      <c r="F45" s="153"/>
      <c r="G45" s="152"/>
      <c r="H45" s="153"/>
      <c r="M45" s="120"/>
      <c r="N45" s="58"/>
      <c r="O45" s="58"/>
      <c r="P45" s="58"/>
      <c r="Q45" s="58"/>
      <c r="R45" s="58"/>
      <c r="S45" s="58"/>
      <c r="T45" s="58"/>
      <c r="U45" s="58"/>
      <c r="V45" s="58"/>
      <c r="W45" s="58"/>
    </row>
    <row r="46" spans="1:23" x14ac:dyDescent="0.2">
      <c r="A46" s="99" t="s">
        <v>36</v>
      </c>
      <c r="B46" s="60">
        <v>829</v>
      </c>
      <c r="C46" s="61">
        <f>SUM(computations!H46)</f>
        <v>5.5355850422195418</v>
      </c>
      <c r="D46" s="60">
        <v>813</v>
      </c>
      <c r="E46" s="61">
        <f>SUM(computations!K46)</f>
        <v>5.3431734317343169</v>
      </c>
      <c r="F46" s="153">
        <v>902</v>
      </c>
      <c r="G46" s="152">
        <f>[1]Table1.1final!$O$46/F46</f>
        <v>5.5920177383592016</v>
      </c>
      <c r="H46" s="153"/>
      <c r="M46" s="120"/>
      <c r="N46" s="58"/>
      <c r="O46" s="58"/>
      <c r="P46" s="58"/>
      <c r="Q46" s="58"/>
      <c r="R46" s="58"/>
      <c r="S46" s="58"/>
      <c r="T46" s="58"/>
      <c r="U46" s="58"/>
      <c r="V46" s="58"/>
      <c r="W46" s="58"/>
    </row>
    <row r="47" spans="1:23" x14ac:dyDescent="0.2">
      <c r="A47" s="99" t="s">
        <v>37</v>
      </c>
      <c r="B47" s="60">
        <v>874</v>
      </c>
      <c r="C47" s="61">
        <f>SUM(computations!H47)</f>
        <v>5.276887871853547</v>
      </c>
      <c r="D47" s="60">
        <v>888</v>
      </c>
      <c r="E47" s="61">
        <f>SUM(computations!K47)</f>
        <v>5.2184684684684681</v>
      </c>
      <c r="F47" s="153">
        <v>930</v>
      </c>
      <c r="G47" s="152">
        <f>[1]Table1.1final!$O$47/F47</f>
        <v>5.2440860215053764</v>
      </c>
      <c r="H47" s="153"/>
      <c r="M47" s="120"/>
      <c r="N47" s="58"/>
      <c r="O47" s="58"/>
      <c r="P47" s="58"/>
      <c r="Q47" s="58"/>
      <c r="R47" s="58"/>
      <c r="S47" s="58"/>
      <c r="T47" s="58"/>
      <c r="U47" s="58"/>
      <c r="V47" s="58"/>
      <c r="W47" s="58"/>
    </row>
    <row r="48" spans="1:23" x14ac:dyDescent="0.2">
      <c r="A48" s="58"/>
      <c r="B48" s="63"/>
      <c r="C48" s="61"/>
      <c r="D48" s="60"/>
      <c r="E48" s="61"/>
      <c r="F48" s="153"/>
      <c r="G48" s="152"/>
      <c r="H48" s="51"/>
      <c r="N48" s="58"/>
      <c r="O48" s="58"/>
      <c r="P48" s="58"/>
      <c r="Q48" s="58"/>
      <c r="R48" s="58"/>
      <c r="S48" s="58"/>
      <c r="T48" s="58"/>
      <c r="U48" s="58"/>
      <c r="V48" s="58"/>
      <c r="W48" s="58"/>
    </row>
    <row r="49" spans="1:25" x14ac:dyDescent="0.2">
      <c r="A49" s="58" t="s">
        <v>113</v>
      </c>
      <c r="B49" s="60">
        <f>SUM(B51:B58)</f>
        <v>13754</v>
      </c>
      <c r="C49" s="61">
        <f>SUM(computations!H49)</f>
        <v>5.4326014250399881</v>
      </c>
      <c r="D49" s="60">
        <f>SUM(D51:D58)</f>
        <v>15326</v>
      </c>
      <c r="E49" s="61">
        <f>SUM(computations!K49)</f>
        <v>5.4586976380007828</v>
      </c>
      <c r="F49" s="153">
        <f>SUM(F51:F58)</f>
        <v>18165</v>
      </c>
      <c r="G49" s="152">
        <f>[1]Table1.1final!$O$49/F49</f>
        <v>5.347041012936967</v>
      </c>
      <c r="H49" s="153"/>
      <c r="M49" s="120"/>
      <c r="N49" s="58"/>
      <c r="O49" s="58"/>
      <c r="P49" s="58"/>
      <c r="Q49" s="58"/>
      <c r="R49" s="58"/>
      <c r="S49" s="58"/>
      <c r="T49" s="58"/>
      <c r="U49" s="58"/>
      <c r="V49" s="58"/>
      <c r="W49" s="58"/>
    </row>
    <row r="50" spans="1:25" x14ac:dyDescent="0.2">
      <c r="A50" s="58"/>
      <c r="B50" s="60"/>
      <c r="C50" s="61"/>
      <c r="D50" s="60"/>
      <c r="E50" s="61"/>
      <c r="F50" s="153"/>
      <c r="G50" s="152"/>
      <c r="H50" s="153"/>
      <c r="M50" s="120"/>
      <c r="N50" s="58"/>
      <c r="O50" s="58"/>
      <c r="P50" s="58"/>
      <c r="Q50" s="58"/>
      <c r="R50" s="58"/>
      <c r="S50" s="58"/>
      <c r="T50" s="58"/>
      <c r="U50" s="58"/>
      <c r="V50" s="58"/>
      <c r="W50" s="58"/>
    </row>
    <row r="51" spans="1:25" x14ac:dyDescent="0.2">
      <c r="A51" s="99" t="s">
        <v>99</v>
      </c>
      <c r="B51" s="60">
        <v>1850</v>
      </c>
      <c r="C51" s="61">
        <f>SUM(computations!H51)</f>
        <v>5.783243243243243</v>
      </c>
      <c r="D51" s="60">
        <v>1999</v>
      </c>
      <c r="E51" s="61">
        <f>SUM(computations!K51)</f>
        <v>5.8424212106053028</v>
      </c>
      <c r="F51" s="153">
        <v>2034</v>
      </c>
      <c r="G51" s="152">
        <f>[1]Table1.1final!$O$51/F51</f>
        <v>6.2959685349065877</v>
      </c>
      <c r="H51" s="153"/>
      <c r="M51" s="120"/>
      <c r="N51" s="58"/>
      <c r="O51" s="58"/>
      <c r="P51" s="58"/>
      <c r="Q51" s="58"/>
      <c r="R51" s="58"/>
      <c r="S51" s="58"/>
      <c r="T51" s="58"/>
      <c r="U51" s="58"/>
      <c r="V51" s="58"/>
      <c r="W51" s="58"/>
    </row>
    <row r="52" spans="1:25" x14ac:dyDescent="0.2">
      <c r="A52" s="99" t="s">
        <v>39</v>
      </c>
      <c r="B52" s="60">
        <v>3080</v>
      </c>
      <c r="C52" s="61">
        <f>SUM(computations!H52)</f>
        <v>5.2662337662337659</v>
      </c>
      <c r="D52" s="60">
        <v>3246</v>
      </c>
      <c r="E52" s="61">
        <f>SUM(computations!K52)</f>
        <v>5.3792359827479972</v>
      </c>
      <c r="F52" s="153">
        <v>3808</v>
      </c>
      <c r="G52" s="152">
        <f>[1]Table1.1final!$O$52/F52</f>
        <v>5.3647584033613445</v>
      </c>
      <c r="H52" s="153"/>
      <c r="M52" s="120"/>
      <c r="N52" s="58"/>
      <c r="O52" s="58"/>
      <c r="P52" s="58"/>
      <c r="Q52" s="58"/>
      <c r="R52" s="58"/>
      <c r="S52" s="58"/>
      <c r="T52" s="58"/>
      <c r="U52" s="58"/>
      <c r="V52" s="58"/>
      <c r="W52" s="58"/>
    </row>
    <row r="53" spans="1:25" x14ac:dyDescent="0.2">
      <c r="A53" s="99" t="s">
        <v>40</v>
      </c>
      <c r="B53" s="60">
        <v>2054</v>
      </c>
      <c r="C53" s="61">
        <f>SUM(computations!H53)</f>
        <v>5.2629016553067185</v>
      </c>
      <c r="D53" s="60">
        <v>2437</v>
      </c>
      <c r="E53" s="61">
        <f>SUM(computations!K53)</f>
        <v>5.0512925728354539</v>
      </c>
      <c r="F53" s="153">
        <v>2985</v>
      </c>
      <c r="G53" s="152">
        <f>[1]Table1.1final!$O$53/F53</f>
        <v>4.9782244556113904</v>
      </c>
      <c r="H53" s="153"/>
      <c r="M53" s="120"/>
      <c r="N53" s="58"/>
      <c r="O53" s="58"/>
      <c r="P53" s="58"/>
      <c r="Q53" s="58"/>
      <c r="R53" s="58"/>
      <c r="S53" s="58"/>
      <c r="T53" s="58"/>
      <c r="U53" s="58"/>
      <c r="V53" s="58"/>
      <c r="W53" s="58"/>
    </row>
    <row r="54" spans="1:25" x14ac:dyDescent="0.2">
      <c r="A54" s="99" t="s">
        <v>41</v>
      </c>
      <c r="B54" s="60">
        <v>1861</v>
      </c>
      <c r="C54" s="61">
        <f>SUM(computations!H54)</f>
        <v>6.0171950564212793</v>
      </c>
      <c r="D54" s="60">
        <v>2128</v>
      </c>
      <c r="E54" s="61">
        <f>SUM(computations!K54)</f>
        <v>5.9727443609022552</v>
      </c>
      <c r="F54" s="153">
        <v>2501</v>
      </c>
      <c r="G54" s="152">
        <f>[1]Table1.1final!$O$54/F54</f>
        <v>5.591763294682127</v>
      </c>
      <c r="H54" s="153"/>
      <c r="M54" s="120"/>
      <c r="N54" s="58"/>
      <c r="O54" s="58"/>
      <c r="P54" s="58"/>
      <c r="Q54" s="58"/>
      <c r="R54" s="58"/>
      <c r="S54" s="58"/>
      <c r="T54" s="58"/>
      <c r="U54" s="58"/>
      <c r="V54" s="58"/>
      <c r="W54" s="58"/>
    </row>
    <row r="55" spans="1:25" x14ac:dyDescent="0.2">
      <c r="A55" s="99" t="s">
        <v>42</v>
      </c>
      <c r="B55" s="60">
        <v>2026</v>
      </c>
      <c r="C55" s="61">
        <f>SUM(computations!H56)</f>
        <v>5.2073050345508394</v>
      </c>
      <c r="D55" s="63">
        <v>2199</v>
      </c>
      <c r="E55" s="66">
        <f>SUM(computations!K56)</f>
        <v>5.5143246930422922</v>
      </c>
      <c r="F55" s="153">
        <v>2776</v>
      </c>
      <c r="G55" s="152">
        <f>[1]Table1.1final!$O$55/F55</f>
        <v>5.0987031700288181</v>
      </c>
      <c r="H55" s="153"/>
      <c r="M55" s="120"/>
      <c r="N55" s="58"/>
      <c r="O55" s="58"/>
      <c r="P55" s="58"/>
      <c r="Q55" s="58"/>
      <c r="R55" s="58"/>
      <c r="S55" s="58"/>
      <c r="T55" s="58"/>
      <c r="U55" s="58"/>
      <c r="V55" s="58"/>
      <c r="W55" s="58"/>
    </row>
    <row r="56" spans="1:25" x14ac:dyDescent="0.2">
      <c r="A56" s="99"/>
      <c r="B56" s="60"/>
      <c r="C56" s="61"/>
      <c r="D56" s="63"/>
      <c r="E56" s="66"/>
      <c r="F56" s="153"/>
      <c r="G56" s="152"/>
      <c r="H56" s="153"/>
      <c r="M56" s="120"/>
      <c r="N56" s="58"/>
      <c r="O56" s="58"/>
      <c r="P56" s="58"/>
      <c r="Q56" s="58"/>
      <c r="R56" s="58"/>
      <c r="S56" s="58"/>
      <c r="T56" s="58"/>
      <c r="U56" s="58"/>
      <c r="V56" s="58"/>
      <c r="W56" s="58"/>
    </row>
    <row r="57" spans="1:25" x14ac:dyDescent="0.2">
      <c r="A57" s="99" t="s">
        <v>43</v>
      </c>
      <c r="B57" s="60">
        <v>1452</v>
      </c>
      <c r="C57" s="61">
        <f>SUM(computations!H57)</f>
        <v>5.2486225895316805</v>
      </c>
      <c r="D57" s="60">
        <v>1580</v>
      </c>
      <c r="E57" s="61">
        <f>SUM(computations!K57)</f>
        <v>5.4784810126582277</v>
      </c>
      <c r="F57" s="153">
        <v>2066</v>
      </c>
      <c r="G57" s="152">
        <f>[1]Table1.1final!$O$57/F57</f>
        <v>5.3431752178121972</v>
      </c>
      <c r="H57" s="153"/>
      <c r="M57" s="120"/>
      <c r="N57" s="58"/>
      <c r="O57" s="58"/>
      <c r="P57" s="58"/>
      <c r="Q57" s="58"/>
      <c r="R57" s="58"/>
      <c r="S57" s="58"/>
      <c r="T57" s="58"/>
      <c r="U57" s="58"/>
      <c r="V57" s="58"/>
      <c r="W57" s="58"/>
    </row>
    <row r="58" spans="1:25" x14ac:dyDescent="0.2">
      <c r="A58" s="99" t="s">
        <v>44</v>
      </c>
      <c r="B58" s="60">
        <v>1431</v>
      </c>
      <c r="C58" s="61">
        <f>SUM(computations!H58)</f>
        <v>5.3263452131376656</v>
      </c>
      <c r="D58" s="60">
        <v>1737</v>
      </c>
      <c r="E58" s="61">
        <f>SUM(computations!K58)</f>
        <v>5.018998272884283</v>
      </c>
      <c r="F58" s="153">
        <v>1995</v>
      </c>
      <c r="G58" s="152">
        <f>[1]Table1.1final!$O$58/F58</f>
        <v>4.9403508771929827</v>
      </c>
      <c r="H58" s="153"/>
      <c r="M58" s="120"/>
      <c r="N58" s="58"/>
      <c r="O58" s="58"/>
      <c r="P58" s="58"/>
      <c r="Q58" s="58"/>
      <c r="R58" s="58"/>
      <c r="S58" s="58"/>
      <c r="T58" s="58"/>
      <c r="U58" s="58"/>
      <c r="V58" s="58"/>
      <c r="W58" s="58"/>
    </row>
    <row r="59" spans="1:25" x14ac:dyDescent="0.2">
      <c r="A59" s="67"/>
      <c r="B59" s="68"/>
      <c r="C59" s="69"/>
      <c r="D59" s="68"/>
      <c r="E59" s="70"/>
      <c r="F59" s="155"/>
      <c r="G59" s="156"/>
      <c r="H59" s="51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</row>
    <row r="60" spans="1:25" x14ac:dyDescent="0.2">
      <c r="A60" s="58" t="s">
        <v>125</v>
      </c>
      <c r="B60" s="71"/>
      <c r="C60" s="72"/>
      <c r="D60" s="60"/>
      <c r="E60" s="72"/>
      <c r="F60" s="157"/>
      <c r="G60" s="158"/>
      <c r="H60" s="153"/>
      <c r="M60" s="120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</row>
    <row r="61" spans="1:25" x14ac:dyDescent="0.2">
      <c r="A61" s="58"/>
      <c r="B61" s="71"/>
      <c r="C61" s="72"/>
      <c r="D61" s="60"/>
      <c r="E61" s="72"/>
      <c r="F61" s="157"/>
      <c r="G61" s="158"/>
      <c r="H61" s="51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</row>
    <row r="62" spans="1:25" x14ac:dyDescent="0.2">
      <c r="A62" s="58"/>
      <c r="B62" s="71"/>
      <c r="C62" s="72"/>
      <c r="D62" s="60"/>
      <c r="E62" s="72"/>
      <c r="F62" s="157"/>
      <c r="G62" s="158"/>
      <c r="H62" s="51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</row>
    <row r="63" spans="1:25" s="2" customFormat="1" ht="12.75" x14ac:dyDescent="0.2">
      <c r="A63" s="20" t="s">
        <v>45</v>
      </c>
      <c r="B63" s="89"/>
      <c r="C63" s="90"/>
      <c r="D63" s="91"/>
      <c r="E63" s="90"/>
      <c r="F63" s="159"/>
      <c r="G63" s="160"/>
      <c r="H63" s="51"/>
      <c r="M63" s="49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 s="2" customFormat="1" ht="12.75" x14ac:dyDescent="0.2">
      <c r="A64" s="7"/>
      <c r="B64" s="89"/>
      <c r="C64" s="90"/>
      <c r="D64" s="91"/>
      <c r="E64" s="90"/>
      <c r="F64" s="159"/>
      <c r="G64" s="160"/>
      <c r="H64" s="51"/>
      <c r="M64" s="49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s="2" customFormat="1" ht="12.75" x14ac:dyDescent="0.2">
      <c r="A65" s="7"/>
      <c r="B65" s="89"/>
      <c r="C65" s="90"/>
      <c r="D65" s="91"/>
      <c r="E65" s="90"/>
      <c r="F65" s="159"/>
      <c r="G65" s="160"/>
      <c r="H65" s="51"/>
      <c r="M65" s="49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s="2" customFormat="1" ht="12.75" x14ac:dyDescent="0.2">
      <c r="A66" s="7"/>
      <c r="B66" s="89"/>
      <c r="C66" s="90"/>
      <c r="D66" s="91"/>
      <c r="E66" s="90"/>
      <c r="F66" s="159"/>
      <c r="G66" s="160"/>
      <c r="H66" s="52"/>
      <c r="M66" s="58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x14ac:dyDescent="0.2">
      <c r="A67" s="58"/>
      <c r="B67" s="71"/>
      <c r="C67" s="72"/>
      <c r="D67" s="60"/>
      <c r="E67" s="72"/>
      <c r="F67" s="157"/>
      <c r="G67" s="158"/>
      <c r="H67" s="52"/>
      <c r="M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</row>
    <row r="68" spans="1:25" ht="12.75" x14ac:dyDescent="0.2">
      <c r="A68" s="53"/>
      <c r="B68" s="168">
        <v>1990</v>
      </c>
      <c r="C68" s="169"/>
      <c r="D68" s="172">
        <v>1995</v>
      </c>
      <c r="E68" s="173"/>
      <c r="F68" s="170">
        <v>2000</v>
      </c>
      <c r="G68" s="171"/>
      <c r="H68" s="161"/>
      <c r="M68" s="2"/>
      <c r="N68" s="58"/>
      <c r="O68" s="58"/>
      <c r="P68" s="58"/>
      <c r="Q68" s="58"/>
      <c r="R68" s="58"/>
      <c r="S68" s="58"/>
      <c r="T68" s="58"/>
      <c r="U68" s="58"/>
      <c r="V68" s="58"/>
      <c r="W68" s="58"/>
    </row>
    <row r="69" spans="1:25" ht="12.75" x14ac:dyDescent="0.2">
      <c r="A69" s="98" t="s">
        <v>3</v>
      </c>
      <c r="B69" s="78" t="s">
        <v>4</v>
      </c>
      <c r="C69" s="79" t="s">
        <v>5</v>
      </c>
      <c r="D69" s="53" t="s">
        <v>4</v>
      </c>
      <c r="E69" s="53" t="s">
        <v>5</v>
      </c>
      <c r="F69" s="119" t="s">
        <v>4</v>
      </c>
      <c r="G69" s="140" t="s">
        <v>5</v>
      </c>
      <c r="H69" s="161"/>
      <c r="M69" s="2"/>
      <c r="N69" s="58"/>
      <c r="O69" s="58"/>
      <c r="P69" s="58"/>
      <c r="Q69" s="58"/>
      <c r="R69" s="58"/>
      <c r="S69" s="58"/>
      <c r="T69" s="58"/>
      <c r="U69" s="58"/>
      <c r="V69" s="58"/>
      <c r="W69" s="58"/>
    </row>
    <row r="70" spans="1:25" ht="12.75" x14ac:dyDescent="0.2">
      <c r="A70" s="56"/>
      <c r="B70" s="80" t="s">
        <v>6</v>
      </c>
      <c r="C70" s="81" t="s">
        <v>7</v>
      </c>
      <c r="D70" s="56" t="s">
        <v>6</v>
      </c>
      <c r="E70" s="56" t="s">
        <v>7</v>
      </c>
      <c r="F70" s="106" t="s">
        <v>6</v>
      </c>
      <c r="G70" s="141" t="s">
        <v>7</v>
      </c>
      <c r="H70" s="161"/>
      <c r="M70" s="2"/>
      <c r="N70" s="58"/>
      <c r="O70" s="58"/>
      <c r="P70" s="58"/>
      <c r="Q70" s="58"/>
      <c r="R70" s="58"/>
      <c r="S70" s="58"/>
      <c r="T70" s="58"/>
      <c r="U70" s="58"/>
      <c r="V70" s="58"/>
      <c r="W70" s="58"/>
    </row>
    <row r="71" spans="1:25" x14ac:dyDescent="0.2">
      <c r="A71" s="55"/>
      <c r="B71" s="84"/>
      <c r="C71" s="79"/>
      <c r="D71" s="55"/>
      <c r="E71" s="73"/>
      <c r="F71" s="51"/>
      <c r="G71" s="152"/>
      <c r="H71" s="162"/>
      <c r="M71" s="128"/>
      <c r="N71" s="58"/>
      <c r="O71" s="58"/>
      <c r="P71" s="58"/>
      <c r="Q71" s="58"/>
      <c r="R71" s="58"/>
      <c r="S71" s="58"/>
      <c r="T71" s="58"/>
      <c r="U71" s="58"/>
      <c r="V71" s="58"/>
      <c r="W71" s="58"/>
    </row>
    <row r="72" spans="1:25" x14ac:dyDescent="0.2">
      <c r="A72" s="96" t="s">
        <v>114</v>
      </c>
      <c r="B72" s="60">
        <v>36547</v>
      </c>
      <c r="C72" s="61">
        <f>SUM(computations!H69)</f>
        <v>5.0111363449804358</v>
      </c>
      <c r="D72" s="60">
        <v>48071</v>
      </c>
      <c r="E72" s="61">
        <f>SUM(computations!K69)</f>
        <v>4.7197478729379458</v>
      </c>
      <c r="F72" s="153">
        <v>52302</v>
      </c>
      <c r="G72" s="152">
        <f>[1]Table1.1final!$O$60/F72</f>
        <v>4.8255516041451569</v>
      </c>
      <c r="H72" s="53"/>
      <c r="M72" s="129"/>
      <c r="N72" s="58"/>
      <c r="O72" s="58"/>
      <c r="P72" s="58"/>
      <c r="Q72" s="58"/>
      <c r="R72" s="58"/>
      <c r="S72" s="58"/>
      <c r="T72" s="58"/>
      <c r="U72" s="58"/>
      <c r="V72" s="58"/>
      <c r="W72" s="58"/>
    </row>
    <row r="73" spans="1:25" x14ac:dyDescent="0.2">
      <c r="A73" s="58"/>
      <c r="B73" s="60"/>
      <c r="C73" s="61"/>
      <c r="D73" s="60"/>
      <c r="E73" s="61"/>
      <c r="F73" s="153"/>
      <c r="G73" s="152"/>
      <c r="H73" s="56"/>
      <c r="M73" s="127"/>
      <c r="N73" s="58"/>
      <c r="O73" s="58"/>
      <c r="P73" s="58"/>
      <c r="Q73" s="58"/>
      <c r="R73" s="58"/>
      <c r="S73" s="58"/>
      <c r="T73" s="58"/>
      <c r="U73" s="58"/>
      <c r="V73" s="58"/>
      <c r="W73" s="58"/>
    </row>
    <row r="74" spans="1:25" x14ac:dyDescent="0.2">
      <c r="A74" s="96" t="s">
        <v>115</v>
      </c>
      <c r="B74" s="60">
        <f>SUM(B76:B90)</f>
        <v>58535</v>
      </c>
      <c r="C74" s="61">
        <f>SUM(computations!H71)</f>
        <v>5.1715213120355346</v>
      </c>
      <c r="D74" s="60">
        <f>SUM(D76:D90)</f>
        <v>61204</v>
      </c>
      <c r="E74" s="61">
        <f>SUM(computations!K71)</f>
        <v>5.1276550552251488</v>
      </c>
      <c r="F74" s="153">
        <f>SUM(F76:F90)</f>
        <v>63123</v>
      </c>
      <c r="G74" s="152">
        <f>[1]Table1.1final!$O$75/F74</f>
        <v>5.2299320374506912</v>
      </c>
      <c r="H74" s="51"/>
      <c r="N74" s="58"/>
      <c r="O74" s="58"/>
      <c r="P74" s="58"/>
      <c r="Q74" s="58"/>
      <c r="R74" s="58"/>
      <c r="S74" s="58"/>
      <c r="T74" s="58"/>
      <c r="U74" s="58"/>
      <c r="V74" s="58"/>
      <c r="W74" s="58"/>
    </row>
    <row r="75" spans="1:25" x14ac:dyDescent="0.2">
      <c r="A75" s="96"/>
      <c r="B75" s="60"/>
      <c r="C75" s="61"/>
      <c r="D75" s="60"/>
      <c r="E75" s="61"/>
      <c r="F75" s="153"/>
      <c r="G75" s="152"/>
      <c r="H75" s="153"/>
      <c r="M75" s="120"/>
      <c r="N75" s="58"/>
      <c r="O75" s="58"/>
      <c r="P75" s="58"/>
      <c r="Q75" s="58"/>
      <c r="R75" s="58"/>
      <c r="S75" s="58"/>
      <c r="T75" s="58"/>
      <c r="U75" s="58"/>
      <c r="V75" s="58"/>
      <c r="W75" s="58"/>
    </row>
    <row r="76" spans="1:25" x14ac:dyDescent="0.2">
      <c r="A76" s="99" t="s">
        <v>48</v>
      </c>
      <c r="B76" s="60">
        <v>2668</v>
      </c>
      <c r="C76" s="61">
        <f>SUM(computations!H73)</f>
        <v>5.192278860569715</v>
      </c>
      <c r="D76" s="60">
        <v>2905</v>
      </c>
      <c r="E76" s="61">
        <f>SUM(computations!K73)</f>
        <v>5.1160068846815836</v>
      </c>
      <c r="F76" s="153">
        <v>3397</v>
      </c>
      <c r="G76" s="152">
        <f>[1]Table1.1final!$O$77/F76</f>
        <v>4.9034442154842512</v>
      </c>
      <c r="H76" s="163"/>
      <c r="M76" s="130"/>
      <c r="N76" s="58"/>
      <c r="O76" s="58"/>
      <c r="P76" s="58"/>
      <c r="Q76" s="58"/>
      <c r="R76" s="58"/>
      <c r="S76" s="58"/>
      <c r="T76" s="58"/>
      <c r="U76" s="58"/>
      <c r="V76" s="58"/>
      <c r="W76" s="58"/>
    </row>
    <row r="77" spans="1:25" x14ac:dyDescent="0.2">
      <c r="A77" s="99" t="s">
        <v>49</v>
      </c>
      <c r="B77" s="60">
        <v>1984</v>
      </c>
      <c r="C77" s="61">
        <f>SUM(computations!H74)</f>
        <v>5.452116935483871</v>
      </c>
      <c r="D77" s="60">
        <v>2489</v>
      </c>
      <c r="E77" s="61">
        <f>SUM(computations!K74)</f>
        <v>5.1570912012856569</v>
      </c>
      <c r="F77" s="153">
        <v>2346</v>
      </c>
      <c r="G77" s="152">
        <f>[1]Table1.1final!$O$78/F77</f>
        <v>5.2058823529411766</v>
      </c>
      <c r="H77" s="153"/>
      <c r="M77" s="120"/>
      <c r="N77" s="58"/>
      <c r="O77" s="58"/>
      <c r="P77" s="58"/>
      <c r="Q77" s="58"/>
      <c r="R77" s="58"/>
      <c r="S77" s="58"/>
      <c r="T77" s="58"/>
      <c r="U77" s="58"/>
      <c r="V77" s="58"/>
      <c r="W77" s="58"/>
    </row>
    <row r="78" spans="1:25" x14ac:dyDescent="0.2">
      <c r="A78" s="99" t="s">
        <v>50</v>
      </c>
      <c r="B78" s="60">
        <v>2088</v>
      </c>
      <c r="C78" s="61">
        <f>SUM(computations!H75)</f>
        <v>5.495210727969349</v>
      </c>
      <c r="D78" s="60">
        <v>2109</v>
      </c>
      <c r="E78" s="61">
        <f>SUM(computations!K75)</f>
        <v>4.9909909909909906</v>
      </c>
      <c r="F78" s="153">
        <v>2242</v>
      </c>
      <c r="G78" s="152">
        <f>[1]Table1.1final!$O$79/F78</f>
        <v>5.2207850133809099</v>
      </c>
      <c r="H78" s="153"/>
      <c r="M78" s="120"/>
      <c r="N78" s="58"/>
      <c r="O78" s="58"/>
      <c r="P78" s="58"/>
      <c r="Q78" s="58"/>
      <c r="R78" s="58"/>
      <c r="S78" s="58"/>
      <c r="T78" s="58"/>
      <c r="U78" s="58"/>
      <c r="V78" s="58"/>
      <c r="W78" s="58"/>
    </row>
    <row r="79" spans="1:25" x14ac:dyDescent="0.2">
      <c r="A79" s="99" t="s">
        <v>51</v>
      </c>
      <c r="B79" s="60">
        <v>4593</v>
      </c>
      <c r="C79" s="61">
        <f>SUM(computations!H76)</f>
        <v>5.4944480731548007</v>
      </c>
      <c r="D79" s="60">
        <v>5218</v>
      </c>
      <c r="E79" s="61">
        <f>SUM(computations!K76)</f>
        <v>5.3725565350709088</v>
      </c>
      <c r="F79" s="153">
        <v>6312</v>
      </c>
      <c r="G79" s="152">
        <f>[1]Table1.1final!$O$80/F79</f>
        <v>5.2561787072243344</v>
      </c>
      <c r="H79" s="153"/>
      <c r="M79" s="120"/>
      <c r="N79" s="58"/>
      <c r="O79" s="58"/>
      <c r="P79" s="58"/>
      <c r="Q79" s="58"/>
      <c r="R79" s="58"/>
      <c r="S79" s="58"/>
      <c r="T79" s="58"/>
      <c r="U79" s="58"/>
      <c r="V79" s="58"/>
      <c r="W79" s="58"/>
    </row>
    <row r="80" spans="1:25" x14ac:dyDescent="0.2">
      <c r="A80" s="99" t="s">
        <v>52</v>
      </c>
      <c r="B80" s="60">
        <v>12002</v>
      </c>
      <c r="C80" s="61">
        <f>SUM(computations!H77)</f>
        <v>5.1468921846358944</v>
      </c>
      <c r="D80" s="60">
        <v>9200</v>
      </c>
      <c r="E80" s="61">
        <f>SUM(computations!K77)</f>
        <v>5.193586956521739</v>
      </c>
      <c r="F80" s="153">
        <v>8588</v>
      </c>
      <c r="G80" s="152">
        <f>[1]Table1.1final!$O$81/F80</f>
        <v>5.438402421984164</v>
      </c>
      <c r="H80" s="153"/>
      <c r="M80" s="120"/>
      <c r="N80" s="58"/>
      <c r="O80" s="58"/>
      <c r="P80" s="58"/>
      <c r="Q80" s="58"/>
      <c r="R80" s="58"/>
      <c r="S80" s="58"/>
      <c r="T80" s="58"/>
      <c r="U80" s="58"/>
      <c r="V80" s="58"/>
      <c r="W80" s="58"/>
    </row>
    <row r="81" spans="1:23" x14ac:dyDescent="0.2">
      <c r="A81" s="99"/>
      <c r="B81" s="60"/>
      <c r="C81" s="61"/>
      <c r="D81" s="60"/>
      <c r="E81" s="61"/>
      <c r="F81" s="153"/>
      <c r="G81" s="152"/>
      <c r="H81" s="153"/>
      <c r="M81" s="120"/>
      <c r="N81" s="58"/>
      <c r="O81" s="58"/>
      <c r="P81" s="58"/>
      <c r="Q81" s="58"/>
      <c r="R81" s="58"/>
      <c r="S81" s="58"/>
      <c r="T81" s="58"/>
      <c r="U81" s="58"/>
      <c r="V81" s="58"/>
      <c r="W81" s="58"/>
    </row>
    <row r="82" spans="1:23" x14ac:dyDescent="0.2">
      <c r="A82" s="99" t="s">
        <v>53</v>
      </c>
      <c r="B82" s="60">
        <v>1893</v>
      </c>
      <c r="C82" s="61">
        <f>SUM(computations!H79)</f>
        <v>5.4442683571051242</v>
      </c>
      <c r="D82" s="60">
        <v>1913</v>
      </c>
      <c r="E82" s="61">
        <f>SUM(computations!K79)</f>
        <v>5.4939884997386308</v>
      </c>
      <c r="F82" s="153">
        <v>2063</v>
      </c>
      <c r="G82" s="152">
        <f>[1]Table1.1final!$O$83/F82</f>
        <v>5.9835191468734852</v>
      </c>
      <c r="H82" s="153"/>
      <c r="M82" s="120"/>
      <c r="N82" s="58"/>
      <c r="O82" s="58"/>
      <c r="P82" s="58"/>
      <c r="Q82" s="58"/>
      <c r="R82" s="58"/>
      <c r="S82" s="58"/>
      <c r="T82" s="58"/>
      <c r="U82" s="58"/>
      <c r="V82" s="58"/>
      <c r="W82" s="58"/>
    </row>
    <row r="83" spans="1:23" x14ac:dyDescent="0.2">
      <c r="A83" s="99" t="s">
        <v>54</v>
      </c>
      <c r="B83" s="60">
        <v>2990</v>
      </c>
      <c r="C83" s="61">
        <f>SUM(computations!H80)</f>
        <v>5.1963210702341138</v>
      </c>
      <c r="D83" s="60">
        <v>3144</v>
      </c>
      <c r="E83" s="61">
        <f>SUM(computations!K80)</f>
        <v>4.8746819338422389</v>
      </c>
      <c r="F83" s="153">
        <v>3371</v>
      </c>
      <c r="G83" s="152">
        <f>[1]Table1.1final!$O$84/F83</f>
        <v>5.3803025808365472</v>
      </c>
      <c r="H83" s="153"/>
      <c r="M83" s="120"/>
      <c r="N83" s="58"/>
      <c r="O83" s="58"/>
      <c r="P83" s="58"/>
      <c r="Q83" s="58"/>
      <c r="R83" s="58"/>
      <c r="S83" s="58"/>
      <c r="T83" s="58"/>
      <c r="U83" s="58"/>
      <c r="V83" s="58"/>
      <c r="W83" s="58"/>
    </row>
    <row r="84" spans="1:23" x14ac:dyDescent="0.2">
      <c r="A84" s="99" t="s">
        <v>55</v>
      </c>
      <c r="B84" s="60">
        <v>2421</v>
      </c>
      <c r="C84" s="61">
        <f>SUM(computations!H81)</f>
        <v>5.2676579925650557</v>
      </c>
      <c r="D84" s="60">
        <v>2760</v>
      </c>
      <c r="E84" s="61">
        <f>SUM(computations!K81)</f>
        <v>5.1260869565217391</v>
      </c>
      <c r="F84" s="153">
        <v>2949</v>
      </c>
      <c r="G84" s="152">
        <f>[1]Table1.1final!$O$85/F84</f>
        <v>5.0986775178026447</v>
      </c>
      <c r="H84" s="153"/>
      <c r="M84" s="120"/>
      <c r="N84" s="58"/>
      <c r="O84" s="58"/>
      <c r="P84" s="58"/>
      <c r="Q84" s="58"/>
      <c r="R84" s="58"/>
      <c r="S84" s="58"/>
      <c r="T84" s="58"/>
      <c r="U84" s="58"/>
      <c r="V84" s="58"/>
      <c r="W84" s="58"/>
    </row>
    <row r="85" spans="1:23" x14ac:dyDescent="0.2">
      <c r="A85" s="99" t="s">
        <v>56</v>
      </c>
      <c r="B85" s="60">
        <v>9959</v>
      </c>
      <c r="C85" s="61">
        <f>SUM(computations!H82)</f>
        <v>4.8722763329651571</v>
      </c>
      <c r="D85" s="60">
        <v>12874</v>
      </c>
      <c r="E85" s="61">
        <f>SUM(computations!K82)</f>
        <v>4.900497125990368</v>
      </c>
      <c r="F85" s="153">
        <v>13658</v>
      </c>
      <c r="G85" s="152">
        <f>[1]Table1.1final!$O$86/F85</f>
        <v>4.9760579879923856</v>
      </c>
      <c r="H85" s="153"/>
      <c r="M85" s="120"/>
      <c r="N85" s="58"/>
      <c r="O85" s="58"/>
      <c r="P85" s="58"/>
      <c r="Q85" s="58"/>
      <c r="R85" s="58"/>
      <c r="S85" s="58"/>
      <c r="T85" s="58"/>
      <c r="U85" s="58"/>
      <c r="V85" s="58"/>
      <c r="W85" s="58"/>
    </row>
    <row r="86" spans="1:23" x14ac:dyDescent="0.2">
      <c r="A86" s="99" t="s">
        <v>57</v>
      </c>
      <c r="B86" s="60">
        <v>6553</v>
      </c>
      <c r="C86" s="61">
        <f>SUM(computations!H83)</f>
        <v>5.0189226308560961</v>
      </c>
      <c r="D86" s="60">
        <v>6859</v>
      </c>
      <c r="E86" s="61">
        <f>SUM(computations!K83)</f>
        <v>5.0589007143898526</v>
      </c>
      <c r="F86" s="153">
        <v>6495</v>
      </c>
      <c r="G86" s="152">
        <f>[1]Table1.1final!$O$87/F86</f>
        <v>5.3120862201693608</v>
      </c>
      <c r="H86" s="153"/>
      <c r="M86" s="120"/>
      <c r="N86" s="58"/>
      <c r="O86" s="58"/>
      <c r="P86" s="58"/>
      <c r="Q86" s="58"/>
      <c r="R86" s="58"/>
      <c r="S86" s="58"/>
      <c r="T86" s="58"/>
      <c r="U86" s="58"/>
      <c r="V86" s="58"/>
      <c r="W86" s="58"/>
    </row>
    <row r="87" spans="1:23" x14ac:dyDescent="0.2">
      <c r="A87" s="99"/>
      <c r="B87" s="60"/>
      <c r="C87" s="61"/>
      <c r="D87" s="60"/>
      <c r="E87" s="61"/>
      <c r="F87" s="153"/>
      <c r="G87" s="152"/>
      <c r="H87" s="153"/>
      <c r="M87" s="120"/>
      <c r="N87" s="58"/>
      <c r="O87" s="58"/>
      <c r="P87" s="58"/>
      <c r="Q87" s="58"/>
      <c r="R87" s="58"/>
      <c r="S87" s="58"/>
      <c r="T87" s="58"/>
      <c r="U87" s="58"/>
      <c r="V87" s="58"/>
      <c r="W87" s="58"/>
    </row>
    <row r="88" spans="1:23" x14ac:dyDescent="0.2">
      <c r="A88" s="99" t="s">
        <v>58</v>
      </c>
      <c r="B88" s="60">
        <v>1635</v>
      </c>
      <c r="C88" s="61">
        <f>SUM(computations!H85)</f>
        <v>5.1620795107033643</v>
      </c>
      <c r="D88" s="60">
        <v>1818</v>
      </c>
      <c r="E88" s="61">
        <f>SUM(computations!K85)</f>
        <v>5.0440044004400439</v>
      </c>
      <c r="F88" s="153">
        <v>1873</v>
      </c>
      <c r="G88" s="152">
        <f>[1]Table1.1final!$O$89/F88</f>
        <v>5.1532301121195943</v>
      </c>
      <c r="H88" s="153"/>
      <c r="M88" s="120"/>
      <c r="N88" s="58"/>
      <c r="O88" s="58"/>
      <c r="P88" s="58"/>
      <c r="Q88" s="58"/>
      <c r="R88" s="58"/>
      <c r="S88" s="58"/>
      <c r="T88" s="58"/>
      <c r="U88" s="58"/>
      <c r="V88" s="58"/>
      <c r="W88" s="58"/>
    </row>
    <row r="89" spans="1:23" x14ac:dyDescent="0.2">
      <c r="A89" s="99" t="s">
        <v>59</v>
      </c>
      <c r="B89" s="60">
        <v>7635</v>
      </c>
      <c r="C89" s="61">
        <f>SUM(computations!H86)</f>
        <v>5.1912246234446631</v>
      </c>
      <c r="D89" s="60">
        <v>7472</v>
      </c>
      <c r="E89" s="61">
        <f>SUM(computations!K86)</f>
        <v>5.2983137044967883</v>
      </c>
      <c r="F89" s="153">
        <v>7210</v>
      </c>
      <c r="G89" s="152">
        <f>[1]Table1.1final!$O$90/F89</f>
        <v>5.32122052704577</v>
      </c>
      <c r="H89" s="153"/>
      <c r="M89" s="120"/>
      <c r="N89" s="58"/>
      <c r="O89" s="58"/>
      <c r="P89" s="58"/>
      <c r="Q89" s="58"/>
      <c r="R89" s="58"/>
      <c r="S89" s="58"/>
      <c r="T89" s="58"/>
      <c r="U89" s="58"/>
      <c r="V89" s="58"/>
      <c r="W89" s="58"/>
    </row>
    <row r="90" spans="1:23" x14ac:dyDescent="0.2">
      <c r="A90" s="99" t="s">
        <v>60</v>
      </c>
      <c r="B90" s="60">
        <v>2114</v>
      </c>
      <c r="C90" s="61">
        <f>SUM(computations!H87)</f>
        <v>5.4299905392620627</v>
      </c>
      <c r="D90" s="60">
        <v>2443</v>
      </c>
      <c r="E90" s="61">
        <f>SUM(computations!K87)</f>
        <v>5.4289807613589849</v>
      </c>
      <c r="F90" s="153">
        <v>2619</v>
      </c>
      <c r="G90" s="152">
        <f>[1]Table1.1final!$O$91/F90</f>
        <v>5.2203130966017568</v>
      </c>
      <c r="H90" s="153"/>
      <c r="M90" s="120"/>
      <c r="N90" s="58"/>
      <c r="O90" s="58"/>
      <c r="P90" s="58"/>
      <c r="Q90" s="58"/>
      <c r="R90" s="58"/>
      <c r="S90" s="58"/>
      <c r="T90" s="58"/>
      <c r="U90" s="58"/>
      <c r="V90" s="58"/>
      <c r="W90" s="58"/>
    </row>
    <row r="91" spans="1:23" x14ac:dyDescent="0.2">
      <c r="A91" s="58"/>
      <c r="B91" s="60"/>
      <c r="C91" s="61"/>
      <c r="D91" s="60"/>
      <c r="E91" s="61"/>
      <c r="F91" s="153"/>
      <c r="G91" s="152"/>
      <c r="H91" s="153"/>
      <c r="M91" s="120"/>
      <c r="N91" s="58"/>
      <c r="O91" s="58"/>
      <c r="P91" s="58"/>
      <c r="Q91" s="58"/>
      <c r="R91" s="58"/>
      <c r="S91" s="58"/>
      <c r="T91" s="58"/>
      <c r="U91" s="58"/>
      <c r="V91" s="58"/>
      <c r="W91" s="58"/>
    </row>
    <row r="92" spans="1:23" x14ac:dyDescent="0.2">
      <c r="A92" s="58" t="s">
        <v>116</v>
      </c>
      <c r="B92" s="60">
        <f>SUM(B94:B105)</f>
        <v>27809</v>
      </c>
      <c r="C92" s="61">
        <f>SUM(computations!H89)</f>
        <v>5.2961631126613682</v>
      </c>
      <c r="D92" s="60">
        <f>SUM(D94:D105)</f>
        <v>29201</v>
      </c>
      <c r="E92" s="61">
        <f>SUM(computations!K89)</f>
        <v>5.1230437313790622</v>
      </c>
      <c r="F92" s="153">
        <f>SUM(F94:F105)</f>
        <v>31346</v>
      </c>
      <c r="G92" s="152">
        <f>[1]Table1.1final!$O$93/F92</f>
        <v>5.1560964716391249</v>
      </c>
      <c r="H92" s="51"/>
      <c r="N92" s="58"/>
      <c r="O92" s="58"/>
      <c r="P92" s="58"/>
      <c r="Q92" s="58"/>
      <c r="R92" s="58"/>
      <c r="S92" s="58"/>
      <c r="T92" s="58"/>
      <c r="U92" s="58"/>
      <c r="V92" s="58"/>
      <c r="W92" s="58"/>
    </row>
    <row r="93" spans="1:23" x14ac:dyDescent="0.2">
      <c r="A93" s="58"/>
      <c r="B93" s="60"/>
      <c r="C93" s="61"/>
      <c r="D93" s="60"/>
      <c r="E93" s="61"/>
      <c r="F93" s="153"/>
      <c r="G93" s="152"/>
      <c r="H93" s="153"/>
      <c r="M93" s="120"/>
      <c r="N93" s="58"/>
      <c r="O93" s="58"/>
      <c r="P93" s="58"/>
      <c r="Q93" s="58"/>
      <c r="R93" s="58"/>
      <c r="S93" s="58"/>
      <c r="T93" s="58"/>
      <c r="U93" s="58"/>
      <c r="V93" s="58"/>
      <c r="W93" s="58"/>
    </row>
    <row r="94" spans="1:23" x14ac:dyDescent="0.2">
      <c r="A94" s="99" t="s">
        <v>62</v>
      </c>
      <c r="B94" s="60">
        <v>3486</v>
      </c>
      <c r="C94" s="61">
        <f>SUM(computations!H91)</f>
        <v>5.6884681583476766</v>
      </c>
      <c r="D94" s="64">
        <v>2661</v>
      </c>
      <c r="E94" s="61">
        <f>SUM(computations!K91)</f>
        <v>4.7437053739195791</v>
      </c>
      <c r="F94" s="153">
        <v>3341</v>
      </c>
      <c r="G94" s="152">
        <f>[1]Table1.1final!$O$95/F94</f>
        <v>4.9018258006584858</v>
      </c>
      <c r="H94" s="153"/>
      <c r="M94" s="120"/>
      <c r="N94" s="58"/>
      <c r="O94" s="58"/>
      <c r="P94" s="58"/>
      <c r="Q94" s="58"/>
      <c r="R94" s="58"/>
      <c r="S94" s="58"/>
      <c r="T94" s="58"/>
      <c r="U94" s="58"/>
      <c r="V94" s="58"/>
      <c r="W94" s="58"/>
    </row>
    <row r="95" spans="1:23" x14ac:dyDescent="0.2">
      <c r="A95" s="99" t="s">
        <v>64</v>
      </c>
      <c r="B95" s="60">
        <v>2864</v>
      </c>
      <c r="C95" s="61">
        <f>SUM(computations!H92)</f>
        <v>5.1731843575418992</v>
      </c>
      <c r="D95" s="64">
        <v>3502</v>
      </c>
      <c r="E95" s="61">
        <f>SUM(computations!K92)</f>
        <v>5.0119931467732721</v>
      </c>
      <c r="F95" s="153">
        <v>4275</v>
      </c>
      <c r="G95" s="152">
        <f>[1]Table1.1final!$O$96/F95</f>
        <v>4.951345029239766</v>
      </c>
      <c r="H95" s="164"/>
      <c r="M95" s="131"/>
      <c r="N95" s="58"/>
      <c r="O95" s="58"/>
      <c r="P95" s="58"/>
      <c r="Q95" s="58"/>
      <c r="R95" s="58"/>
      <c r="S95" s="58"/>
      <c r="T95" s="58"/>
      <c r="U95" s="58"/>
      <c r="V95" s="58"/>
      <c r="W95" s="58"/>
    </row>
    <row r="96" spans="1:23" x14ac:dyDescent="0.2">
      <c r="A96" s="99" t="s">
        <v>65</v>
      </c>
      <c r="B96" s="82">
        <v>0</v>
      </c>
      <c r="C96" s="60">
        <f>SUM(computations!H93)</f>
        <v>0</v>
      </c>
      <c r="D96" s="64">
        <v>1849</v>
      </c>
      <c r="E96" s="61">
        <f>SUM(computations!K93)</f>
        <v>5.3888588426176316</v>
      </c>
      <c r="F96" s="165">
        <v>2129</v>
      </c>
      <c r="G96" s="158">
        <f>[1]Table1.1final!$O$97/F96</f>
        <v>5.7745420385157349</v>
      </c>
      <c r="H96" s="164"/>
      <c r="I96" s="58"/>
      <c r="J96" s="58"/>
      <c r="K96" s="58"/>
      <c r="L96" s="58"/>
      <c r="M96" s="131"/>
      <c r="N96" s="58"/>
      <c r="O96" s="58"/>
      <c r="P96" s="58"/>
      <c r="Q96" s="58"/>
      <c r="R96" s="58"/>
      <c r="S96" s="58"/>
      <c r="T96" s="58"/>
      <c r="U96" s="58"/>
      <c r="V96" s="58"/>
      <c r="W96" s="58"/>
    </row>
    <row r="97" spans="1:23" x14ac:dyDescent="0.2">
      <c r="A97" s="99" t="s">
        <v>66</v>
      </c>
      <c r="B97" s="60">
        <v>3473</v>
      </c>
      <c r="C97" s="61">
        <f>SUM(computations!H94)</f>
        <v>4.8784912179671753</v>
      </c>
      <c r="D97" s="64">
        <v>3926</v>
      </c>
      <c r="E97" s="61">
        <f>SUM(computations!K94)</f>
        <v>5.2251655629139071</v>
      </c>
      <c r="F97" s="165">
        <v>3952</v>
      </c>
      <c r="G97" s="158">
        <f>[1]Table1.1final!$O$98/F97</f>
        <v>5.2031882591093117</v>
      </c>
      <c r="H97" s="164"/>
      <c r="I97" s="58"/>
      <c r="J97" s="58"/>
      <c r="K97" s="58"/>
      <c r="L97" s="58"/>
      <c r="M97" s="131"/>
      <c r="N97" s="58"/>
      <c r="O97" s="58"/>
      <c r="P97" s="58"/>
      <c r="Q97" s="58"/>
      <c r="R97" s="58"/>
      <c r="S97" s="58"/>
      <c r="T97" s="58"/>
      <c r="U97" s="58"/>
      <c r="V97" s="58"/>
      <c r="W97" s="58"/>
    </row>
    <row r="98" spans="1:23" x14ac:dyDescent="0.2">
      <c r="A98" s="99" t="s">
        <v>67</v>
      </c>
      <c r="B98" s="60">
        <v>1894</v>
      </c>
      <c r="C98" s="61">
        <f>SUM(computations!H95)</f>
        <v>4.4208025343189021</v>
      </c>
      <c r="D98" s="64">
        <v>2152</v>
      </c>
      <c r="E98" s="61">
        <f>SUM(computations!K95)</f>
        <v>4.5185873605947959</v>
      </c>
      <c r="F98" s="165">
        <v>2063</v>
      </c>
      <c r="G98" s="158">
        <f>[1]Table1.1final!$O$99/F98</f>
        <v>4.7353368880271454</v>
      </c>
      <c r="H98" s="153"/>
      <c r="I98" s="58"/>
      <c r="J98" s="58"/>
      <c r="K98" s="58"/>
      <c r="L98" s="58"/>
      <c r="M98" s="120"/>
      <c r="N98" s="58"/>
      <c r="O98" s="58"/>
      <c r="P98" s="58"/>
      <c r="Q98" s="58"/>
      <c r="R98" s="58"/>
      <c r="S98" s="58"/>
      <c r="T98" s="58"/>
      <c r="U98" s="58"/>
      <c r="V98" s="58"/>
      <c r="W98" s="58"/>
    </row>
    <row r="99" spans="1:23" x14ac:dyDescent="0.2">
      <c r="A99" s="99"/>
      <c r="B99" s="60"/>
      <c r="C99" s="61"/>
      <c r="D99" s="64"/>
      <c r="E99" s="61"/>
      <c r="F99" s="165"/>
      <c r="G99" s="158"/>
      <c r="H99" s="164"/>
      <c r="I99" s="58"/>
      <c r="J99" s="58"/>
      <c r="K99" s="58"/>
      <c r="L99" s="58"/>
      <c r="M99" s="131"/>
      <c r="N99" s="58"/>
      <c r="O99" s="58"/>
      <c r="P99" s="58"/>
      <c r="Q99" s="58"/>
      <c r="R99" s="58"/>
      <c r="S99" s="58"/>
      <c r="T99" s="58"/>
      <c r="U99" s="58"/>
      <c r="V99" s="58"/>
      <c r="W99" s="58"/>
    </row>
    <row r="100" spans="1:23" x14ac:dyDescent="0.2">
      <c r="A100" s="99" t="s">
        <v>68</v>
      </c>
      <c r="B100" s="60">
        <v>1493</v>
      </c>
      <c r="C100" s="61">
        <f>SUM(computations!H97)</f>
        <v>4.8586738111185532</v>
      </c>
      <c r="D100" s="60">
        <v>1773</v>
      </c>
      <c r="E100" s="61">
        <f>SUM(computations!K97)</f>
        <v>5.3530738860688096</v>
      </c>
      <c r="F100" s="165">
        <v>1699</v>
      </c>
      <c r="G100" s="158">
        <f>[1]Table1.1final!$O$101/F100</f>
        <v>5.5208946439081812</v>
      </c>
      <c r="H100" s="153"/>
      <c r="I100" s="58"/>
      <c r="J100" s="58"/>
      <c r="K100" s="58"/>
      <c r="L100" s="58"/>
      <c r="M100" s="120"/>
      <c r="N100" s="58"/>
      <c r="O100" s="58"/>
      <c r="P100" s="58"/>
      <c r="Q100" s="58"/>
      <c r="R100" s="58"/>
      <c r="S100" s="58"/>
      <c r="T100" s="58"/>
      <c r="U100" s="58"/>
      <c r="V100" s="58"/>
      <c r="W100" s="58"/>
    </row>
    <row r="101" spans="1:23" x14ac:dyDescent="0.2">
      <c r="A101" s="99" t="s">
        <v>69</v>
      </c>
      <c r="B101" s="60">
        <v>4167</v>
      </c>
      <c r="C101" s="61">
        <f>SUM(computations!H98)</f>
        <v>5.1185505159587237</v>
      </c>
      <c r="D101" s="60">
        <v>2591</v>
      </c>
      <c r="E101" s="61">
        <f>SUM(computations!K98)</f>
        <v>5.2157468159011966</v>
      </c>
      <c r="F101" s="165">
        <v>2692</v>
      </c>
      <c r="G101" s="158">
        <f>[1]Table1.1final!$O$102/F101</f>
        <v>5.237369985141159</v>
      </c>
      <c r="H101" s="153"/>
      <c r="I101" s="58"/>
      <c r="J101" s="58"/>
      <c r="K101" s="58"/>
      <c r="L101" s="58"/>
      <c r="M101" s="120"/>
      <c r="N101" s="58"/>
      <c r="O101" s="58"/>
      <c r="P101" s="58"/>
      <c r="Q101" s="58"/>
      <c r="R101" s="58"/>
      <c r="S101" s="58"/>
      <c r="T101" s="58"/>
      <c r="U101" s="58"/>
      <c r="V101" s="58"/>
      <c r="W101" s="58"/>
    </row>
    <row r="102" spans="1:23" x14ac:dyDescent="0.2">
      <c r="A102" s="99" t="s">
        <v>70</v>
      </c>
      <c r="B102" s="60">
        <v>2480</v>
      </c>
      <c r="C102" s="61">
        <f>SUM(computations!H99)</f>
        <v>5.0149193548387094</v>
      </c>
      <c r="D102" s="60">
        <v>2847</v>
      </c>
      <c r="E102" s="61">
        <f>SUM(computations!K99)</f>
        <v>5.2328767123287667</v>
      </c>
      <c r="F102" s="165">
        <v>2944</v>
      </c>
      <c r="G102" s="158">
        <f>[1]Table1.1final!$O$103/F102</f>
        <v>5.1864809782608692</v>
      </c>
      <c r="H102" s="153"/>
      <c r="I102" s="58"/>
      <c r="J102" s="58"/>
      <c r="K102" s="58"/>
      <c r="L102" s="58"/>
      <c r="M102" s="120"/>
      <c r="N102" s="58"/>
      <c r="O102" s="58"/>
      <c r="P102" s="58"/>
      <c r="Q102" s="58"/>
      <c r="R102" s="58"/>
      <c r="S102" s="58"/>
      <c r="T102" s="58"/>
      <c r="U102" s="58"/>
      <c r="V102" s="58"/>
      <c r="W102" s="58"/>
    </row>
    <row r="103" spans="1:23" x14ac:dyDescent="0.2">
      <c r="A103" s="99" t="s">
        <v>71</v>
      </c>
      <c r="B103" s="60">
        <v>2694</v>
      </c>
      <c r="C103" s="61">
        <f>SUM(computations!H100)</f>
        <v>5.234224201930215</v>
      </c>
      <c r="D103" s="60">
        <v>3312</v>
      </c>
      <c r="E103" s="61">
        <f>SUM(computations!K100)</f>
        <v>5.1573067632850238</v>
      </c>
      <c r="F103" s="165">
        <v>3654</v>
      </c>
      <c r="G103" s="158">
        <f>[1]Table1.1final!$O$104/F103</f>
        <v>5.1261631089217294</v>
      </c>
      <c r="H103" s="153"/>
      <c r="I103" s="58"/>
      <c r="J103" s="58"/>
      <c r="K103" s="58"/>
      <c r="L103" s="58"/>
      <c r="M103" s="120"/>
      <c r="N103" s="58"/>
      <c r="O103" s="58"/>
      <c r="P103" s="58"/>
      <c r="Q103" s="58"/>
      <c r="R103" s="58"/>
      <c r="S103" s="58"/>
      <c r="T103" s="58"/>
      <c r="U103" s="58"/>
      <c r="V103" s="58"/>
      <c r="W103" s="58"/>
    </row>
    <row r="104" spans="1:23" x14ac:dyDescent="0.2">
      <c r="A104" s="99" t="s">
        <v>72</v>
      </c>
      <c r="B104" s="60">
        <v>3815</v>
      </c>
      <c r="C104" s="61">
        <f>SUM(computations!H101)</f>
        <v>6.2757536041939712</v>
      </c>
      <c r="D104" s="60">
        <v>2959</v>
      </c>
      <c r="E104" s="61">
        <f>SUM(computations!K101)</f>
        <v>4.9790469753295028</v>
      </c>
      <c r="F104" s="165">
        <v>2917</v>
      </c>
      <c r="G104" s="158">
        <f>[1]Table1.1final!$O$105/F104</f>
        <v>4.8649297223174495</v>
      </c>
      <c r="H104" s="153"/>
      <c r="I104" s="58"/>
      <c r="J104" s="58"/>
      <c r="K104" s="58"/>
      <c r="L104" s="58"/>
      <c r="M104" s="120"/>
      <c r="N104" s="58"/>
      <c r="O104" s="58"/>
      <c r="P104" s="58"/>
      <c r="Q104" s="58"/>
      <c r="R104" s="58"/>
      <c r="S104" s="58"/>
      <c r="T104" s="58"/>
      <c r="U104" s="58"/>
      <c r="V104" s="58"/>
      <c r="W104" s="58"/>
    </row>
    <row r="105" spans="1:23" x14ac:dyDescent="0.2">
      <c r="A105" s="99" t="s">
        <v>73</v>
      </c>
      <c r="B105" s="60">
        <v>1443</v>
      </c>
      <c r="C105" s="61">
        <f>SUM(computations!H103)</f>
        <v>5.7214137214137217</v>
      </c>
      <c r="D105" s="60">
        <v>1629</v>
      </c>
      <c r="E105" s="61">
        <f>SUM(computations!K103)</f>
        <v>5.834254143646409</v>
      </c>
      <c r="F105" s="165">
        <v>1680</v>
      </c>
      <c r="G105" s="158">
        <f>[1]Table1.1final!$O$106/F105</f>
        <v>5.8232142857142861</v>
      </c>
      <c r="H105" s="153"/>
      <c r="I105" s="58"/>
      <c r="J105" s="58"/>
      <c r="K105" s="58"/>
      <c r="L105" s="58"/>
      <c r="M105" s="120"/>
      <c r="N105" s="58"/>
      <c r="O105" s="58"/>
      <c r="P105" s="58"/>
      <c r="Q105" s="58"/>
      <c r="R105" s="58"/>
      <c r="S105" s="58"/>
      <c r="T105" s="58"/>
      <c r="U105" s="58"/>
      <c r="V105" s="58"/>
      <c r="W105" s="58"/>
    </row>
    <row r="106" spans="1:23" x14ac:dyDescent="0.2">
      <c r="A106" s="58"/>
      <c r="B106" s="60"/>
      <c r="C106" s="61"/>
      <c r="D106" s="60"/>
      <c r="E106" s="61"/>
      <c r="F106" s="165"/>
      <c r="G106" s="158"/>
      <c r="H106" s="164"/>
      <c r="I106" s="58"/>
      <c r="J106" s="58"/>
      <c r="K106" s="58"/>
      <c r="L106" s="58"/>
      <c r="M106" s="131"/>
      <c r="N106" s="58"/>
      <c r="O106" s="58"/>
      <c r="P106" s="58"/>
      <c r="Q106" s="58"/>
      <c r="R106" s="58"/>
      <c r="S106" s="58"/>
      <c r="T106" s="58"/>
      <c r="U106" s="58"/>
      <c r="V106" s="58"/>
      <c r="W106" s="58"/>
    </row>
    <row r="107" spans="1:23" x14ac:dyDescent="0.2">
      <c r="A107" s="58" t="s">
        <v>117</v>
      </c>
      <c r="B107" s="60">
        <f>SUM(B109:B117)</f>
        <v>24623</v>
      </c>
      <c r="C107" s="61">
        <f>SUM(computations!H105)</f>
        <v>5.5661373512569545</v>
      </c>
      <c r="D107" s="60">
        <f>SUM(D109:D117)</f>
        <v>27855</v>
      </c>
      <c r="E107" s="61">
        <f>SUM(computations!K105)</f>
        <v>5.5338359360976481</v>
      </c>
      <c r="F107" s="165">
        <f>SUM(F109:F117)</f>
        <v>30450</v>
      </c>
      <c r="G107" s="158">
        <f>[1]Table1.1final!$O$108/F107</f>
        <v>5.7150410509031202</v>
      </c>
      <c r="H107" s="51"/>
      <c r="I107" s="58"/>
      <c r="J107" s="58"/>
      <c r="K107" s="58"/>
      <c r="L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</row>
    <row r="108" spans="1:23" x14ac:dyDescent="0.2">
      <c r="A108" s="58"/>
      <c r="B108" s="60"/>
      <c r="C108" s="61"/>
      <c r="D108" s="60"/>
      <c r="E108" s="61"/>
      <c r="F108" s="165"/>
      <c r="G108" s="158"/>
      <c r="H108" s="153"/>
      <c r="I108" s="58"/>
      <c r="J108" s="58"/>
      <c r="K108" s="58"/>
      <c r="L108" s="58"/>
      <c r="M108" s="120"/>
      <c r="N108" s="58"/>
      <c r="O108" s="58"/>
      <c r="P108" s="58"/>
      <c r="Q108" s="58"/>
      <c r="R108" s="58"/>
      <c r="S108" s="58"/>
      <c r="T108" s="58"/>
      <c r="U108" s="58"/>
      <c r="V108" s="58"/>
      <c r="W108" s="58"/>
    </row>
    <row r="109" spans="1:23" x14ac:dyDescent="0.2">
      <c r="A109" s="99" t="s">
        <v>75</v>
      </c>
      <c r="B109" s="60">
        <v>1636</v>
      </c>
      <c r="C109" s="61">
        <f>SUM(computations!H107)</f>
        <v>6.2023227383863082</v>
      </c>
      <c r="D109" s="60">
        <v>1831</v>
      </c>
      <c r="E109" s="61">
        <f>SUM(computations!K107)</f>
        <v>6.4128891316220642</v>
      </c>
      <c r="F109" s="165">
        <v>1923</v>
      </c>
      <c r="G109" s="158">
        <f>[1]Table1.1final!$O$110/F109</f>
        <v>6.205928237129485</v>
      </c>
      <c r="H109" s="153"/>
      <c r="I109" s="58"/>
      <c r="J109" s="58"/>
      <c r="K109" s="58"/>
      <c r="L109" s="58"/>
      <c r="M109" s="120"/>
      <c r="N109" s="58"/>
      <c r="O109" s="58"/>
      <c r="P109" s="58"/>
      <c r="Q109" s="58"/>
      <c r="R109" s="58"/>
      <c r="S109" s="58"/>
      <c r="T109" s="58"/>
      <c r="U109" s="58"/>
      <c r="V109" s="58"/>
      <c r="W109" s="58"/>
    </row>
    <row r="110" spans="1:23" x14ac:dyDescent="0.2">
      <c r="A110" s="99" t="s">
        <v>76</v>
      </c>
      <c r="B110" s="60">
        <v>1709</v>
      </c>
      <c r="C110" s="61">
        <f>SUM(computations!H108)</f>
        <v>5.3768285547103574</v>
      </c>
      <c r="D110" s="60">
        <v>1782</v>
      </c>
      <c r="E110" s="61">
        <f>SUM(computations!K108)</f>
        <v>5.5538720538720536</v>
      </c>
      <c r="F110" s="165">
        <v>1764</v>
      </c>
      <c r="G110" s="158">
        <f>[1]Table1.1final!$O$111/F110</f>
        <v>5.5980725623582765</v>
      </c>
      <c r="H110" s="153"/>
      <c r="I110" s="58"/>
      <c r="J110" s="58"/>
      <c r="K110" s="58"/>
      <c r="L110" s="58"/>
      <c r="M110" s="120"/>
      <c r="N110" s="58"/>
      <c r="O110" s="58"/>
      <c r="P110" s="58"/>
      <c r="Q110" s="58"/>
      <c r="R110" s="58"/>
      <c r="S110" s="58"/>
      <c r="T110" s="58"/>
      <c r="U110" s="58"/>
      <c r="V110" s="58"/>
      <c r="W110" s="58"/>
    </row>
    <row r="111" spans="1:23" x14ac:dyDescent="0.2">
      <c r="A111" s="99" t="s">
        <v>77</v>
      </c>
      <c r="B111" s="60">
        <v>1342</v>
      </c>
      <c r="C111" s="61">
        <f>SUM(computations!H109)</f>
        <v>5.6423248882265273</v>
      </c>
      <c r="D111" s="60">
        <v>1506</v>
      </c>
      <c r="E111" s="61">
        <f>SUM(computations!K109)</f>
        <v>5.932934926958831</v>
      </c>
      <c r="F111" s="165">
        <v>1576</v>
      </c>
      <c r="G111" s="158">
        <f>[1]Table1.1final!$O$112/F111</f>
        <v>5.9390862944162439</v>
      </c>
      <c r="H111" s="153"/>
      <c r="I111" s="58"/>
      <c r="J111" s="58"/>
      <c r="K111" s="58"/>
      <c r="L111" s="58"/>
      <c r="M111" s="120"/>
      <c r="N111" s="58"/>
      <c r="O111" s="58"/>
      <c r="P111" s="58"/>
      <c r="Q111" s="58"/>
      <c r="R111" s="58"/>
      <c r="S111" s="58"/>
      <c r="T111" s="58"/>
      <c r="U111" s="58"/>
      <c r="V111" s="58"/>
      <c r="W111" s="58"/>
    </row>
    <row r="112" spans="1:23" x14ac:dyDescent="0.2">
      <c r="A112" s="99" t="s">
        <v>78</v>
      </c>
      <c r="B112" s="60">
        <v>3666</v>
      </c>
      <c r="C112" s="61">
        <f>SUM(computations!H110)</f>
        <v>5.4833606110201858</v>
      </c>
      <c r="D112" s="60">
        <v>4186</v>
      </c>
      <c r="E112" s="61">
        <f>SUM(computations!K110)</f>
        <v>5.5081223124701388</v>
      </c>
      <c r="F112" s="165">
        <v>4586</v>
      </c>
      <c r="G112" s="158">
        <f>[1]Table1.1final!$O$113/F112</f>
        <v>5.6977758395115572</v>
      </c>
      <c r="H112" s="153"/>
      <c r="I112" s="58"/>
      <c r="J112" s="58"/>
      <c r="K112" s="58"/>
      <c r="L112" s="58"/>
      <c r="M112" s="120"/>
      <c r="N112" s="58"/>
      <c r="O112" s="58"/>
      <c r="P112" s="58"/>
      <c r="Q112" s="58"/>
      <c r="R112" s="58"/>
      <c r="S112" s="58"/>
      <c r="T112" s="58"/>
      <c r="U112" s="58"/>
      <c r="V112" s="58"/>
      <c r="W112" s="58"/>
    </row>
    <row r="113" spans="1:25" x14ac:dyDescent="0.2">
      <c r="A113" s="99" t="s">
        <v>79</v>
      </c>
      <c r="B113" s="60">
        <v>1963</v>
      </c>
      <c r="C113" s="61">
        <f>SUM(computations!H112)</f>
        <v>5.5450840550178295</v>
      </c>
      <c r="D113" s="60">
        <v>2283</v>
      </c>
      <c r="E113" s="61">
        <f>SUM(computations!K112)</f>
        <v>5.3320192728865532</v>
      </c>
      <c r="F113" s="165">
        <v>2594</v>
      </c>
      <c r="G113" s="158">
        <f>[1]Table1.1final!$O$116/F113</f>
        <v>5.2629144178874325</v>
      </c>
      <c r="H113" s="153"/>
      <c r="I113" s="58"/>
      <c r="J113" s="58"/>
      <c r="K113" s="58"/>
      <c r="L113" s="58"/>
      <c r="M113" s="120"/>
      <c r="N113" s="58"/>
      <c r="O113" s="58"/>
      <c r="P113" s="58"/>
      <c r="Q113" s="58"/>
      <c r="R113" s="58"/>
      <c r="S113" s="58"/>
      <c r="T113" s="58"/>
      <c r="U113" s="58"/>
      <c r="V113" s="58"/>
      <c r="W113" s="58"/>
    </row>
    <row r="114" spans="1:25" x14ac:dyDescent="0.2">
      <c r="A114" s="99"/>
      <c r="B114" s="60"/>
      <c r="C114" s="61"/>
      <c r="D114" s="60"/>
      <c r="E114" s="61"/>
      <c r="F114" s="165"/>
      <c r="G114" s="158"/>
      <c r="H114" s="164"/>
      <c r="I114" s="58"/>
      <c r="J114" s="58"/>
      <c r="K114" s="58"/>
      <c r="L114" s="58"/>
      <c r="M114" s="131"/>
      <c r="N114" s="58"/>
      <c r="O114" s="58"/>
      <c r="P114" s="58"/>
      <c r="Q114" s="58"/>
      <c r="R114" s="58"/>
      <c r="S114" s="58"/>
      <c r="T114" s="58"/>
      <c r="U114" s="58"/>
      <c r="V114" s="58"/>
      <c r="W114" s="58"/>
    </row>
    <row r="115" spans="1:25" x14ac:dyDescent="0.2">
      <c r="A115" s="99" t="s">
        <v>80</v>
      </c>
      <c r="B115" s="60">
        <v>10326</v>
      </c>
      <c r="C115" s="61">
        <f>SUM(computations!H113)</f>
        <v>5.5394150687584736</v>
      </c>
      <c r="D115" s="60">
        <v>11955</v>
      </c>
      <c r="E115" s="61">
        <f>SUM(computations!K113)</f>
        <v>5.312170639899624</v>
      </c>
      <c r="F115" s="165">
        <v>13985</v>
      </c>
      <c r="G115" s="158">
        <f>[1]Table1.1final!$O$117/F115</f>
        <v>5.6226671433678943</v>
      </c>
      <c r="H115" s="153"/>
      <c r="I115" s="58"/>
      <c r="J115" s="58"/>
      <c r="K115" s="58"/>
      <c r="L115" s="58"/>
      <c r="M115" s="120"/>
      <c r="N115" s="58"/>
      <c r="O115" s="58"/>
      <c r="P115" s="58"/>
      <c r="Q115" s="58"/>
      <c r="R115" s="58"/>
      <c r="S115" s="58"/>
      <c r="T115" s="58"/>
      <c r="U115" s="58"/>
      <c r="V115" s="58"/>
      <c r="W115" s="58"/>
    </row>
    <row r="116" spans="1:25" x14ac:dyDescent="0.2">
      <c r="A116" s="99" t="s">
        <v>81</v>
      </c>
      <c r="B116" s="60">
        <v>1468</v>
      </c>
      <c r="C116" s="61">
        <f>SUM(computations!H114)</f>
        <v>6.3508174386920979</v>
      </c>
      <c r="D116" s="60">
        <v>1818</v>
      </c>
      <c r="E116" s="61">
        <f>SUM(computations!K114)</f>
        <v>6.1842684268426842</v>
      </c>
      <c r="F116" s="165">
        <v>1472</v>
      </c>
      <c r="G116" s="158">
        <f>[1]Table1.1final!$O$118/F116</f>
        <v>6.9802989130434785</v>
      </c>
      <c r="H116" s="153"/>
      <c r="I116" s="58"/>
      <c r="J116" s="58"/>
      <c r="K116" s="58"/>
      <c r="L116" s="58"/>
      <c r="M116" s="120"/>
      <c r="N116" s="58"/>
      <c r="O116" s="58"/>
      <c r="P116" s="58"/>
      <c r="Q116" s="58"/>
      <c r="R116" s="58"/>
      <c r="S116" s="58"/>
      <c r="T116" s="58"/>
      <c r="U116" s="58"/>
      <c r="V116" s="58"/>
      <c r="W116" s="58"/>
    </row>
    <row r="117" spans="1:25" x14ac:dyDescent="0.2">
      <c r="A117" s="99" t="s">
        <v>82</v>
      </c>
      <c r="B117" s="60">
        <v>2513</v>
      </c>
      <c r="C117" s="61">
        <f>SUM(computations!H115)</f>
        <v>5.0286510147234385</v>
      </c>
      <c r="D117" s="60">
        <v>2494</v>
      </c>
      <c r="E117" s="61">
        <f>SUM(computations!K115)</f>
        <v>5.4494787489975947</v>
      </c>
      <c r="F117" s="165">
        <v>2550</v>
      </c>
      <c r="G117" s="158">
        <f>[1]Table1.1final!$O$119/F117</f>
        <v>5.5545098039215688</v>
      </c>
      <c r="H117" s="153"/>
      <c r="I117" s="58"/>
      <c r="J117" s="58"/>
      <c r="K117" s="58"/>
      <c r="L117" s="58"/>
      <c r="M117" s="120"/>
      <c r="N117" s="58"/>
      <c r="O117" s="58"/>
      <c r="P117" s="58"/>
      <c r="Q117" s="58"/>
      <c r="R117" s="58"/>
      <c r="S117" s="58"/>
      <c r="T117" s="58"/>
      <c r="U117" s="58"/>
      <c r="V117" s="58"/>
      <c r="W117" s="58"/>
    </row>
    <row r="118" spans="1:25" x14ac:dyDescent="0.2">
      <c r="A118" s="67"/>
      <c r="B118" s="68"/>
      <c r="C118" s="69"/>
      <c r="D118" s="68"/>
      <c r="E118" s="69"/>
      <c r="F118" s="155"/>
      <c r="G118" s="156"/>
      <c r="H118" s="153"/>
      <c r="I118" s="58"/>
      <c r="J118" s="58"/>
      <c r="K118" s="58"/>
      <c r="L118" s="58"/>
      <c r="M118" s="120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</row>
    <row r="119" spans="1:25" x14ac:dyDescent="0.2">
      <c r="A119" s="58" t="s">
        <v>119</v>
      </c>
      <c r="B119" s="83"/>
      <c r="C119" s="72"/>
      <c r="D119" s="71"/>
      <c r="E119" s="72"/>
      <c r="F119" s="157"/>
      <c r="G119" s="158"/>
      <c r="H119" s="153"/>
      <c r="I119" s="58"/>
      <c r="J119" s="58"/>
      <c r="K119" s="58"/>
      <c r="L119" s="58"/>
      <c r="M119" s="120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</row>
    <row r="120" spans="1:25" x14ac:dyDescent="0.2">
      <c r="A120" s="58" t="s">
        <v>120</v>
      </c>
      <c r="B120" s="83"/>
      <c r="C120" s="72"/>
      <c r="D120" s="71"/>
      <c r="E120" s="72"/>
      <c r="F120" s="157"/>
      <c r="G120" s="158"/>
      <c r="H120" s="51"/>
      <c r="I120" s="58"/>
      <c r="J120" s="58"/>
      <c r="K120" s="58"/>
      <c r="L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</row>
    <row r="121" spans="1:25" x14ac:dyDescent="0.2">
      <c r="A121" s="58" t="s">
        <v>121</v>
      </c>
      <c r="B121" s="83"/>
      <c r="C121" s="72"/>
      <c r="D121" s="71"/>
      <c r="E121" s="72"/>
      <c r="F121" s="157"/>
      <c r="G121" s="158"/>
      <c r="H121" s="153"/>
      <c r="I121" s="58"/>
      <c r="J121" s="58"/>
      <c r="K121" s="58"/>
      <c r="L121" s="58"/>
      <c r="M121" s="120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</row>
    <row r="122" spans="1:25" x14ac:dyDescent="0.2">
      <c r="A122" s="58"/>
      <c r="B122" s="83"/>
      <c r="C122" s="72"/>
      <c r="D122" s="71"/>
      <c r="E122" s="72"/>
      <c r="F122" s="157"/>
      <c r="G122" s="158"/>
      <c r="H122" s="153"/>
      <c r="I122" s="58"/>
      <c r="J122" s="58"/>
      <c r="K122" s="58"/>
      <c r="L122" s="58"/>
      <c r="M122" s="120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</row>
    <row r="123" spans="1:25" x14ac:dyDescent="0.2">
      <c r="A123" s="58"/>
      <c r="B123" s="83"/>
      <c r="C123" s="72"/>
      <c r="D123" s="71"/>
      <c r="E123" s="72"/>
      <c r="F123" s="157"/>
      <c r="G123" s="158"/>
      <c r="H123" s="153"/>
      <c r="I123" s="58"/>
      <c r="J123" s="58"/>
      <c r="K123" s="58"/>
      <c r="L123" s="58"/>
      <c r="M123" s="120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</row>
    <row r="124" spans="1:25" x14ac:dyDescent="0.2">
      <c r="A124" s="58"/>
      <c r="B124" s="83"/>
      <c r="C124" s="72"/>
      <c r="D124" s="71"/>
      <c r="E124" s="72"/>
      <c r="F124" s="157"/>
      <c r="G124" s="158"/>
      <c r="H124" s="153"/>
      <c r="I124" s="58"/>
      <c r="J124" s="58"/>
      <c r="K124" s="58"/>
      <c r="L124" s="58"/>
      <c r="M124" s="120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</row>
    <row r="125" spans="1:25" s="2" customFormat="1" ht="12.75" x14ac:dyDescent="0.2">
      <c r="A125" s="20" t="s">
        <v>45</v>
      </c>
      <c r="B125" s="89"/>
      <c r="C125" s="90"/>
      <c r="D125" s="89"/>
      <c r="E125" s="90"/>
      <c r="F125" s="159"/>
      <c r="G125" s="160"/>
      <c r="H125" s="153"/>
      <c r="I125" s="20"/>
      <c r="J125" s="20"/>
      <c r="K125" s="20"/>
      <c r="L125" s="20"/>
      <c r="M125" s="1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 s="2" customFormat="1" ht="12.75" x14ac:dyDescent="0.2">
      <c r="A126" s="7" t="s">
        <v>1</v>
      </c>
      <c r="B126" s="89"/>
      <c r="C126" s="90"/>
      <c r="D126" s="89"/>
      <c r="E126" s="90"/>
      <c r="F126" s="159"/>
      <c r="G126" s="160"/>
      <c r="H126" s="153"/>
      <c r="I126" s="20"/>
      <c r="J126" s="20"/>
      <c r="K126" s="20"/>
      <c r="L126" s="20"/>
      <c r="M126" s="1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s="2" customFormat="1" ht="12.75" x14ac:dyDescent="0.2">
      <c r="A127" s="7" t="s">
        <v>2</v>
      </c>
      <c r="B127" s="123"/>
      <c r="C127" s="124"/>
      <c r="D127" s="89"/>
      <c r="E127" s="90"/>
      <c r="F127" s="159"/>
      <c r="G127" s="160"/>
      <c r="H127" s="153"/>
      <c r="I127" s="20"/>
      <c r="J127" s="20"/>
      <c r="K127" s="20"/>
      <c r="L127" s="20"/>
      <c r="M127" s="1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 s="2" customFormat="1" ht="12.75" x14ac:dyDescent="0.2">
      <c r="A128" s="122" t="s">
        <v>124</v>
      </c>
      <c r="B128" s="122"/>
      <c r="C128" s="125"/>
      <c r="D128" s="89"/>
      <c r="E128" s="90"/>
      <c r="F128" s="159"/>
      <c r="G128" s="160"/>
      <c r="H128" s="153"/>
      <c r="I128" s="20"/>
      <c r="J128" s="20"/>
      <c r="K128" s="20"/>
      <c r="L128" s="20"/>
      <c r="M128" s="1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x14ac:dyDescent="0.2">
      <c r="A129" s="58"/>
      <c r="B129" s="71"/>
      <c r="C129" s="72"/>
      <c r="D129" s="71"/>
      <c r="E129" s="72"/>
      <c r="F129" s="157"/>
      <c r="G129" s="158"/>
      <c r="H129" s="153"/>
      <c r="I129" s="58"/>
      <c r="J129" s="58"/>
      <c r="K129" s="58"/>
      <c r="L129" s="58"/>
      <c r="M129" s="120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</row>
    <row r="130" spans="1:25" x14ac:dyDescent="0.2">
      <c r="A130" s="53"/>
      <c r="B130" s="74">
        <v>1990</v>
      </c>
      <c r="C130" s="75"/>
      <c r="D130" s="76">
        <v>1995</v>
      </c>
      <c r="E130" s="77"/>
      <c r="F130" s="162">
        <v>2000</v>
      </c>
      <c r="G130" s="166"/>
      <c r="H130" s="153"/>
      <c r="I130" s="58"/>
      <c r="J130" s="58"/>
      <c r="K130" s="58"/>
      <c r="L130" s="58"/>
      <c r="M130" s="120"/>
      <c r="N130" s="58"/>
      <c r="O130" s="58"/>
      <c r="P130" s="58"/>
      <c r="Q130" s="58"/>
      <c r="R130" s="58"/>
      <c r="S130" s="58"/>
      <c r="T130" s="58"/>
      <c r="U130" s="58"/>
      <c r="V130" s="58"/>
      <c r="W130" s="58"/>
    </row>
    <row r="131" spans="1:25" x14ac:dyDescent="0.2">
      <c r="A131" s="98" t="s">
        <v>3</v>
      </c>
      <c r="B131" s="78" t="s">
        <v>4</v>
      </c>
      <c r="C131" s="79" t="s">
        <v>5</v>
      </c>
      <c r="D131" s="53" t="s">
        <v>4</v>
      </c>
      <c r="E131" s="53" t="s">
        <v>5</v>
      </c>
      <c r="F131" s="119" t="s">
        <v>4</v>
      </c>
      <c r="G131" s="140" t="s">
        <v>5</v>
      </c>
      <c r="H131" s="153"/>
      <c r="I131" s="58"/>
      <c r="J131" s="58"/>
      <c r="K131" s="58"/>
      <c r="L131" s="58"/>
      <c r="M131" s="120"/>
      <c r="N131" s="58"/>
      <c r="O131" s="58"/>
      <c r="P131" s="58"/>
      <c r="Q131" s="58"/>
      <c r="R131" s="58"/>
      <c r="S131" s="58"/>
      <c r="T131" s="58"/>
      <c r="U131" s="58"/>
      <c r="V131" s="58"/>
      <c r="W131" s="58"/>
    </row>
    <row r="132" spans="1:25" x14ac:dyDescent="0.2">
      <c r="A132" s="56"/>
      <c r="B132" s="80" t="s">
        <v>6</v>
      </c>
      <c r="C132" s="81" t="s">
        <v>7</v>
      </c>
      <c r="D132" s="56" t="s">
        <v>6</v>
      </c>
      <c r="E132" s="56" t="s">
        <v>7</v>
      </c>
      <c r="F132" s="106" t="s">
        <v>6</v>
      </c>
      <c r="G132" s="141" t="s">
        <v>7</v>
      </c>
      <c r="H132" s="153"/>
      <c r="I132" s="58"/>
      <c r="J132" s="58"/>
      <c r="K132" s="58"/>
      <c r="L132" s="58"/>
      <c r="M132" s="120"/>
      <c r="N132" s="58"/>
      <c r="O132" s="58"/>
      <c r="P132" s="58"/>
      <c r="Q132" s="58"/>
      <c r="R132" s="58"/>
      <c r="S132" s="58"/>
      <c r="T132" s="58"/>
      <c r="U132" s="58"/>
      <c r="V132" s="58"/>
      <c r="W132" s="58"/>
    </row>
    <row r="133" spans="1:25" x14ac:dyDescent="0.2">
      <c r="A133" s="55"/>
      <c r="B133" s="84"/>
      <c r="C133" s="79"/>
      <c r="D133" s="55"/>
      <c r="E133" s="73"/>
      <c r="F133" s="52"/>
      <c r="G133" s="158"/>
      <c r="H133" s="153"/>
      <c r="I133" s="58"/>
      <c r="J133" s="58"/>
      <c r="K133" s="58"/>
      <c r="L133" s="58"/>
      <c r="M133" s="120"/>
      <c r="N133" s="58"/>
      <c r="O133" s="58"/>
      <c r="P133" s="58"/>
      <c r="Q133" s="58"/>
      <c r="R133" s="58"/>
      <c r="S133" s="58"/>
      <c r="T133" s="58"/>
      <c r="U133" s="58"/>
      <c r="V133" s="58"/>
      <c r="W133" s="58"/>
    </row>
    <row r="134" spans="1:25" x14ac:dyDescent="0.2">
      <c r="A134" s="58" t="s">
        <v>118</v>
      </c>
      <c r="B134" s="60">
        <f>SUM(B136:B146)</f>
        <v>23746</v>
      </c>
      <c r="C134" s="61">
        <f>SUM(computations!E117)</f>
        <v>4.8680617884642636</v>
      </c>
      <c r="D134" s="60">
        <f>SUM(D136:D146)</f>
        <v>25430</v>
      </c>
      <c r="E134" s="61">
        <f>SUM(computations!K117)</f>
        <v>5.1417616987809671</v>
      </c>
      <c r="F134" s="165">
        <f>SUM(F136:F146)</f>
        <v>27756</v>
      </c>
      <c r="G134" s="158">
        <f>[1]Table1.1final!$O$121/F134</f>
        <v>5.0597708603545177</v>
      </c>
      <c r="H134" s="52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</row>
    <row r="135" spans="1:25" x14ac:dyDescent="0.2">
      <c r="A135" s="58"/>
      <c r="B135" s="60"/>
      <c r="C135" s="61"/>
      <c r="D135" s="60"/>
      <c r="E135" s="61"/>
      <c r="F135" s="165"/>
      <c r="G135" s="158"/>
      <c r="H135" s="52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</row>
    <row r="136" spans="1:25" x14ac:dyDescent="0.2">
      <c r="A136" s="99" t="s">
        <v>84</v>
      </c>
      <c r="B136" s="60">
        <v>1272</v>
      </c>
      <c r="C136" s="61">
        <f>SUM(computations!H119)</f>
        <v>4.9316037735849054</v>
      </c>
      <c r="D136" s="60">
        <v>1398</v>
      </c>
      <c r="E136" s="61">
        <f>SUM(computations!K119)</f>
        <v>5.3483547925608015</v>
      </c>
      <c r="F136" s="165">
        <v>1425</v>
      </c>
      <c r="G136" s="158">
        <f>[1]Table1.1final!$O$123/F136</f>
        <v>4.4568421052631582</v>
      </c>
      <c r="H136" s="52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</row>
    <row r="137" spans="1:25" x14ac:dyDescent="0.2">
      <c r="A137" s="99" t="s">
        <v>85</v>
      </c>
      <c r="B137" s="60">
        <v>4106</v>
      </c>
      <c r="C137" s="61">
        <f>SUM(computations!H120)</f>
        <v>5.1451534339990257</v>
      </c>
      <c r="D137" s="60">
        <v>4439</v>
      </c>
      <c r="E137" s="61">
        <f>SUM(computations!K120)</f>
        <v>5.4611398963730569</v>
      </c>
      <c r="F137" s="165">
        <v>5266</v>
      </c>
      <c r="G137" s="158">
        <f>[1]Table1.1final!$O$124/F137</f>
        <v>5.2656665400683629</v>
      </c>
      <c r="H137" s="52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</row>
    <row r="138" spans="1:25" x14ac:dyDescent="0.2">
      <c r="A138" s="99" t="s">
        <v>86</v>
      </c>
      <c r="B138" s="60">
        <v>1721</v>
      </c>
      <c r="C138" s="61">
        <f>SUM(computations!H121)</f>
        <v>4.9233004067402675</v>
      </c>
      <c r="D138" s="60">
        <v>1760</v>
      </c>
      <c r="E138" s="61">
        <f>SUM(computations!K121)</f>
        <v>5.197159090909091</v>
      </c>
      <c r="F138" s="165">
        <v>1770</v>
      </c>
      <c r="G138" s="158">
        <v>5.7</v>
      </c>
      <c r="H138" s="52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</row>
    <row r="139" spans="1:25" x14ac:dyDescent="0.2">
      <c r="A139" s="99" t="s">
        <v>87</v>
      </c>
      <c r="B139" s="60">
        <v>4290</v>
      </c>
      <c r="C139" s="61">
        <f>SUM(computations!H122)</f>
        <v>4.1296037296037298</v>
      </c>
      <c r="D139" s="60">
        <v>4628</v>
      </c>
      <c r="E139" s="61">
        <f>SUM(computations!K122)</f>
        <v>4.5790838375108036</v>
      </c>
      <c r="F139" s="165">
        <v>5035</v>
      </c>
      <c r="G139" s="158">
        <f>[1]Table1.1final!$O$126/F139</f>
        <v>4.4305858987090367</v>
      </c>
      <c r="H139" s="52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</row>
    <row r="140" spans="1:25" x14ac:dyDescent="0.2">
      <c r="A140" s="99" t="s">
        <v>88</v>
      </c>
      <c r="B140" s="60">
        <v>1668</v>
      </c>
      <c r="C140" s="61">
        <f>SUM(computations!H123)</f>
        <v>5.8830935251798557</v>
      </c>
      <c r="D140" s="60">
        <v>1702</v>
      </c>
      <c r="E140" s="61">
        <f>SUM(computations!K123)</f>
        <v>5.2861339600470032</v>
      </c>
      <c r="F140" s="165">
        <v>1768</v>
      </c>
      <c r="G140" s="158">
        <f>[1]Table1.1final!$O$127/F140</f>
        <v>5.127262443438914</v>
      </c>
      <c r="H140" s="52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</row>
    <row r="141" spans="1:25" x14ac:dyDescent="0.2">
      <c r="A141" s="99"/>
      <c r="B141" s="60"/>
      <c r="C141" s="61"/>
      <c r="D141" s="60"/>
      <c r="E141" s="61"/>
      <c r="F141" s="165"/>
      <c r="G141" s="158"/>
      <c r="H141" s="52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</row>
    <row r="142" spans="1:25" x14ac:dyDescent="0.2">
      <c r="A142" s="99" t="s">
        <v>89</v>
      </c>
      <c r="B142" s="60">
        <v>2421</v>
      </c>
      <c r="C142" s="61">
        <f>SUM(computations!H125)</f>
        <v>5.3808343659644775</v>
      </c>
      <c r="D142" s="60">
        <v>3028</v>
      </c>
      <c r="E142" s="61">
        <f>SUM(computations!K125)</f>
        <v>5.2450462351387053</v>
      </c>
      <c r="F142" s="165">
        <v>3401</v>
      </c>
      <c r="G142" s="158">
        <f>[1]Table1.1final!$O$129/F142</f>
        <v>5.5821817112613941</v>
      </c>
      <c r="H142" s="52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</row>
    <row r="143" spans="1:25" x14ac:dyDescent="0.2">
      <c r="A143" s="99" t="s">
        <v>90</v>
      </c>
      <c r="B143" s="60">
        <v>1568</v>
      </c>
      <c r="C143" s="61">
        <f>SUM(computations!H126)</f>
        <v>5.1549744897959187</v>
      </c>
      <c r="D143" s="60">
        <v>1596</v>
      </c>
      <c r="E143" s="61">
        <f>SUM(computations!K126)</f>
        <v>5.394110275689223</v>
      </c>
      <c r="F143" s="165">
        <v>1738</v>
      </c>
      <c r="G143" s="158">
        <f>[1]Table1.1final!$O$130/F143</f>
        <v>5.0218642117376291</v>
      </c>
      <c r="H143" s="52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</row>
    <row r="144" spans="1:25" x14ac:dyDescent="0.2">
      <c r="A144" s="99" t="s">
        <v>91</v>
      </c>
      <c r="B144" s="60">
        <v>1514</v>
      </c>
      <c r="C144" s="61">
        <f>SUM(computations!H127)</f>
        <v>4.8229854689564071</v>
      </c>
      <c r="D144" s="60">
        <v>1552</v>
      </c>
      <c r="E144" s="61">
        <f>SUM(computations!K127)</f>
        <v>5.3949742268041234</v>
      </c>
      <c r="F144" s="165">
        <v>1628</v>
      </c>
      <c r="G144" s="158">
        <f>[1]Table1.1final!$O$131/F144</f>
        <v>5.2800982800982803</v>
      </c>
      <c r="H144" s="52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</row>
    <row r="145" spans="1:25" x14ac:dyDescent="0.2">
      <c r="A145" s="99" t="s">
        <v>92</v>
      </c>
      <c r="B145" s="60">
        <v>2318</v>
      </c>
      <c r="C145" s="61">
        <f>SUM(computations!H128)</f>
        <v>4.4663503019844697</v>
      </c>
      <c r="D145" s="60">
        <v>2170</v>
      </c>
      <c r="E145" s="61">
        <f>SUM(computations!K128)</f>
        <v>4.7714285714285714</v>
      </c>
      <c r="F145" s="165">
        <v>2158</v>
      </c>
      <c r="G145" s="158">
        <f>[1]Table1.1final!$O$132/F145</f>
        <v>4.900370713623726</v>
      </c>
      <c r="H145" s="52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</row>
    <row r="146" spans="1:25" x14ac:dyDescent="0.2">
      <c r="A146" s="99" t="s">
        <v>93</v>
      </c>
      <c r="B146" s="60">
        <v>2868</v>
      </c>
      <c r="C146" s="61">
        <f>SUM(computations!H129)</f>
        <v>5.0101115760111572</v>
      </c>
      <c r="D146" s="60">
        <v>3157</v>
      </c>
      <c r="E146" s="61">
        <f>SUM(computations!K129)</f>
        <v>5.220779220779221</v>
      </c>
      <c r="F146" s="165">
        <v>3567</v>
      </c>
      <c r="G146" s="158">
        <f>[1]Table1.1final!$O$133/F146</f>
        <v>5.109896271376507</v>
      </c>
      <c r="H146" s="52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</row>
    <row r="147" spans="1:25" x14ac:dyDescent="0.2">
      <c r="A147" s="67"/>
      <c r="B147" s="67"/>
      <c r="C147" s="92"/>
      <c r="D147" s="68"/>
      <c r="E147" s="93"/>
      <c r="F147" s="67"/>
      <c r="G147" s="144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</row>
    <row r="148" spans="1:25" x14ac:dyDescent="0.2">
      <c r="A148" s="58"/>
      <c r="B148" s="60"/>
      <c r="C148" s="85"/>
      <c r="D148" s="60"/>
      <c r="E148" s="86"/>
      <c r="F148" s="58"/>
      <c r="G148" s="145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</row>
    <row r="149" spans="1:25" x14ac:dyDescent="0.2">
      <c r="A149" s="87"/>
      <c r="B149" s="60"/>
      <c r="C149" s="58"/>
      <c r="D149" s="60"/>
      <c r="E149" s="58"/>
      <c r="F149" s="58"/>
      <c r="G149" s="145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</row>
    <row r="150" spans="1:25" x14ac:dyDescent="0.2">
      <c r="A150" s="87"/>
      <c r="B150" s="60"/>
      <c r="C150" s="58"/>
      <c r="D150" s="60"/>
      <c r="E150" s="58"/>
      <c r="F150" s="58"/>
      <c r="G150" s="145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</row>
    <row r="151" spans="1:25" x14ac:dyDescent="0.2">
      <c r="A151" s="87"/>
      <c r="B151" s="60"/>
      <c r="C151" s="58"/>
      <c r="D151" s="60"/>
      <c r="E151" s="58"/>
      <c r="F151" s="58"/>
      <c r="G151" s="145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</row>
    <row r="152" spans="1:25" x14ac:dyDescent="0.2">
      <c r="A152" s="87"/>
      <c r="B152" s="60"/>
      <c r="C152" s="58"/>
      <c r="D152" s="60"/>
      <c r="E152" s="58"/>
      <c r="F152" s="58"/>
      <c r="G152" s="145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</row>
    <row r="153" spans="1:25" x14ac:dyDescent="0.2">
      <c r="A153" s="87"/>
      <c r="B153" s="60"/>
      <c r="C153" s="58"/>
      <c r="D153" s="60"/>
      <c r="E153" s="58"/>
      <c r="F153" s="58"/>
      <c r="G153" s="145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</row>
    <row r="154" spans="1:25" x14ac:dyDescent="0.2">
      <c r="A154" s="87"/>
      <c r="B154" s="58"/>
      <c r="C154" s="58"/>
      <c r="D154" s="60"/>
      <c r="E154" s="58"/>
      <c r="F154" s="58"/>
      <c r="G154" s="145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</row>
    <row r="155" spans="1:25" x14ac:dyDescent="0.2">
      <c r="A155" s="87"/>
      <c r="B155" s="88"/>
      <c r="C155" s="58"/>
      <c r="D155" s="60"/>
      <c r="E155" s="88"/>
      <c r="F155" s="58"/>
      <c r="G155" s="145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</row>
    <row r="156" spans="1:25" x14ac:dyDescent="0.2">
      <c r="A156" s="87"/>
      <c r="B156" s="58"/>
      <c r="C156" s="58"/>
      <c r="D156" s="60"/>
      <c r="E156" s="58"/>
      <c r="F156" s="58"/>
      <c r="G156" s="145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</row>
    <row r="157" spans="1:25" x14ac:dyDescent="0.2">
      <c r="A157" s="87"/>
      <c r="B157" s="58"/>
      <c r="C157" s="58"/>
      <c r="D157" s="60"/>
      <c r="E157" s="58"/>
      <c r="F157" s="58"/>
      <c r="G157" s="145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</row>
    <row r="158" spans="1:25" x14ac:dyDescent="0.2">
      <c r="A158" s="58"/>
      <c r="B158" s="58"/>
      <c r="C158" s="58"/>
      <c r="D158" s="60"/>
      <c r="E158" s="58"/>
      <c r="F158" s="58"/>
      <c r="G158" s="145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</row>
    <row r="159" spans="1:25" x14ac:dyDescent="0.2">
      <c r="A159" s="87"/>
      <c r="B159" s="58"/>
      <c r="C159" s="58"/>
      <c r="D159" s="60"/>
      <c r="E159" s="58"/>
      <c r="F159" s="58"/>
      <c r="G159" s="145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</row>
    <row r="160" spans="1:25" x14ac:dyDescent="0.2">
      <c r="A160" s="87"/>
      <c r="B160" s="58"/>
      <c r="C160" s="58"/>
      <c r="D160" s="60"/>
      <c r="E160" s="58"/>
      <c r="F160" s="58"/>
      <c r="G160" s="145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</row>
    <row r="161" spans="1:25" x14ac:dyDescent="0.2">
      <c r="A161" s="87"/>
      <c r="B161" s="58"/>
      <c r="C161" s="58"/>
      <c r="D161" s="60"/>
      <c r="E161" s="58"/>
      <c r="F161" s="58"/>
      <c r="G161" s="145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</row>
    <row r="162" spans="1:25" x14ac:dyDescent="0.2">
      <c r="A162" s="87"/>
      <c r="B162" s="58"/>
      <c r="C162" s="58"/>
      <c r="D162" s="60"/>
      <c r="E162" s="58"/>
      <c r="F162" s="58"/>
      <c r="G162" s="145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</row>
    <row r="163" spans="1:25" x14ac:dyDescent="0.2">
      <c r="A163" s="87"/>
      <c r="B163" s="58"/>
      <c r="C163" s="58"/>
      <c r="D163" s="60"/>
      <c r="E163" s="58"/>
      <c r="F163" s="58"/>
      <c r="G163" s="145"/>
      <c r="I163" s="58"/>
      <c r="J163" s="58"/>
      <c r="K163" s="58"/>
      <c r="L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</row>
    <row r="164" spans="1:25" x14ac:dyDescent="0.2">
      <c r="A164" s="87"/>
      <c r="B164" s="58"/>
      <c r="C164" s="58"/>
      <c r="D164" s="60"/>
      <c r="E164" s="58"/>
      <c r="F164" s="58"/>
      <c r="G164" s="145"/>
    </row>
    <row r="165" spans="1:25" x14ac:dyDescent="0.2">
      <c r="A165" s="58"/>
      <c r="B165" s="58"/>
      <c r="C165" s="58"/>
      <c r="D165" s="60"/>
      <c r="E165" s="58"/>
      <c r="F165" s="58"/>
      <c r="G165" s="145"/>
    </row>
    <row r="166" spans="1:25" x14ac:dyDescent="0.2">
      <c r="A166" s="87"/>
      <c r="B166" s="58"/>
      <c r="C166" s="58"/>
      <c r="D166" s="60"/>
      <c r="E166" s="58"/>
      <c r="F166" s="58"/>
      <c r="G166" s="145"/>
    </row>
    <row r="167" spans="1:25" x14ac:dyDescent="0.2">
      <c r="A167" s="87"/>
      <c r="B167" s="58"/>
      <c r="C167" s="58"/>
      <c r="D167" s="60"/>
      <c r="E167" s="58"/>
      <c r="F167" s="58"/>
      <c r="G167" s="145"/>
    </row>
    <row r="168" spans="1:25" x14ac:dyDescent="0.2">
      <c r="A168" s="58"/>
      <c r="B168" s="58"/>
      <c r="C168" s="58"/>
      <c r="D168" s="60"/>
      <c r="E168" s="58"/>
      <c r="F168" s="58"/>
      <c r="G168" s="145"/>
      <c r="I168" s="136">
        <v>1990</v>
      </c>
      <c r="J168" s="136">
        <v>1995</v>
      </c>
      <c r="K168" s="136">
        <v>2000</v>
      </c>
    </row>
    <row r="169" spans="1:25" x14ac:dyDescent="0.2">
      <c r="A169" s="58"/>
      <c r="B169" s="58"/>
      <c r="C169" s="58"/>
      <c r="D169" s="58"/>
      <c r="E169" s="58"/>
      <c r="F169" s="58"/>
      <c r="G169" s="145"/>
      <c r="I169" s="94">
        <v>219349</v>
      </c>
      <c r="J169" s="94">
        <v>243851</v>
      </c>
      <c r="K169" s="94">
        <v>263851</v>
      </c>
      <c r="L169" s="95"/>
    </row>
    <row r="170" spans="1:25" x14ac:dyDescent="0.2">
      <c r="A170" s="58"/>
      <c r="B170" s="58"/>
      <c r="C170" s="58"/>
      <c r="D170" s="58"/>
      <c r="E170" s="58"/>
      <c r="F170" s="58"/>
      <c r="G170" s="145"/>
    </row>
    <row r="171" spans="1:25" x14ac:dyDescent="0.2">
      <c r="A171" s="58"/>
      <c r="B171" s="58"/>
      <c r="C171" s="58"/>
      <c r="D171" s="58"/>
      <c r="E171" s="58"/>
      <c r="F171" s="58"/>
      <c r="G171" s="145"/>
    </row>
    <row r="172" spans="1:25" x14ac:dyDescent="0.2">
      <c r="A172" s="58"/>
      <c r="B172" s="58"/>
      <c r="C172" s="58"/>
      <c r="D172" s="58"/>
      <c r="E172" s="58"/>
      <c r="F172" s="58"/>
      <c r="G172" s="145"/>
    </row>
    <row r="173" spans="1:25" x14ac:dyDescent="0.2">
      <c r="A173" s="58"/>
      <c r="B173" s="58"/>
      <c r="C173" s="58"/>
      <c r="D173" s="58"/>
      <c r="E173" s="58"/>
      <c r="F173" s="58"/>
      <c r="G173" s="145"/>
    </row>
    <row r="174" spans="1:25" x14ac:dyDescent="0.2">
      <c r="A174" s="58"/>
      <c r="B174" s="58"/>
      <c r="C174" s="58"/>
      <c r="D174" s="58"/>
      <c r="E174" s="58"/>
      <c r="F174" s="58"/>
      <c r="G174" s="145"/>
    </row>
    <row r="175" spans="1:25" x14ac:dyDescent="0.2">
      <c r="A175" s="59"/>
      <c r="B175" s="58"/>
      <c r="C175" s="58"/>
      <c r="D175" s="58"/>
      <c r="E175" s="58"/>
      <c r="F175" s="58"/>
      <c r="G175" s="145"/>
    </row>
    <row r="176" spans="1:25" x14ac:dyDescent="0.2">
      <c r="A176" s="58"/>
      <c r="B176" s="58"/>
      <c r="C176" s="58"/>
      <c r="D176" s="58"/>
      <c r="E176" s="58"/>
      <c r="F176" s="58"/>
      <c r="G176" s="145"/>
    </row>
    <row r="177" spans="1:7" x14ac:dyDescent="0.2">
      <c r="A177" s="58"/>
      <c r="B177" s="58"/>
      <c r="C177" s="58"/>
      <c r="D177" s="58"/>
      <c r="E177" s="58"/>
      <c r="F177" s="58"/>
      <c r="G177" s="145"/>
    </row>
    <row r="178" spans="1:7" x14ac:dyDescent="0.2">
      <c r="A178" s="58"/>
      <c r="B178" s="58"/>
      <c r="C178" s="58"/>
      <c r="D178" s="58"/>
      <c r="E178" s="58"/>
      <c r="F178" s="58"/>
      <c r="G178" s="145"/>
    </row>
    <row r="179" spans="1:7" x14ac:dyDescent="0.2">
      <c r="A179" s="58"/>
      <c r="B179" s="58"/>
      <c r="C179" s="58"/>
      <c r="D179" s="58"/>
      <c r="E179" s="58"/>
      <c r="F179" s="58"/>
      <c r="G179" s="145"/>
    </row>
    <row r="180" spans="1:7" x14ac:dyDescent="0.2">
      <c r="A180" s="58"/>
      <c r="B180" s="58"/>
      <c r="C180" s="58"/>
      <c r="D180" s="58"/>
      <c r="E180" s="58"/>
      <c r="F180" s="58"/>
      <c r="G180" s="145"/>
    </row>
    <row r="181" spans="1:7" x14ac:dyDescent="0.2">
      <c r="A181" s="58"/>
      <c r="B181" s="58"/>
      <c r="C181" s="58"/>
      <c r="D181" s="58"/>
      <c r="E181" s="58"/>
      <c r="F181" s="58"/>
      <c r="G181" s="145"/>
    </row>
    <row r="182" spans="1:7" x14ac:dyDescent="0.2">
      <c r="A182" s="58"/>
      <c r="B182" s="58"/>
      <c r="C182" s="58"/>
      <c r="D182" s="58"/>
      <c r="E182" s="58"/>
      <c r="F182" s="58"/>
      <c r="G182" s="145"/>
    </row>
    <row r="183" spans="1:7" x14ac:dyDescent="0.2">
      <c r="A183" s="58"/>
      <c r="B183" s="58"/>
      <c r="C183" s="58"/>
      <c r="D183" s="58"/>
      <c r="E183" s="58"/>
      <c r="F183" s="58"/>
      <c r="G183" s="145"/>
    </row>
    <row r="184" spans="1:7" x14ac:dyDescent="0.2">
      <c r="A184" s="58"/>
      <c r="B184" s="58"/>
      <c r="C184" s="58"/>
      <c r="D184" s="58"/>
      <c r="E184" s="58"/>
      <c r="F184" s="58"/>
      <c r="G184" s="145"/>
    </row>
    <row r="185" spans="1:7" x14ac:dyDescent="0.2">
      <c r="A185" s="58"/>
      <c r="B185" s="58"/>
      <c r="C185" s="58"/>
      <c r="D185" s="58"/>
      <c r="E185" s="58"/>
      <c r="F185" s="58"/>
      <c r="G185" s="145"/>
    </row>
    <row r="186" spans="1:7" x14ac:dyDescent="0.2">
      <c r="A186" s="58"/>
      <c r="B186" s="58"/>
      <c r="C186" s="58"/>
      <c r="D186" s="58"/>
      <c r="E186" s="58"/>
      <c r="F186" s="58"/>
      <c r="G186" s="145"/>
    </row>
    <row r="187" spans="1:7" x14ac:dyDescent="0.2">
      <c r="A187" s="58"/>
      <c r="B187" s="58"/>
      <c r="C187" s="58"/>
      <c r="D187" s="58"/>
      <c r="E187" s="58"/>
      <c r="F187" s="58"/>
      <c r="G187" s="145"/>
    </row>
    <row r="188" spans="1:7" x14ac:dyDescent="0.2">
      <c r="A188" s="58"/>
      <c r="B188" s="58"/>
      <c r="C188" s="58"/>
      <c r="D188" s="58"/>
      <c r="E188" s="58"/>
      <c r="F188" s="58"/>
      <c r="G188" s="145"/>
    </row>
    <row r="189" spans="1:7" x14ac:dyDescent="0.2">
      <c r="A189" s="58"/>
      <c r="B189" s="58"/>
      <c r="C189" s="58"/>
      <c r="D189" s="58"/>
      <c r="E189" s="58"/>
      <c r="F189" s="58"/>
      <c r="G189" s="145"/>
    </row>
    <row r="190" spans="1:7" x14ac:dyDescent="0.2">
      <c r="A190" s="58"/>
      <c r="B190" s="58"/>
      <c r="C190" s="58"/>
      <c r="D190" s="58"/>
      <c r="E190" s="58"/>
      <c r="F190" s="58"/>
      <c r="G190" s="145"/>
    </row>
    <row r="191" spans="1:7" x14ac:dyDescent="0.2">
      <c r="A191" s="58"/>
      <c r="B191" s="58"/>
      <c r="C191" s="58"/>
      <c r="D191" s="58"/>
      <c r="E191" s="58"/>
      <c r="F191" s="58"/>
      <c r="G191" s="145"/>
    </row>
    <row r="192" spans="1:7" x14ac:dyDescent="0.2">
      <c r="A192" s="58"/>
      <c r="B192" s="58"/>
      <c r="C192" s="58"/>
      <c r="D192" s="58"/>
      <c r="E192" s="58"/>
      <c r="F192" s="58"/>
      <c r="G192" s="145"/>
    </row>
    <row r="193" spans="1:7" x14ac:dyDescent="0.2">
      <c r="A193" s="58"/>
      <c r="B193" s="58"/>
      <c r="C193" s="58"/>
      <c r="D193" s="58"/>
      <c r="E193" s="58"/>
      <c r="F193" s="58"/>
      <c r="G193" s="145"/>
    </row>
    <row r="194" spans="1:7" x14ac:dyDescent="0.2">
      <c r="A194" s="58"/>
      <c r="B194" s="58"/>
      <c r="C194" s="58"/>
      <c r="D194" s="58"/>
      <c r="E194" s="58"/>
      <c r="F194" s="58"/>
      <c r="G194" s="145"/>
    </row>
    <row r="195" spans="1:7" x14ac:dyDescent="0.2">
      <c r="A195" s="58"/>
      <c r="B195" s="58"/>
      <c r="C195" s="58"/>
      <c r="D195" s="58"/>
      <c r="E195" s="58"/>
      <c r="F195" s="58"/>
      <c r="G195" s="145"/>
    </row>
    <row r="196" spans="1:7" x14ac:dyDescent="0.2">
      <c r="A196" s="58"/>
      <c r="B196" s="58"/>
      <c r="C196" s="58"/>
      <c r="D196" s="58"/>
      <c r="E196" s="58"/>
      <c r="F196" s="58"/>
      <c r="G196" s="145"/>
    </row>
    <row r="197" spans="1:7" x14ac:dyDescent="0.2">
      <c r="A197" s="58"/>
      <c r="B197" s="58"/>
      <c r="C197" s="58"/>
      <c r="D197" s="58"/>
      <c r="E197" s="58"/>
      <c r="F197" s="58"/>
      <c r="G197" s="145"/>
    </row>
  </sheetData>
  <mergeCells count="8">
    <mergeCell ref="J10:K10"/>
    <mergeCell ref="B68:C68"/>
    <mergeCell ref="B6:C6"/>
    <mergeCell ref="D6:E6"/>
    <mergeCell ref="H10:I10"/>
    <mergeCell ref="F68:G68"/>
    <mergeCell ref="D68:E68"/>
    <mergeCell ref="F6:G6"/>
  </mergeCells>
  <phoneticPr fontId="0" type="noConversion"/>
  <printOptions horizontalCentered="1"/>
  <pageMargins left="0.75" right="0.75" top="0.75" bottom="0.75" header="0" footer="0"/>
  <pageSetup paperSize="9" pageOrder="overThenDown" orientation="portrait" r:id="rId1"/>
  <headerFooter alignWithMargins="0">
    <oddFooter xml:space="preserve">&amp;C1-&amp;P+57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computations</vt:lpstr>
      <vt:lpstr>Table1.14</vt:lpstr>
      <vt:lpstr>Table1.14!Print_Area</vt:lpstr>
    </vt:vector>
  </TitlesOfParts>
  <Company>NATIONAL STATISTICAL COORDINATION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</dc:creator>
  <cp:lastModifiedBy>ALVIN</cp:lastModifiedBy>
  <cp:lastPrinted>2006-09-26T05:25:22Z</cp:lastPrinted>
  <dcterms:created xsi:type="dcterms:W3CDTF">1999-07-09T10:03:33Z</dcterms:created>
  <dcterms:modified xsi:type="dcterms:W3CDTF">2015-01-29T02:39:19Z</dcterms:modified>
</cp:coreProperties>
</file>