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285" yWindow="30" windowWidth="9690" windowHeight="6195" tabRatio="628" firstSheet="3" activeTab="4"/>
  </bookViews>
  <sheets>
    <sheet name="XXX" sheetId="2" state="veryHidden" r:id="rId1"/>
    <sheet name="XX0" sheetId="3" state="veryHidden" r:id="rId2"/>
    <sheet name="XX1" sheetId="4" state="veryHidden" r:id="rId3"/>
    <sheet name="1.21" sheetId="1" r:id="rId4"/>
    <sheet name="table1.21final" sheetId="5" r:id="rId5"/>
  </sheets>
  <definedNames>
    <definedName name="_xlnm.Print_Area" localSheetId="3">'1.21'!$A$1:$J$75</definedName>
    <definedName name="_xlnm.Print_Area" localSheetId="4">table1.21final!$A$1:$M$78</definedName>
  </definedNames>
  <calcPr calcId="144525" iterate="1" iterateCount="5"/>
</workbook>
</file>

<file path=xl/calcChain.xml><?xml version="1.0" encoding="utf-8"?>
<calcChain xmlns="http://schemas.openxmlformats.org/spreadsheetml/2006/main">
  <c r="H9" i="1" l="1"/>
  <c r="C13" i="1"/>
  <c r="B13" i="1" s="1"/>
  <c r="D13" i="1"/>
  <c r="F13" i="1"/>
  <c r="G13" i="1"/>
  <c r="C14" i="1"/>
  <c r="B14" i="1" s="1"/>
  <c r="D14" i="1"/>
  <c r="F14" i="1"/>
  <c r="E14" i="1" s="1"/>
  <c r="G14" i="1"/>
  <c r="C15" i="1"/>
  <c r="B15" i="1" s="1"/>
  <c r="D15" i="1"/>
  <c r="F15" i="1"/>
  <c r="E15" i="1" s="1"/>
  <c r="G15" i="1"/>
  <c r="C16" i="1"/>
  <c r="B16" i="1" s="1"/>
  <c r="D16" i="1"/>
  <c r="F16" i="1"/>
  <c r="E16" i="1" s="1"/>
  <c r="G16" i="1"/>
  <c r="C17" i="1"/>
  <c r="B17" i="1" s="1"/>
  <c r="D17" i="1"/>
  <c r="F17" i="1"/>
  <c r="E17" i="1" s="1"/>
  <c r="G17" i="1"/>
  <c r="C18" i="1"/>
  <c r="B18" i="1" s="1"/>
  <c r="D18" i="1"/>
  <c r="F18" i="1"/>
  <c r="E18" i="1" s="1"/>
  <c r="G18" i="1"/>
  <c r="C19" i="1"/>
  <c r="C21" i="1"/>
  <c r="D21" i="1"/>
  <c r="F21" i="1"/>
  <c r="G21" i="1"/>
  <c r="B23" i="1"/>
  <c r="E23" i="1"/>
  <c r="B24" i="1"/>
  <c r="E24" i="1"/>
  <c r="B25" i="1"/>
  <c r="E25" i="1"/>
  <c r="B26" i="1"/>
  <c r="E26" i="1"/>
  <c r="B27" i="1"/>
  <c r="E27" i="1"/>
  <c r="B28" i="1"/>
  <c r="E28" i="1"/>
  <c r="C39" i="1"/>
  <c r="D39" i="1"/>
  <c r="F39" i="1"/>
  <c r="G39" i="1"/>
  <c r="E39" i="1" s="1"/>
  <c r="B41" i="1"/>
  <c r="E41" i="1"/>
  <c r="B42" i="1"/>
  <c r="E42" i="1"/>
  <c r="B43" i="1"/>
  <c r="E43" i="1"/>
  <c r="B44" i="1"/>
  <c r="E44" i="1"/>
  <c r="B45" i="1"/>
  <c r="E45" i="1"/>
  <c r="B46" i="1"/>
  <c r="E46" i="1"/>
  <c r="C49" i="1"/>
  <c r="D49" i="1"/>
  <c r="F49" i="1"/>
  <c r="G49" i="1"/>
  <c r="B51" i="1"/>
  <c r="E51" i="1"/>
  <c r="B52" i="1"/>
  <c r="E52" i="1"/>
  <c r="B53" i="1"/>
  <c r="E53" i="1"/>
  <c r="B54" i="1"/>
  <c r="E54" i="1"/>
  <c r="B55" i="1"/>
  <c r="E55" i="1"/>
  <c r="B56" i="1"/>
  <c r="E56" i="1"/>
  <c r="C58" i="1"/>
  <c r="D58" i="1"/>
  <c r="F58" i="1"/>
  <c r="G58" i="1"/>
  <c r="E58" i="1" s="1"/>
  <c r="B60" i="1"/>
  <c r="E60" i="1"/>
  <c r="B61" i="1"/>
  <c r="E61" i="1"/>
  <c r="B62" i="1"/>
  <c r="E62" i="1"/>
  <c r="B63" i="1"/>
  <c r="E63" i="1"/>
  <c r="B64" i="1"/>
  <c r="E64" i="1"/>
  <c r="B65" i="1"/>
  <c r="E65" i="1"/>
  <c r="C67" i="1"/>
  <c r="D67" i="1"/>
  <c r="F67" i="1"/>
  <c r="G67" i="1"/>
  <c r="E67" i="1" s="1"/>
  <c r="B69" i="1"/>
  <c r="E69" i="1"/>
  <c r="B70" i="1"/>
  <c r="E70" i="1"/>
  <c r="B71" i="1"/>
  <c r="E71" i="1"/>
  <c r="B72" i="1"/>
  <c r="E72" i="1"/>
  <c r="B73" i="1"/>
  <c r="E73" i="1"/>
  <c r="B74" i="1"/>
  <c r="E74" i="1"/>
  <c r="H9" i="5"/>
  <c r="K9" i="5"/>
  <c r="C12" i="5"/>
  <c r="D12" i="5"/>
  <c r="F12" i="5"/>
  <c r="G12" i="5"/>
  <c r="I12" i="5"/>
  <c r="J12" i="5"/>
  <c r="C13" i="5"/>
  <c r="D13" i="5"/>
  <c r="F13" i="5"/>
  <c r="G13" i="5"/>
  <c r="I13" i="5"/>
  <c r="J13" i="5"/>
  <c r="C14" i="5"/>
  <c r="D14" i="5"/>
  <c r="F14" i="5"/>
  <c r="G14" i="5"/>
  <c r="I14" i="5"/>
  <c r="J14" i="5"/>
  <c r="C15" i="5"/>
  <c r="D15" i="5"/>
  <c r="F15" i="5"/>
  <c r="G15" i="5"/>
  <c r="J15" i="5"/>
  <c r="C16" i="5"/>
  <c r="B16" i="5" s="1"/>
  <c r="D16" i="5"/>
  <c r="F16" i="5"/>
  <c r="G16" i="5"/>
  <c r="I16" i="5"/>
  <c r="H16" i="5" s="1"/>
  <c r="J16" i="5"/>
  <c r="C17" i="5"/>
  <c r="D17" i="5"/>
  <c r="F17" i="5"/>
  <c r="E17" i="5" s="1"/>
  <c r="G17" i="5"/>
  <c r="I17" i="5"/>
  <c r="J17" i="5"/>
  <c r="C18" i="5"/>
  <c r="C20" i="5"/>
  <c r="D20" i="5"/>
  <c r="F20" i="5"/>
  <c r="G20" i="5"/>
  <c r="E20" i="5" s="1"/>
  <c r="J20" i="5"/>
  <c r="B21" i="5"/>
  <c r="E21" i="5"/>
  <c r="H21" i="5"/>
  <c r="B22" i="5"/>
  <c r="E22" i="5"/>
  <c r="H22" i="5"/>
  <c r="B23" i="5"/>
  <c r="E23" i="5"/>
  <c r="H23" i="5"/>
  <c r="B24" i="5"/>
  <c r="E24" i="5"/>
  <c r="I24" i="5"/>
  <c r="H24" i="5" s="1"/>
  <c r="B25" i="5"/>
  <c r="E25" i="5"/>
  <c r="H25" i="5"/>
  <c r="B26" i="5"/>
  <c r="E26" i="5"/>
  <c r="H26" i="5"/>
  <c r="J37" i="5"/>
  <c r="H38" i="5"/>
  <c r="H39" i="5"/>
  <c r="H40" i="5"/>
  <c r="I41" i="5"/>
  <c r="H41" i="5" s="1"/>
  <c r="H42" i="5"/>
  <c r="H43" i="5"/>
  <c r="C45" i="5"/>
  <c r="D45" i="5"/>
  <c r="F45" i="5"/>
  <c r="G45" i="5"/>
  <c r="J45" i="5"/>
  <c r="B46" i="5"/>
  <c r="E46" i="5"/>
  <c r="H46" i="5"/>
  <c r="B47" i="5"/>
  <c r="E47" i="5"/>
  <c r="H47" i="5"/>
  <c r="B48" i="5"/>
  <c r="E48" i="5"/>
  <c r="H48" i="5"/>
  <c r="B49" i="5"/>
  <c r="E49" i="5"/>
  <c r="I49" i="5"/>
  <c r="I45" i="5" s="1"/>
  <c r="H45" i="5" s="1"/>
  <c r="B50" i="5"/>
  <c r="E50" i="5"/>
  <c r="H50" i="5"/>
  <c r="B51" i="5"/>
  <c r="E51" i="5"/>
  <c r="H51" i="5"/>
  <c r="C54" i="5"/>
  <c r="D54" i="5"/>
  <c r="B54" i="5" s="1"/>
  <c r="F54" i="5"/>
  <c r="G54" i="5"/>
  <c r="J54" i="5"/>
  <c r="B55" i="5"/>
  <c r="E55" i="5"/>
  <c r="H55" i="5"/>
  <c r="B56" i="5"/>
  <c r="E56" i="5"/>
  <c r="H56" i="5"/>
  <c r="B57" i="5"/>
  <c r="E57" i="5"/>
  <c r="H57" i="5"/>
  <c r="B58" i="5"/>
  <c r="E58" i="5"/>
  <c r="I58" i="5"/>
  <c r="I54" i="5" s="1"/>
  <c r="H54" i="5" s="1"/>
  <c r="B59" i="5"/>
  <c r="E59" i="5"/>
  <c r="H59" i="5"/>
  <c r="B60" i="5"/>
  <c r="E60" i="5"/>
  <c r="H60" i="5"/>
  <c r="C62" i="5"/>
  <c r="D62" i="5"/>
  <c r="B62" i="5" s="1"/>
  <c r="F62" i="5"/>
  <c r="G62" i="5"/>
  <c r="J62" i="5"/>
  <c r="H62" i="5" s="1"/>
  <c r="B63" i="5"/>
  <c r="E63" i="5"/>
  <c r="H63" i="5"/>
  <c r="B64" i="5"/>
  <c r="E64" i="5"/>
  <c r="H64" i="5"/>
  <c r="B65" i="5"/>
  <c r="E65" i="5"/>
  <c r="H65" i="5"/>
  <c r="B66" i="5"/>
  <c r="E66" i="5"/>
  <c r="I66" i="5"/>
  <c r="H66" i="5" s="1"/>
  <c r="B67" i="5"/>
  <c r="E67" i="5"/>
  <c r="H67" i="5"/>
  <c r="B68" i="5"/>
  <c r="E68" i="5"/>
  <c r="H68" i="5"/>
  <c r="C70" i="5"/>
  <c r="D70" i="5"/>
  <c r="F70" i="5"/>
  <c r="G70" i="5"/>
  <c r="J70" i="5"/>
  <c r="B71" i="5"/>
  <c r="E71" i="5"/>
  <c r="H71" i="5"/>
  <c r="B72" i="5"/>
  <c r="E72" i="5"/>
  <c r="H72" i="5"/>
  <c r="B73" i="5"/>
  <c r="E73" i="5"/>
  <c r="H73" i="5"/>
  <c r="B74" i="5"/>
  <c r="E74" i="5"/>
  <c r="I74" i="5"/>
  <c r="I70" i="5" s="1"/>
  <c r="H70" i="5" s="1"/>
  <c r="B75" i="5"/>
  <c r="E75" i="5"/>
  <c r="H75" i="5"/>
  <c r="B76" i="5"/>
  <c r="E76" i="5"/>
  <c r="H76" i="5"/>
  <c r="G11" i="5" l="1"/>
  <c r="F11" i="1"/>
  <c r="B70" i="5"/>
  <c r="H58" i="5"/>
  <c r="H49" i="5"/>
  <c r="B45" i="5"/>
  <c r="H17" i="5"/>
  <c r="B17" i="5"/>
  <c r="E16" i="5"/>
  <c r="B15" i="5"/>
  <c r="E14" i="5"/>
  <c r="H13" i="5"/>
  <c r="B13" i="5"/>
  <c r="E12" i="5"/>
  <c r="B67" i="1"/>
  <c r="B58" i="1"/>
  <c r="B49" i="1"/>
  <c r="B39" i="1"/>
  <c r="B21" i="1"/>
  <c r="D11" i="1"/>
  <c r="J11" i="5"/>
  <c r="D11" i="5"/>
  <c r="E70" i="5"/>
  <c r="E62" i="5"/>
  <c r="E54" i="5"/>
  <c r="E45" i="5"/>
  <c r="B20" i="5"/>
  <c r="E15" i="5"/>
  <c r="H14" i="5"/>
  <c r="B14" i="5"/>
  <c r="E13" i="5"/>
  <c r="C11" i="5"/>
  <c r="E49" i="1"/>
  <c r="G11" i="1"/>
  <c r="B11" i="1"/>
  <c r="H74" i="5"/>
  <c r="I37" i="5"/>
  <c r="H37" i="5" s="1"/>
  <c r="I20" i="5"/>
  <c r="H20" i="5" s="1"/>
  <c r="I15" i="5"/>
  <c r="H15" i="5" s="1"/>
  <c r="H12" i="5"/>
  <c r="B12" i="5"/>
  <c r="F11" i="5"/>
  <c r="E11" i="5" s="1"/>
  <c r="E13" i="1"/>
  <c r="E11" i="1" s="1"/>
  <c r="C11" i="1"/>
  <c r="B11" i="5" l="1"/>
  <c r="I11" i="5"/>
  <c r="E21" i="1" l="1"/>
</calcChain>
</file>

<file path=xl/sharedStrings.xml><?xml version="1.0" encoding="utf-8"?>
<sst xmlns="http://schemas.openxmlformats.org/spreadsheetml/2006/main" count="187" uniqueCount="37">
  <si>
    <t>Table 1.21</t>
  </si>
  <si>
    <t>NUMBER OF HOUSEHOLDS IN OCCUPIED DWELLING UNITS BY</t>
  </si>
  <si>
    <t>KIND OF COOKING FUEL USED BY PROVINCE, URBAN-RURAL</t>
  </si>
  <si>
    <t xml:space="preserve">Census Years 1980 and 1990 </t>
  </si>
  <si>
    <t>Area/</t>
  </si>
  <si>
    <t>Kind of Cooking Fuel Used</t>
  </si>
  <si>
    <t>Total</t>
  </si>
  <si>
    <t>Urban</t>
  </si>
  <si>
    <t>Rural</t>
  </si>
  <si>
    <t>Philippines</t>
  </si>
  <si>
    <t>CAR</t>
  </si>
  <si>
    <t xml:space="preserve">   Electricity</t>
  </si>
  <si>
    <t xml:space="preserve">   Kerosene (Gaas)</t>
  </si>
  <si>
    <t xml:space="preserve">   Liquified Petroleum Gas (LPG)</t>
  </si>
  <si>
    <t xml:space="preserve">   Wood, Charcoal</t>
  </si>
  <si>
    <t xml:space="preserve">   Others</t>
  </si>
  <si>
    <t xml:space="preserve">   None</t>
  </si>
  <si>
    <t>Abra</t>
  </si>
  <si>
    <t>APAYAO</t>
  </si>
  <si>
    <t>Benguet</t>
  </si>
  <si>
    <t>Ifugao</t>
  </si>
  <si>
    <t>Kalinga</t>
  </si>
  <si>
    <t>Mountain Province</t>
  </si>
  <si>
    <t xml:space="preserve">Source:  National Statistics Office </t>
  </si>
  <si>
    <t>.</t>
  </si>
  <si>
    <t>Electricity</t>
  </si>
  <si>
    <t>Kerosene (Gaas)</t>
  </si>
  <si>
    <t>Liquified Petroleum Gas (LPG)</t>
  </si>
  <si>
    <t>Wood, Charcoal</t>
  </si>
  <si>
    <t>Others</t>
  </si>
  <si>
    <t>None</t>
  </si>
  <si>
    <t>Mt. Province</t>
  </si>
  <si>
    <t>Apayao</t>
  </si>
  <si>
    <t>...</t>
  </si>
  <si>
    <t>Census Years 1980, 1990 and 2000</t>
  </si>
  <si>
    <t>Note:  The Province of Apayao was still a part of Kalinga in 1980 and 1990.</t>
  </si>
  <si>
    <t>Source:  Philippine Statistics Authority - National Statistics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</si>
</sst>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0.00_)"/>
    <numFmt numFmtId="165" formatCode="#,##0\ \ 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i/>
      <sz val="16"/>
      <name val="Helv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164" fontId="0" fillId="0" borderId="0"/>
    <xf numFmtId="38" fontId="6" fillId="2" borderId="0" applyNumberFormat="0" applyBorder="0" applyAlignment="0" applyProtection="0"/>
    <xf numFmtId="10" fontId="6" fillId="3" borderId="1" applyNumberFormat="0" applyBorder="0" applyAlignment="0" applyProtection="0"/>
    <xf numFmtId="164" fontId="7" fillId="0" borderId="0"/>
    <xf numFmtId="10" fontId="1" fillId="0" borderId="0" applyFont="0" applyFill="0" applyBorder="0" applyAlignment="0" applyProtection="0"/>
  </cellStyleXfs>
  <cellXfs count="61">
    <xf numFmtId="164" fontId="0" fillId="0" borderId="0" xfId="0"/>
    <xf numFmtId="164" fontId="3" fillId="0" borderId="0" xfId="0" applyFont="1"/>
    <xf numFmtId="164" fontId="4" fillId="0" borderId="0" xfId="0" applyFont="1"/>
    <xf numFmtId="165" fontId="4" fillId="0" borderId="0" xfId="0" applyNumberFormat="1" applyFont="1"/>
    <xf numFmtId="164" fontId="5" fillId="0" borderId="2" xfId="0" applyFont="1" applyFill="1" applyBorder="1" applyAlignment="1">
      <alignment horizontal="center"/>
    </xf>
    <xf numFmtId="165" fontId="5" fillId="0" borderId="3" xfId="0" applyNumberFormat="1" applyFont="1" applyFill="1" applyBorder="1"/>
    <xf numFmtId="0" fontId="5" fillId="0" borderId="4" xfId="0" applyNumberFormat="1" applyFont="1" applyFill="1" applyBorder="1" applyAlignment="1">
      <alignment horizontal="center"/>
    </xf>
    <xf numFmtId="165" fontId="5" fillId="0" borderId="5" xfId="0" applyNumberFormat="1" applyFont="1" applyFill="1" applyBorder="1"/>
    <xf numFmtId="165" fontId="5" fillId="0" borderId="4" xfId="0" applyNumberFormat="1" applyFont="1" applyFill="1" applyBorder="1"/>
    <xf numFmtId="0" fontId="4" fillId="2" borderId="6" xfId="0" applyNumberFormat="1" applyFont="1" applyFill="1" applyBorder="1"/>
    <xf numFmtId="0" fontId="4" fillId="2" borderId="6" xfId="0" applyNumberFormat="1" applyFont="1" applyFill="1" applyBorder="1" applyAlignment="1">
      <alignment horizontal="center"/>
    </xf>
    <xf numFmtId="0" fontId="4" fillId="2" borderId="7" xfId="0" applyNumberFormat="1" applyFont="1" applyFill="1" applyBorder="1"/>
    <xf numFmtId="164" fontId="5" fillId="0" borderId="8" xfId="0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165" fontId="5" fillId="0" borderId="9" xfId="0" applyNumberFormat="1" applyFont="1" applyFill="1" applyBorder="1" applyAlignment="1">
      <alignment horizontal="center"/>
    </xf>
    <xf numFmtId="165" fontId="5" fillId="0" borderId="5" xfId="0" applyNumberFormat="1" applyFont="1" applyFill="1" applyBorder="1" applyAlignment="1">
      <alignment horizontal="center"/>
    </xf>
    <xf numFmtId="164" fontId="4" fillId="2" borderId="7" xfId="0" applyFont="1" applyFill="1" applyBorder="1" applyAlignment="1">
      <alignment horizontal="center"/>
    </xf>
    <xf numFmtId="164" fontId="4" fillId="2" borderId="10" xfId="0" applyFont="1" applyFill="1" applyBorder="1" applyAlignment="1">
      <alignment horizontal="center"/>
    </xf>
    <xf numFmtId="164" fontId="5" fillId="0" borderId="3" xfId="0" applyFont="1" applyBorder="1"/>
    <xf numFmtId="41" fontId="5" fillId="0" borderId="4" xfId="0" applyNumberFormat="1" applyFont="1" applyBorder="1"/>
    <xf numFmtId="41" fontId="5" fillId="0" borderId="5" xfId="0" applyNumberFormat="1" applyFont="1" applyBorder="1"/>
    <xf numFmtId="41" fontId="5" fillId="0" borderId="6" xfId="0" applyNumberFormat="1" applyFont="1" applyBorder="1"/>
    <xf numFmtId="41" fontId="5" fillId="0" borderId="7" xfId="0" applyNumberFormat="1" applyFont="1" applyBorder="1"/>
    <xf numFmtId="41" fontId="4" fillId="0" borderId="0" xfId="0" applyNumberFormat="1" applyFont="1"/>
    <xf numFmtId="164" fontId="4" fillId="0" borderId="0" xfId="0" applyFont="1" applyAlignment="1">
      <alignment horizontal="left" indent="1"/>
    </xf>
    <xf numFmtId="41" fontId="4" fillId="0" borderId="0" xfId="0" applyNumberFormat="1" applyFont="1" applyBorder="1"/>
    <xf numFmtId="41" fontId="4" fillId="0" borderId="0" xfId="0" applyNumberFormat="1" applyFont="1" applyBorder="1" applyAlignment="1">
      <alignment horizontal="right"/>
    </xf>
    <xf numFmtId="41" fontId="4" fillId="0" borderId="6" xfId="0" applyNumberFormat="1" applyFont="1" applyBorder="1"/>
    <xf numFmtId="41" fontId="4" fillId="0" borderId="7" xfId="0" applyNumberFormat="1" applyFont="1" applyBorder="1"/>
    <xf numFmtId="41" fontId="4" fillId="0" borderId="0" xfId="0" applyNumberFormat="1" applyFont="1" applyFill="1" applyBorder="1" applyAlignment="1">
      <alignment horizontal="right"/>
    </xf>
    <xf numFmtId="41" fontId="4" fillId="0" borderId="0" xfId="0" applyNumberFormat="1" applyFont="1" applyFill="1"/>
    <xf numFmtId="164" fontId="4" fillId="0" borderId="11" xfId="0" applyFont="1" applyBorder="1"/>
    <xf numFmtId="164" fontId="4" fillId="0" borderId="6" xfId="0" applyFont="1" applyBorder="1"/>
    <xf numFmtId="41" fontId="4" fillId="0" borderId="12" xfId="0" applyNumberFormat="1" applyFont="1" applyBorder="1" applyAlignment="1">
      <alignment horizontal="right"/>
    </xf>
    <xf numFmtId="41" fontId="4" fillId="0" borderId="12" xfId="0" applyNumberFormat="1" applyFont="1" applyBorder="1"/>
    <xf numFmtId="165" fontId="4" fillId="0" borderId="0" xfId="0" applyNumberFormat="1" applyFont="1" applyAlignment="1">
      <alignment horizontal="right"/>
    </xf>
    <xf numFmtId="164" fontId="4" fillId="0" borderId="0" xfId="0" applyFont="1" applyBorder="1"/>
    <xf numFmtId="165" fontId="4" fillId="0" borderId="0" xfId="0" applyNumberFormat="1" applyFont="1" applyBorder="1" applyAlignment="1">
      <alignment horizontal="right"/>
    </xf>
    <xf numFmtId="165" fontId="4" fillId="0" borderId="0" xfId="0" applyNumberFormat="1" applyFont="1" applyBorder="1"/>
    <xf numFmtId="41" fontId="4" fillId="0" borderId="13" xfId="0" applyNumberFormat="1" applyFont="1" applyBorder="1"/>
    <xf numFmtId="164" fontId="4" fillId="0" borderId="13" xfId="0" applyFont="1" applyBorder="1"/>
    <xf numFmtId="164" fontId="2" fillId="0" borderId="0" xfId="0" applyFont="1"/>
    <xf numFmtId="165" fontId="2" fillId="0" borderId="0" xfId="0" applyNumberFormat="1" applyFont="1"/>
    <xf numFmtId="164" fontId="5" fillId="0" borderId="0" xfId="0" applyFont="1" applyBorder="1"/>
    <xf numFmtId="41" fontId="5" fillId="0" borderId="0" xfId="0" applyNumberFormat="1" applyFont="1" applyBorder="1"/>
    <xf numFmtId="41" fontId="5" fillId="0" borderId="14" xfId="0" applyNumberFormat="1" applyFont="1" applyBorder="1"/>
    <xf numFmtId="164" fontId="4" fillId="0" borderId="0" xfId="0" applyFont="1" applyAlignment="1">
      <alignment horizontal="left" indent="2"/>
    </xf>
    <xf numFmtId="164" fontId="4" fillId="0" borderId="12" xfId="0" applyFont="1" applyBorder="1" applyAlignment="1">
      <alignment horizontal="left" indent="2"/>
    </xf>
    <xf numFmtId="164" fontId="4" fillId="0" borderId="0" xfId="0" applyFont="1" applyBorder="1" applyAlignment="1">
      <alignment horizontal="left" indent="2"/>
    </xf>
    <xf numFmtId="41" fontId="4" fillId="4" borderId="0" xfId="0" applyNumberFormat="1" applyFont="1" applyFill="1"/>
    <xf numFmtId="41" fontId="4" fillId="4" borderId="0" xfId="0" applyNumberFormat="1" applyFont="1" applyFill="1" applyBorder="1" applyAlignment="1">
      <alignment horizontal="right"/>
    </xf>
    <xf numFmtId="41" fontId="4" fillId="4" borderId="12" xfId="0" applyNumberFormat="1" applyFont="1" applyFill="1" applyBorder="1" applyAlignment="1">
      <alignment horizontal="right"/>
    </xf>
    <xf numFmtId="41" fontId="5" fillId="0" borderId="0" xfId="0" applyNumberFormat="1" applyFont="1" applyFill="1" applyBorder="1"/>
    <xf numFmtId="41" fontId="5" fillId="0" borderId="5" xfId="0" applyNumberFormat="1" applyFont="1" applyFill="1" applyBorder="1"/>
    <xf numFmtId="41" fontId="4" fillId="0" borderId="0" xfId="0" applyNumberFormat="1" applyFont="1" applyFill="1" applyBorder="1"/>
    <xf numFmtId="41" fontId="4" fillId="0" borderId="6" xfId="0" applyNumberFormat="1" applyFont="1" applyFill="1" applyBorder="1"/>
    <xf numFmtId="41" fontId="4" fillId="0" borderId="12" xfId="0" applyNumberFormat="1" applyFont="1" applyFill="1" applyBorder="1"/>
    <xf numFmtId="165" fontId="4" fillId="0" borderId="0" xfId="0" applyNumberFormat="1" applyFont="1" applyFill="1"/>
    <xf numFmtId="165" fontId="4" fillId="0" borderId="0" xfId="0" applyNumberFormat="1" applyFont="1" applyFill="1" applyBorder="1"/>
    <xf numFmtId="0" fontId="5" fillId="0" borderId="3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</cellXfs>
  <cellStyles count="5">
    <cellStyle name="Grey" xfId="1"/>
    <cellStyle name="Input [yellow]" xfId="2"/>
    <cellStyle name="Normal" xfId="0" builtinId="0"/>
    <cellStyle name="Normal - Style1" xfId="3"/>
    <cellStyle name="Percent [2]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6/relationships/attachedToolbars" Target="attachedToolbars.bin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84" zoomScaleSheetLayoutView="4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84" zoomScaleSheetLayoutView="4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84" zoomScaleSheetLayoutView="4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view="pageBreakPreview" workbookViewId="0">
      <selection activeCell="B6" sqref="B6:D74"/>
    </sheetView>
  </sheetViews>
  <sheetFormatPr defaultRowHeight="12" x14ac:dyDescent="0.2"/>
  <cols>
    <col min="1" max="1" width="28" style="2" customWidth="1"/>
    <col min="2" max="2" width="9.85546875" style="3" customWidth="1"/>
    <col min="3" max="4" width="10" style="3" customWidth="1"/>
    <col min="5" max="5" width="10.7109375" style="3" customWidth="1"/>
    <col min="6" max="7" width="9.7109375" style="3" customWidth="1"/>
    <col min="8" max="8" width="13.42578125" style="2" hidden="1" customWidth="1"/>
    <col min="9" max="9" width="14.7109375" style="2" hidden="1" customWidth="1"/>
    <col min="10" max="10" width="14.140625" style="2" hidden="1" customWidth="1"/>
    <col min="11" max="16384" width="9.140625" style="2"/>
  </cols>
  <sheetData>
    <row r="1" spans="1:10" s="41" customFormat="1" ht="12.75" x14ac:dyDescent="0.2">
      <c r="A1" s="41" t="s">
        <v>0</v>
      </c>
      <c r="B1" s="42"/>
      <c r="C1" s="42"/>
      <c r="D1" s="42"/>
      <c r="E1" s="42"/>
      <c r="F1" s="42"/>
      <c r="G1" s="42"/>
    </row>
    <row r="2" spans="1:10" s="41" customFormat="1" ht="12.75" x14ac:dyDescent="0.2">
      <c r="A2" s="1" t="s">
        <v>1</v>
      </c>
      <c r="B2" s="42"/>
      <c r="C2" s="42"/>
      <c r="D2" s="42"/>
      <c r="E2" s="42"/>
      <c r="F2" s="42"/>
      <c r="G2" s="42"/>
    </row>
    <row r="3" spans="1:10" s="41" customFormat="1" ht="12.75" x14ac:dyDescent="0.2">
      <c r="A3" s="1" t="s">
        <v>2</v>
      </c>
      <c r="B3" s="42"/>
      <c r="C3" s="42"/>
      <c r="D3" s="42"/>
      <c r="E3" s="42"/>
      <c r="F3" s="42"/>
      <c r="G3" s="42"/>
    </row>
    <row r="4" spans="1:10" s="41" customFormat="1" ht="12.75" x14ac:dyDescent="0.2">
      <c r="A4" s="1" t="s">
        <v>3</v>
      </c>
      <c r="B4" s="42"/>
      <c r="C4" s="42"/>
      <c r="D4" s="42"/>
      <c r="E4" s="42"/>
      <c r="F4" s="42"/>
      <c r="G4" s="42"/>
    </row>
    <row r="5" spans="1:10" ht="10.5" customHeight="1" thickBot="1" x14ac:dyDescent="0.25"/>
    <row r="6" spans="1:10" ht="12.75" thickBot="1" x14ac:dyDescent="0.25">
      <c r="A6" s="4" t="s">
        <v>4</v>
      </c>
      <c r="B6" s="5"/>
      <c r="C6" s="6">
        <v>1980</v>
      </c>
      <c r="D6" s="7"/>
      <c r="E6" s="8"/>
      <c r="F6" s="6">
        <v>1990</v>
      </c>
      <c r="G6" s="7"/>
      <c r="H6" s="9"/>
      <c r="I6" s="10">
        <v>1995</v>
      </c>
      <c r="J6" s="11"/>
    </row>
    <row r="7" spans="1:10" ht="12.75" thickBot="1" x14ac:dyDescent="0.25">
      <c r="A7" s="12" t="s">
        <v>5</v>
      </c>
      <c r="B7" s="13" t="s">
        <v>6</v>
      </c>
      <c r="C7" s="13" t="s">
        <v>7</v>
      </c>
      <c r="D7" s="14" t="s">
        <v>8</v>
      </c>
      <c r="E7" s="15" t="s">
        <v>6</v>
      </c>
      <c r="F7" s="13" t="s">
        <v>7</v>
      </c>
      <c r="G7" s="14" t="s">
        <v>8</v>
      </c>
      <c r="H7" s="16" t="s">
        <v>6</v>
      </c>
      <c r="I7" s="17" t="s">
        <v>7</v>
      </c>
      <c r="J7" s="17" t="s">
        <v>8</v>
      </c>
    </row>
    <row r="8" spans="1:10" ht="10.5" customHeight="1" thickBot="1" x14ac:dyDescent="0.25"/>
    <row r="9" spans="1:10" ht="12.75" thickBot="1" x14ac:dyDescent="0.25">
      <c r="A9" s="18" t="s">
        <v>9</v>
      </c>
      <c r="B9" s="19">
        <v>8607187</v>
      </c>
      <c r="C9" s="19">
        <v>3219107</v>
      </c>
      <c r="D9" s="19">
        <v>5388080</v>
      </c>
      <c r="E9" s="19">
        <v>11407262</v>
      </c>
      <c r="F9" s="19">
        <v>5582480</v>
      </c>
      <c r="G9" s="20">
        <v>5824782</v>
      </c>
      <c r="H9" s="21">
        <f>SUM(F9:G9)</f>
        <v>11407262</v>
      </c>
      <c r="I9" s="21"/>
      <c r="J9" s="22"/>
    </row>
    <row r="10" spans="1:10" ht="10.5" customHeight="1" thickBot="1" x14ac:dyDescent="0.25">
      <c r="B10" s="45"/>
      <c r="C10" s="23"/>
      <c r="D10" s="23"/>
      <c r="E10" s="23"/>
      <c r="F10" s="23"/>
      <c r="G10" s="23"/>
      <c r="H10" s="23"/>
      <c r="I10" s="23"/>
      <c r="J10" s="23"/>
    </row>
    <row r="11" spans="1:10" ht="12.75" thickBot="1" x14ac:dyDescent="0.25">
      <c r="A11" s="43" t="s">
        <v>10</v>
      </c>
      <c r="B11" s="44">
        <f t="shared" ref="B11:G11" si="0">SUM(B13:B18)</f>
        <v>174507</v>
      </c>
      <c r="C11" s="44">
        <f t="shared" si="0"/>
        <v>33509</v>
      </c>
      <c r="D11" s="44">
        <f t="shared" si="0"/>
        <v>140998</v>
      </c>
      <c r="E11" s="44">
        <f t="shared" si="0"/>
        <v>219349</v>
      </c>
      <c r="F11" s="44">
        <f t="shared" si="0"/>
        <v>70360</v>
      </c>
      <c r="G11" s="44">
        <f t="shared" si="0"/>
        <v>148989</v>
      </c>
      <c r="H11" s="21"/>
      <c r="I11" s="21"/>
      <c r="J11" s="22"/>
    </row>
    <row r="12" spans="1:10" ht="10.5" customHeight="1" x14ac:dyDescent="0.2">
      <c r="A12" s="43"/>
      <c r="B12" s="44"/>
      <c r="C12" s="44"/>
      <c r="D12" s="44"/>
      <c r="E12" s="44"/>
      <c r="F12" s="44"/>
      <c r="G12" s="44"/>
      <c r="H12" s="44"/>
      <c r="I12" s="44"/>
      <c r="J12" s="44"/>
    </row>
    <row r="13" spans="1:10" x14ac:dyDescent="0.2">
      <c r="A13" s="46" t="s">
        <v>25</v>
      </c>
      <c r="B13" s="25">
        <f t="shared" ref="B13:B18" si="1">SUM(C13:D13)</f>
        <v>3269</v>
      </c>
      <c r="C13" s="25">
        <f>SUM(C23,C41,C51,C60,C69)</f>
        <v>1996</v>
      </c>
      <c r="D13" s="25">
        <f>SUM(D23,D41,D51,D60,D69)</f>
        <v>1273</v>
      </c>
      <c r="E13" s="25">
        <f t="shared" ref="E13:E18" si="2">SUM(F13:G13)</f>
        <v>7463</v>
      </c>
      <c r="F13" s="25">
        <f>SUM(F23,F41,F51,F60,F69)</f>
        <v>4834</v>
      </c>
      <c r="G13" s="25">
        <f>SUM(G23,G41,G51,G60,G69)</f>
        <v>2629</v>
      </c>
      <c r="H13" s="23"/>
      <c r="I13" s="23"/>
      <c r="J13" s="23"/>
    </row>
    <row r="14" spans="1:10" x14ac:dyDescent="0.2">
      <c r="A14" s="46" t="s">
        <v>26</v>
      </c>
      <c r="B14" s="25">
        <f t="shared" si="1"/>
        <v>21088</v>
      </c>
      <c r="C14" s="25">
        <f>SUM(C24,C42,C52,C61,C70)</f>
        <v>9643</v>
      </c>
      <c r="D14" s="25">
        <f t="shared" ref="C14:D19" si="3">SUM(D24,D42,D52,D61,D70)</f>
        <v>11445</v>
      </c>
      <c r="E14" s="25">
        <f t="shared" si="2"/>
        <v>17579</v>
      </c>
      <c r="F14" s="25">
        <f t="shared" ref="F14:G18" si="4">SUM(F24,F42,F52,F61,F70)</f>
        <v>8953</v>
      </c>
      <c r="G14" s="25">
        <f t="shared" si="4"/>
        <v>8626</v>
      </c>
      <c r="H14" s="23"/>
      <c r="I14" s="23"/>
      <c r="J14" s="23"/>
    </row>
    <row r="15" spans="1:10" x14ac:dyDescent="0.2">
      <c r="A15" s="46" t="s">
        <v>27</v>
      </c>
      <c r="B15" s="25">
        <f t="shared" si="1"/>
        <v>17003</v>
      </c>
      <c r="C15" s="25">
        <f>SUM(C25,C43,C53,C62,C71)</f>
        <v>11701</v>
      </c>
      <c r="D15" s="25">
        <f t="shared" si="3"/>
        <v>5302</v>
      </c>
      <c r="E15" s="25">
        <f t="shared" si="2"/>
        <v>56504</v>
      </c>
      <c r="F15" s="25">
        <f>SUM(F25,F43,F53,F62,F71)</f>
        <v>40361</v>
      </c>
      <c r="G15" s="25">
        <f t="shared" si="4"/>
        <v>16143</v>
      </c>
      <c r="H15" s="23"/>
      <c r="I15" s="23"/>
      <c r="J15" s="23"/>
    </row>
    <row r="16" spans="1:10" x14ac:dyDescent="0.2">
      <c r="A16" s="46" t="s">
        <v>28</v>
      </c>
      <c r="B16" s="25">
        <f t="shared" si="1"/>
        <v>131278</v>
      </c>
      <c r="C16" s="25">
        <f t="shared" si="3"/>
        <v>10108</v>
      </c>
      <c r="D16" s="25">
        <f t="shared" si="3"/>
        <v>121170</v>
      </c>
      <c r="E16" s="25">
        <f t="shared" si="2"/>
        <v>136989</v>
      </c>
      <c r="F16" s="25">
        <f t="shared" si="4"/>
        <v>16037</v>
      </c>
      <c r="G16" s="25">
        <f t="shared" si="4"/>
        <v>120952</v>
      </c>
      <c r="H16" s="23"/>
      <c r="I16" s="23"/>
      <c r="J16" s="23"/>
    </row>
    <row r="17" spans="1:10" x14ac:dyDescent="0.2">
      <c r="A17" s="46" t="s">
        <v>29</v>
      </c>
      <c r="B17" s="25">
        <f t="shared" si="1"/>
        <v>1869</v>
      </c>
      <c r="C17" s="25">
        <f t="shared" si="3"/>
        <v>61</v>
      </c>
      <c r="D17" s="25">
        <f t="shared" si="3"/>
        <v>1808</v>
      </c>
      <c r="E17" s="25">
        <f t="shared" si="2"/>
        <v>737</v>
      </c>
      <c r="F17" s="25">
        <f t="shared" si="4"/>
        <v>154</v>
      </c>
      <c r="G17" s="25">
        <f t="shared" si="4"/>
        <v>583</v>
      </c>
      <c r="H17" s="23"/>
      <c r="I17" s="23"/>
      <c r="J17" s="23"/>
    </row>
    <row r="18" spans="1:10" x14ac:dyDescent="0.2">
      <c r="A18" s="46" t="s">
        <v>30</v>
      </c>
      <c r="B18" s="25">
        <f t="shared" si="1"/>
        <v>0</v>
      </c>
      <c r="C18" s="25">
        <f t="shared" si="3"/>
        <v>0</v>
      </c>
      <c r="D18" s="25">
        <f t="shared" si="3"/>
        <v>0</v>
      </c>
      <c r="E18" s="25">
        <f t="shared" si="2"/>
        <v>77</v>
      </c>
      <c r="F18" s="25">
        <f t="shared" si="4"/>
        <v>21</v>
      </c>
      <c r="G18" s="25">
        <f t="shared" si="4"/>
        <v>56</v>
      </c>
      <c r="H18" s="23"/>
      <c r="I18" s="23"/>
      <c r="J18" s="23"/>
    </row>
    <row r="19" spans="1:10" ht="12.75" hidden="1" thickBot="1" x14ac:dyDescent="0.25">
      <c r="A19" s="24"/>
      <c r="B19" s="26"/>
      <c r="C19" s="25">
        <f t="shared" si="3"/>
        <v>0</v>
      </c>
      <c r="D19" s="26"/>
      <c r="E19" s="25"/>
      <c r="F19" s="25"/>
      <c r="G19" s="25"/>
      <c r="H19" s="23"/>
      <c r="I19" s="23"/>
      <c r="J19" s="23"/>
    </row>
    <row r="20" spans="1:10" ht="10.5" customHeight="1" thickBot="1" x14ac:dyDescent="0.25">
      <c r="A20" s="24"/>
      <c r="B20" s="26"/>
      <c r="C20" s="26"/>
      <c r="D20" s="26"/>
      <c r="E20" s="25"/>
      <c r="F20" s="25"/>
      <c r="G20" s="25"/>
      <c r="H20" s="23"/>
      <c r="I20" s="23"/>
      <c r="J20" s="23"/>
    </row>
    <row r="21" spans="1:10" ht="12.75" thickBot="1" x14ac:dyDescent="0.25">
      <c r="A21" s="36" t="s">
        <v>17</v>
      </c>
      <c r="B21" s="25">
        <f>SUM(C21:D21)</f>
        <v>29599</v>
      </c>
      <c r="C21" s="25">
        <f>SUM(C23:C28)</f>
        <v>4957</v>
      </c>
      <c r="D21" s="25">
        <f>SUM(D23:D28)</f>
        <v>24642</v>
      </c>
      <c r="E21" s="25">
        <f ca="1">SUM(E21:G21)</f>
        <v>16240455</v>
      </c>
      <c r="F21" s="25">
        <f>SUM(F23:F28)</f>
        <v>8227</v>
      </c>
      <c r="G21" s="25">
        <f>SUM(G23:G28)</f>
        <v>26108</v>
      </c>
      <c r="H21" s="27"/>
      <c r="I21" s="27"/>
      <c r="J21" s="28"/>
    </row>
    <row r="22" spans="1:10" ht="10.5" customHeight="1" x14ac:dyDescent="0.2">
      <c r="A22" s="36"/>
      <c r="B22" s="25"/>
      <c r="C22" s="25"/>
      <c r="D22" s="25"/>
      <c r="E22" s="25"/>
      <c r="F22" s="25"/>
      <c r="G22" s="25"/>
      <c r="H22" s="25"/>
      <c r="I22" s="25"/>
      <c r="J22" s="25"/>
    </row>
    <row r="23" spans="1:10" x14ac:dyDescent="0.2">
      <c r="A23" s="46" t="s">
        <v>25</v>
      </c>
      <c r="B23" s="23">
        <f t="shared" ref="B23:B28" si="5">SUM(C23:D23)</f>
        <v>162</v>
      </c>
      <c r="C23" s="23">
        <v>77</v>
      </c>
      <c r="D23" s="23">
        <v>85</v>
      </c>
      <c r="E23" s="23">
        <f t="shared" ref="E23:E28" si="6">SUM(F23:G23)</f>
        <v>782</v>
      </c>
      <c r="F23" s="23">
        <v>189</v>
      </c>
      <c r="G23" s="23">
        <v>593</v>
      </c>
      <c r="H23" s="23"/>
      <c r="I23" s="23"/>
      <c r="J23" s="23"/>
    </row>
    <row r="24" spans="1:10" x14ac:dyDescent="0.2">
      <c r="A24" s="46" t="s">
        <v>26</v>
      </c>
      <c r="B24" s="23">
        <f t="shared" si="5"/>
        <v>987</v>
      </c>
      <c r="C24" s="23">
        <v>130</v>
      </c>
      <c r="D24" s="23">
        <v>857</v>
      </c>
      <c r="E24" s="23">
        <f t="shared" si="6"/>
        <v>669</v>
      </c>
      <c r="F24" s="23">
        <v>147</v>
      </c>
      <c r="G24" s="23">
        <v>522</v>
      </c>
      <c r="H24" s="23"/>
      <c r="I24" s="23"/>
      <c r="J24" s="23"/>
    </row>
    <row r="25" spans="1:10" x14ac:dyDescent="0.2">
      <c r="A25" s="46" t="s">
        <v>27</v>
      </c>
      <c r="B25" s="23">
        <f t="shared" si="5"/>
        <v>1100</v>
      </c>
      <c r="C25" s="23">
        <v>804</v>
      </c>
      <c r="D25" s="23">
        <v>296</v>
      </c>
      <c r="E25" s="23">
        <f t="shared" si="6"/>
        <v>2757</v>
      </c>
      <c r="F25" s="23">
        <v>1856</v>
      </c>
      <c r="G25" s="23">
        <v>901</v>
      </c>
      <c r="H25" s="23"/>
      <c r="I25" s="23"/>
      <c r="J25" s="23"/>
    </row>
    <row r="26" spans="1:10" x14ac:dyDescent="0.2">
      <c r="A26" s="46" t="s">
        <v>28</v>
      </c>
      <c r="B26" s="23">
        <f t="shared" si="5"/>
        <v>27295</v>
      </c>
      <c r="C26" s="23">
        <v>3941</v>
      </c>
      <c r="D26" s="23">
        <v>23354</v>
      </c>
      <c r="E26" s="23">
        <f t="shared" si="6"/>
        <v>30034</v>
      </c>
      <c r="F26" s="23">
        <v>6021</v>
      </c>
      <c r="G26" s="23">
        <v>24013</v>
      </c>
      <c r="H26" s="23"/>
      <c r="I26" s="23"/>
      <c r="J26" s="23"/>
    </row>
    <row r="27" spans="1:10" x14ac:dyDescent="0.2">
      <c r="A27" s="46" t="s">
        <v>29</v>
      </c>
      <c r="B27" s="23">
        <f t="shared" si="5"/>
        <v>55</v>
      </c>
      <c r="C27" s="23">
        <v>5</v>
      </c>
      <c r="D27" s="23">
        <v>50</v>
      </c>
      <c r="E27" s="23">
        <f t="shared" si="6"/>
        <v>65</v>
      </c>
      <c r="F27" s="23">
        <v>14</v>
      </c>
      <c r="G27" s="23">
        <v>51</v>
      </c>
      <c r="H27" s="23"/>
      <c r="I27" s="23"/>
      <c r="J27" s="23"/>
    </row>
    <row r="28" spans="1:10" x14ac:dyDescent="0.2">
      <c r="A28" s="46" t="s">
        <v>30</v>
      </c>
      <c r="B28" s="23">
        <f t="shared" si="5"/>
        <v>0</v>
      </c>
      <c r="C28" s="29">
        <v>0</v>
      </c>
      <c r="D28" s="29">
        <v>0</v>
      </c>
      <c r="E28" s="23">
        <f t="shared" si="6"/>
        <v>28</v>
      </c>
      <c r="F28" s="29">
        <v>0</v>
      </c>
      <c r="G28" s="30">
        <v>28</v>
      </c>
      <c r="H28" s="23"/>
      <c r="I28" s="23"/>
      <c r="J28" s="23"/>
    </row>
    <row r="29" spans="1:10" ht="12.75" hidden="1" thickBot="1" x14ac:dyDescent="0.25">
      <c r="B29" s="23"/>
      <c r="C29" s="23"/>
      <c r="D29" s="23"/>
      <c r="E29" s="23"/>
      <c r="F29" s="23"/>
      <c r="G29" s="23"/>
      <c r="H29" s="23"/>
      <c r="I29" s="23"/>
      <c r="J29" s="23"/>
    </row>
    <row r="30" spans="1:10" ht="12.75" hidden="1" thickBot="1" x14ac:dyDescent="0.25">
      <c r="A30" s="31" t="s">
        <v>18</v>
      </c>
      <c r="B30" s="27"/>
      <c r="C30" s="27"/>
      <c r="D30" s="27"/>
      <c r="E30" s="27"/>
      <c r="F30" s="27"/>
      <c r="G30" s="27"/>
      <c r="H30" s="27"/>
      <c r="I30" s="27"/>
      <c r="J30" s="28"/>
    </row>
    <row r="31" spans="1:10" ht="12.75" hidden="1" thickBot="1" x14ac:dyDescent="0.25">
      <c r="A31" s="2" t="s">
        <v>11</v>
      </c>
      <c r="B31" s="23"/>
      <c r="C31" s="23"/>
      <c r="D31" s="23"/>
      <c r="E31" s="23"/>
      <c r="F31" s="23"/>
      <c r="G31" s="23"/>
      <c r="H31" s="23"/>
      <c r="I31" s="23"/>
      <c r="J31" s="23"/>
    </row>
    <row r="32" spans="1:10" ht="12.75" hidden="1" thickBot="1" x14ac:dyDescent="0.25">
      <c r="A32" s="2" t="s">
        <v>12</v>
      </c>
      <c r="B32" s="23"/>
      <c r="C32" s="23"/>
      <c r="D32" s="23"/>
      <c r="E32" s="23"/>
      <c r="F32" s="23"/>
      <c r="G32" s="23"/>
      <c r="H32" s="23"/>
      <c r="I32" s="23"/>
      <c r="J32" s="23"/>
    </row>
    <row r="33" spans="1:10" ht="12.75" hidden="1" thickBot="1" x14ac:dyDescent="0.25">
      <c r="A33" s="2" t="s">
        <v>13</v>
      </c>
      <c r="B33" s="23"/>
      <c r="C33" s="23"/>
      <c r="D33" s="23"/>
      <c r="E33" s="23"/>
      <c r="F33" s="23"/>
      <c r="G33" s="23"/>
      <c r="H33" s="23"/>
      <c r="I33" s="23"/>
      <c r="J33" s="23"/>
    </row>
    <row r="34" spans="1:10" ht="12.75" hidden="1" thickBot="1" x14ac:dyDescent="0.25">
      <c r="A34" s="2" t="s">
        <v>14</v>
      </c>
      <c r="B34" s="23"/>
      <c r="C34" s="23"/>
      <c r="D34" s="23"/>
      <c r="E34" s="23"/>
      <c r="F34" s="23"/>
      <c r="G34" s="23"/>
      <c r="H34" s="23"/>
      <c r="I34" s="23"/>
      <c r="J34" s="23"/>
    </row>
    <row r="35" spans="1:10" ht="12.75" hidden="1" thickBot="1" x14ac:dyDescent="0.25">
      <c r="A35" s="2" t="s">
        <v>15</v>
      </c>
      <c r="B35" s="23"/>
      <c r="C35" s="23"/>
      <c r="D35" s="23"/>
      <c r="E35" s="23"/>
      <c r="F35" s="23"/>
      <c r="G35" s="23"/>
      <c r="H35" s="23"/>
      <c r="I35" s="23"/>
      <c r="J35" s="23"/>
    </row>
    <row r="36" spans="1:10" ht="12.75" hidden="1" thickBot="1" x14ac:dyDescent="0.25">
      <c r="A36" s="2" t="s">
        <v>16</v>
      </c>
      <c r="B36" s="23"/>
      <c r="C36" s="23"/>
      <c r="D36" s="23"/>
      <c r="E36" s="23"/>
      <c r="F36" s="23"/>
      <c r="G36" s="23"/>
      <c r="H36" s="23"/>
      <c r="I36" s="23"/>
      <c r="J36" s="23"/>
    </row>
    <row r="37" spans="1:10" ht="12.75" hidden="1" thickBot="1" x14ac:dyDescent="0.25">
      <c r="B37" s="23"/>
      <c r="C37" s="23"/>
      <c r="D37" s="23"/>
      <c r="E37" s="23"/>
      <c r="F37" s="23"/>
      <c r="G37" s="23"/>
      <c r="H37" s="23"/>
      <c r="I37" s="23"/>
      <c r="J37" s="23"/>
    </row>
    <row r="38" spans="1:10" ht="10.5" customHeight="1" thickBot="1" x14ac:dyDescent="0.25">
      <c r="B38" s="23"/>
      <c r="C38" s="23"/>
      <c r="D38" s="23"/>
      <c r="E38" s="23"/>
      <c r="F38" s="23"/>
      <c r="G38" s="23"/>
      <c r="H38" s="23"/>
      <c r="I38" s="23"/>
      <c r="J38" s="23"/>
    </row>
    <row r="39" spans="1:10" ht="12.75" thickBot="1" x14ac:dyDescent="0.25">
      <c r="A39" s="36" t="s">
        <v>19</v>
      </c>
      <c r="B39" s="25">
        <f>SUM(C39:D39)</f>
        <v>67189</v>
      </c>
      <c r="C39" s="25">
        <f>SUM(C41:C46)</f>
        <v>22524</v>
      </c>
      <c r="D39" s="25">
        <f>SUM(D41:D46)</f>
        <v>44665</v>
      </c>
      <c r="E39" s="25">
        <f>SUM(F39:G39)</f>
        <v>95082</v>
      </c>
      <c r="F39" s="25">
        <f>SUM(F41:F46)</f>
        <v>52007</v>
      </c>
      <c r="G39" s="25">
        <f>SUM(G41:G46)</f>
        <v>43075</v>
      </c>
      <c r="H39" s="27"/>
      <c r="I39" s="27"/>
      <c r="J39" s="28"/>
    </row>
    <row r="40" spans="1:10" ht="10.5" customHeight="1" x14ac:dyDescent="0.2">
      <c r="A40" s="36"/>
      <c r="B40" s="25"/>
      <c r="C40" s="25"/>
      <c r="D40" s="25"/>
      <c r="E40" s="25"/>
      <c r="F40" s="25"/>
      <c r="G40" s="25"/>
      <c r="H40" s="25"/>
      <c r="I40" s="25"/>
      <c r="J40" s="25"/>
    </row>
    <row r="41" spans="1:10" x14ac:dyDescent="0.2">
      <c r="A41" s="46" t="s">
        <v>25</v>
      </c>
      <c r="B41" s="23">
        <f t="shared" ref="B41:B46" si="7">SUM(C41:D41)</f>
        <v>2822</v>
      </c>
      <c r="C41" s="23">
        <v>1827</v>
      </c>
      <c r="D41" s="23">
        <v>995</v>
      </c>
      <c r="E41" s="23">
        <f t="shared" ref="E41:E46" si="8">SUM(F41:G41)</f>
        <v>5547</v>
      </c>
      <c r="F41" s="23">
        <v>4092</v>
      </c>
      <c r="G41" s="23">
        <v>1455</v>
      </c>
      <c r="H41" s="23"/>
      <c r="I41" s="23"/>
      <c r="J41" s="23"/>
    </row>
    <row r="42" spans="1:10" x14ac:dyDescent="0.2">
      <c r="A42" s="46" t="s">
        <v>26</v>
      </c>
      <c r="B42" s="23">
        <f t="shared" si="7"/>
        <v>15740</v>
      </c>
      <c r="C42" s="23">
        <v>8650</v>
      </c>
      <c r="D42" s="23">
        <v>7090</v>
      </c>
      <c r="E42" s="23">
        <f t="shared" si="8"/>
        <v>12649</v>
      </c>
      <c r="F42" s="23">
        <v>8345</v>
      </c>
      <c r="G42" s="23">
        <v>4304</v>
      </c>
      <c r="H42" s="23"/>
      <c r="I42" s="23"/>
      <c r="J42" s="23"/>
    </row>
    <row r="43" spans="1:10" x14ac:dyDescent="0.2">
      <c r="A43" s="46" t="s">
        <v>27</v>
      </c>
      <c r="B43" s="23">
        <f t="shared" si="7"/>
        <v>14665</v>
      </c>
      <c r="C43" s="23">
        <v>10164</v>
      </c>
      <c r="D43" s="23">
        <v>4501</v>
      </c>
      <c r="E43" s="23">
        <f t="shared" si="8"/>
        <v>48469</v>
      </c>
      <c r="F43" s="23">
        <v>35823</v>
      </c>
      <c r="G43" s="23">
        <v>12646</v>
      </c>
      <c r="H43" s="23"/>
      <c r="I43" s="23"/>
      <c r="J43" s="23"/>
    </row>
    <row r="44" spans="1:10" x14ac:dyDescent="0.2">
      <c r="A44" s="46" t="s">
        <v>28</v>
      </c>
      <c r="B44" s="23">
        <f t="shared" si="7"/>
        <v>33107</v>
      </c>
      <c r="C44" s="23">
        <v>1873</v>
      </c>
      <c r="D44" s="23">
        <v>31234</v>
      </c>
      <c r="E44" s="23">
        <f t="shared" si="8"/>
        <v>28246</v>
      </c>
      <c r="F44" s="23">
        <v>3706</v>
      </c>
      <c r="G44" s="23">
        <v>24540</v>
      </c>
      <c r="H44" s="23"/>
      <c r="I44" s="23"/>
      <c r="J44" s="23"/>
    </row>
    <row r="45" spans="1:10" x14ac:dyDescent="0.2">
      <c r="A45" s="46" t="s">
        <v>29</v>
      </c>
      <c r="B45" s="23">
        <f t="shared" si="7"/>
        <v>855</v>
      </c>
      <c r="C45" s="23">
        <v>10</v>
      </c>
      <c r="D45" s="23">
        <v>845</v>
      </c>
      <c r="E45" s="23">
        <f t="shared" si="8"/>
        <v>150</v>
      </c>
      <c r="F45" s="23">
        <v>20</v>
      </c>
      <c r="G45" s="23">
        <v>130</v>
      </c>
      <c r="H45" s="23"/>
      <c r="I45" s="23"/>
      <c r="J45" s="23"/>
    </row>
    <row r="46" spans="1:10" x14ac:dyDescent="0.2">
      <c r="A46" s="46" t="s">
        <v>30</v>
      </c>
      <c r="B46" s="23">
        <f t="shared" si="7"/>
        <v>0</v>
      </c>
      <c r="C46" s="26">
        <v>0</v>
      </c>
      <c r="D46" s="26">
        <v>0</v>
      </c>
      <c r="E46" s="23">
        <f t="shared" si="8"/>
        <v>21</v>
      </c>
      <c r="F46" s="23">
        <v>21</v>
      </c>
      <c r="G46" s="26">
        <v>0</v>
      </c>
      <c r="H46" s="23"/>
      <c r="I46" s="23"/>
      <c r="J46" s="23"/>
    </row>
    <row r="47" spans="1:10" ht="12.75" hidden="1" thickBot="1" x14ac:dyDescent="0.25">
      <c r="A47" s="24"/>
      <c r="B47" s="26"/>
      <c r="C47" s="26"/>
      <c r="D47" s="26"/>
      <c r="E47" s="23"/>
      <c r="F47" s="23"/>
      <c r="G47" s="26"/>
      <c r="H47" s="23"/>
      <c r="I47" s="23"/>
      <c r="J47" s="23"/>
    </row>
    <row r="48" spans="1:10" ht="10.5" customHeight="1" thickBot="1" x14ac:dyDescent="0.25">
      <c r="A48" s="24"/>
      <c r="B48" s="26"/>
      <c r="C48" s="26"/>
      <c r="D48" s="26"/>
      <c r="E48" s="23"/>
      <c r="F48" s="23"/>
      <c r="G48" s="26"/>
      <c r="H48" s="23"/>
      <c r="I48" s="23"/>
      <c r="J48" s="23"/>
    </row>
    <row r="49" spans="1:10" ht="12.75" thickBot="1" x14ac:dyDescent="0.25">
      <c r="A49" s="36" t="s">
        <v>20</v>
      </c>
      <c r="B49" s="25">
        <f>SUM(C49:D49)</f>
        <v>23243</v>
      </c>
      <c r="C49" s="25">
        <f>SUM(C51:C54)</f>
        <v>1882</v>
      </c>
      <c r="D49" s="25">
        <f>SUM(D51:D55)</f>
        <v>21361</v>
      </c>
      <c r="E49" s="25">
        <f>SUM(F49:G49)</f>
        <v>27809</v>
      </c>
      <c r="F49" s="25">
        <f>SUM(F51:F56)</f>
        <v>2868</v>
      </c>
      <c r="G49" s="25">
        <f>SUM(G51:G56)</f>
        <v>24941</v>
      </c>
      <c r="H49" s="27"/>
      <c r="I49" s="27"/>
      <c r="J49" s="28"/>
    </row>
    <row r="50" spans="1:10" ht="10.5" customHeight="1" x14ac:dyDescent="0.2">
      <c r="A50" s="36"/>
      <c r="B50" s="25"/>
      <c r="C50" s="25"/>
      <c r="D50" s="25"/>
      <c r="E50" s="25"/>
      <c r="F50" s="25"/>
      <c r="G50" s="25"/>
      <c r="H50" s="25"/>
      <c r="I50" s="25"/>
      <c r="J50" s="25"/>
    </row>
    <row r="51" spans="1:10" x14ac:dyDescent="0.2">
      <c r="A51" s="46" t="s">
        <v>25</v>
      </c>
      <c r="B51" s="23">
        <f t="shared" ref="B51:B56" si="9">SUM(C51:D51)</f>
        <v>137</v>
      </c>
      <c r="C51" s="23">
        <v>5</v>
      </c>
      <c r="D51" s="23">
        <v>132</v>
      </c>
      <c r="E51" s="23">
        <f t="shared" ref="E51:E56" si="10">SUM(F51:G51)</f>
        <v>212</v>
      </c>
      <c r="F51" s="23">
        <v>80</v>
      </c>
      <c r="G51" s="23">
        <v>132</v>
      </c>
      <c r="H51" s="23"/>
      <c r="I51" s="23"/>
      <c r="J51" s="23"/>
    </row>
    <row r="52" spans="1:10" x14ac:dyDescent="0.2">
      <c r="A52" s="46" t="s">
        <v>26</v>
      </c>
      <c r="B52" s="23">
        <f t="shared" si="9"/>
        <v>1131</v>
      </c>
      <c r="C52" s="23">
        <v>210</v>
      </c>
      <c r="D52" s="23">
        <v>921</v>
      </c>
      <c r="E52" s="23">
        <f t="shared" si="10"/>
        <v>1431</v>
      </c>
      <c r="F52" s="23">
        <v>79</v>
      </c>
      <c r="G52" s="23">
        <v>1352</v>
      </c>
      <c r="H52" s="23"/>
      <c r="I52" s="23"/>
      <c r="J52" s="23"/>
    </row>
    <row r="53" spans="1:10" x14ac:dyDescent="0.2">
      <c r="A53" s="46" t="s">
        <v>27</v>
      </c>
      <c r="B53" s="23">
        <f t="shared" si="9"/>
        <v>389</v>
      </c>
      <c r="C53" s="23">
        <v>267</v>
      </c>
      <c r="D53" s="23">
        <v>122</v>
      </c>
      <c r="E53" s="23">
        <f t="shared" si="10"/>
        <v>1771</v>
      </c>
      <c r="F53" s="23">
        <v>1075</v>
      </c>
      <c r="G53" s="23">
        <v>696</v>
      </c>
      <c r="H53" s="23"/>
      <c r="I53" s="23"/>
      <c r="J53" s="23"/>
    </row>
    <row r="54" spans="1:10" x14ac:dyDescent="0.2">
      <c r="A54" s="46" t="s">
        <v>28</v>
      </c>
      <c r="B54" s="23">
        <f t="shared" si="9"/>
        <v>21475</v>
      </c>
      <c r="C54" s="23">
        <v>1400</v>
      </c>
      <c r="D54" s="23">
        <v>20075</v>
      </c>
      <c r="E54" s="23">
        <f t="shared" si="10"/>
        <v>24316</v>
      </c>
      <c r="F54" s="23">
        <v>1608</v>
      </c>
      <c r="G54" s="23">
        <v>22708</v>
      </c>
      <c r="H54" s="23"/>
      <c r="I54" s="23"/>
      <c r="J54" s="23"/>
    </row>
    <row r="55" spans="1:10" x14ac:dyDescent="0.2">
      <c r="A55" s="46" t="s">
        <v>29</v>
      </c>
      <c r="B55" s="23">
        <f t="shared" si="9"/>
        <v>111</v>
      </c>
      <c r="C55" s="26">
        <v>0</v>
      </c>
      <c r="D55" s="23">
        <v>111</v>
      </c>
      <c r="E55" s="23">
        <f t="shared" si="10"/>
        <v>59</v>
      </c>
      <c r="F55" s="23">
        <v>26</v>
      </c>
      <c r="G55" s="23">
        <v>33</v>
      </c>
      <c r="H55" s="23"/>
      <c r="I55" s="23"/>
      <c r="J55" s="23"/>
    </row>
    <row r="56" spans="1:10" x14ac:dyDescent="0.2">
      <c r="A56" s="46" t="s">
        <v>30</v>
      </c>
      <c r="B56" s="23">
        <f t="shared" si="9"/>
        <v>0</v>
      </c>
      <c r="C56" s="26">
        <v>0</v>
      </c>
      <c r="D56" s="26">
        <v>0</v>
      </c>
      <c r="E56" s="23">
        <f t="shared" si="10"/>
        <v>20</v>
      </c>
      <c r="F56" s="26">
        <v>0</v>
      </c>
      <c r="G56" s="23">
        <v>20</v>
      </c>
      <c r="H56" s="23"/>
      <c r="I56" s="23"/>
      <c r="J56" s="23"/>
    </row>
    <row r="57" spans="1:10" ht="10.5" customHeight="1" thickBot="1" x14ac:dyDescent="0.25">
      <c r="A57" s="24"/>
      <c r="B57" s="23"/>
      <c r="C57" s="26"/>
      <c r="D57" s="26"/>
      <c r="E57" s="23"/>
      <c r="F57" s="26"/>
      <c r="G57" s="23"/>
      <c r="H57" s="23"/>
      <c r="I57" s="23"/>
      <c r="J57" s="23"/>
    </row>
    <row r="58" spans="1:10" ht="12.75" thickBot="1" x14ac:dyDescent="0.25">
      <c r="A58" s="36" t="s">
        <v>21</v>
      </c>
      <c r="B58" s="25">
        <f>SUM(C58:D58)</f>
        <v>33307</v>
      </c>
      <c r="C58" s="25">
        <f>SUM(C60:C65)</f>
        <v>3385</v>
      </c>
      <c r="D58" s="25">
        <f>SUM(D60:D65)</f>
        <v>29922</v>
      </c>
      <c r="E58" s="25">
        <f>SUM(F58:G58)</f>
        <v>38377</v>
      </c>
      <c r="F58" s="25">
        <f>SUM(F60:F65)</f>
        <v>5282</v>
      </c>
      <c r="G58" s="25">
        <f>SUM(G60:G65)</f>
        <v>33095</v>
      </c>
      <c r="H58" s="27"/>
      <c r="I58" s="27"/>
      <c r="J58" s="28"/>
    </row>
    <row r="59" spans="1:10" ht="10.5" customHeight="1" x14ac:dyDescent="0.2">
      <c r="A59" s="36"/>
      <c r="B59" s="25"/>
      <c r="C59" s="25"/>
      <c r="D59" s="25"/>
      <c r="E59" s="25"/>
      <c r="F59" s="25"/>
      <c r="G59" s="25"/>
      <c r="H59" s="25"/>
      <c r="I59" s="25"/>
      <c r="J59" s="25"/>
    </row>
    <row r="60" spans="1:10" x14ac:dyDescent="0.2">
      <c r="A60" s="46" t="s">
        <v>25</v>
      </c>
      <c r="B60" s="23">
        <f t="shared" ref="B60:B65" si="11">SUM(C60:D60)</f>
        <v>127</v>
      </c>
      <c r="C60" s="23">
        <v>72</v>
      </c>
      <c r="D60" s="23">
        <v>55</v>
      </c>
      <c r="E60" s="23">
        <f t="shared" ref="E60:E65" si="12">SUM(F60:G60)</f>
        <v>467</v>
      </c>
      <c r="F60" s="23">
        <v>247</v>
      </c>
      <c r="G60" s="23">
        <v>220</v>
      </c>
      <c r="H60" s="23"/>
      <c r="I60" s="23"/>
      <c r="J60" s="23"/>
    </row>
    <row r="61" spans="1:10" x14ac:dyDescent="0.2">
      <c r="A61" s="46" t="s">
        <v>26</v>
      </c>
      <c r="B61" s="23">
        <f t="shared" si="11"/>
        <v>2206</v>
      </c>
      <c r="C61" s="23">
        <v>306</v>
      </c>
      <c r="D61" s="23">
        <v>1900</v>
      </c>
      <c r="E61" s="23">
        <f t="shared" si="12"/>
        <v>1834</v>
      </c>
      <c r="F61" s="23">
        <v>319</v>
      </c>
      <c r="G61" s="23">
        <v>1515</v>
      </c>
      <c r="H61" s="23"/>
      <c r="I61" s="23"/>
      <c r="J61" s="23"/>
    </row>
    <row r="62" spans="1:10" x14ac:dyDescent="0.2">
      <c r="A62" s="46" t="s">
        <v>27</v>
      </c>
      <c r="B62" s="23">
        <f t="shared" si="11"/>
        <v>539</v>
      </c>
      <c r="C62" s="23">
        <v>322</v>
      </c>
      <c r="D62" s="23">
        <v>217</v>
      </c>
      <c r="E62" s="23">
        <f t="shared" si="12"/>
        <v>1755</v>
      </c>
      <c r="F62" s="23">
        <v>907</v>
      </c>
      <c r="G62" s="23">
        <v>848</v>
      </c>
      <c r="H62" s="23"/>
      <c r="I62" s="23"/>
      <c r="J62" s="23"/>
    </row>
    <row r="63" spans="1:10" x14ac:dyDescent="0.2">
      <c r="A63" s="46" t="s">
        <v>28</v>
      </c>
      <c r="B63" s="23">
        <f t="shared" si="11"/>
        <v>29858</v>
      </c>
      <c r="C63" s="23">
        <v>2639</v>
      </c>
      <c r="D63" s="23">
        <v>27219</v>
      </c>
      <c r="E63" s="23">
        <f t="shared" si="12"/>
        <v>34048</v>
      </c>
      <c r="F63" s="23">
        <v>3726</v>
      </c>
      <c r="G63" s="23">
        <v>30322</v>
      </c>
      <c r="H63" s="23"/>
      <c r="I63" s="23"/>
      <c r="J63" s="23"/>
    </row>
    <row r="64" spans="1:10" x14ac:dyDescent="0.2">
      <c r="A64" s="46" t="s">
        <v>29</v>
      </c>
      <c r="B64" s="23">
        <f t="shared" si="11"/>
        <v>577</v>
      </c>
      <c r="C64" s="23">
        <v>46</v>
      </c>
      <c r="D64" s="23">
        <v>531</v>
      </c>
      <c r="E64" s="23">
        <f t="shared" si="12"/>
        <v>273</v>
      </c>
      <c r="F64" s="23">
        <v>83</v>
      </c>
      <c r="G64" s="23">
        <v>190</v>
      </c>
      <c r="H64" s="23"/>
      <c r="I64" s="23"/>
      <c r="J64" s="23"/>
    </row>
    <row r="65" spans="1:10" x14ac:dyDescent="0.2">
      <c r="A65" s="48" t="s">
        <v>30</v>
      </c>
      <c r="B65" s="23">
        <f t="shared" si="11"/>
        <v>0</v>
      </c>
      <c r="C65" s="26">
        <v>0</v>
      </c>
      <c r="D65" s="26">
        <v>0</v>
      </c>
      <c r="E65" s="23">
        <f t="shared" si="12"/>
        <v>0</v>
      </c>
      <c r="F65" s="26">
        <v>0</v>
      </c>
      <c r="G65" s="26">
        <v>0</v>
      </c>
      <c r="H65" s="25"/>
      <c r="I65" s="25"/>
      <c r="J65" s="25"/>
    </row>
    <row r="66" spans="1:10" ht="10.5" customHeight="1" thickBot="1" x14ac:dyDescent="0.25">
      <c r="A66" s="24"/>
      <c r="B66" s="23"/>
      <c r="C66" s="26"/>
      <c r="D66" s="26"/>
      <c r="E66" s="23"/>
      <c r="F66" s="26"/>
      <c r="G66" s="26"/>
      <c r="H66" s="25"/>
      <c r="I66" s="25"/>
      <c r="J66" s="25"/>
    </row>
    <row r="67" spans="1:10" ht="12.75" thickBot="1" x14ac:dyDescent="0.25">
      <c r="A67" s="36" t="s">
        <v>31</v>
      </c>
      <c r="B67" s="25">
        <f>SUM(C67:D67)</f>
        <v>21169</v>
      </c>
      <c r="C67" s="25">
        <f>SUM(C69:C74)</f>
        <v>761</v>
      </c>
      <c r="D67" s="25">
        <f>SUM(D69:D74)</f>
        <v>20408</v>
      </c>
      <c r="E67" s="25">
        <f>SUM(F67:G67)</f>
        <v>23746</v>
      </c>
      <c r="F67" s="25">
        <f>SUM(F69:F74)</f>
        <v>1976</v>
      </c>
      <c r="G67" s="25">
        <f>SUM(G69:G74)</f>
        <v>21770</v>
      </c>
      <c r="H67" s="27"/>
      <c r="I67" s="32"/>
      <c r="J67" s="28"/>
    </row>
    <row r="68" spans="1:10" ht="10.5" customHeight="1" x14ac:dyDescent="0.2">
      <c r="A68" s="36"/>
      <c r="B68" s="25"/>
      <c r="C68" s="25"/>
      <c r="D68" s="25"/>
      <c r="E68" s="25"/>
      <c r="F68" s="25"/>
      <c r="G68" s="25"/>
      <c r="H68" s="25"/>
      <c r="I68" s="36"/>
      <c r="J68" s="25"/>
    </row>
    <row r="69" spans="1:10" x14ac:dyDescent="0.2">
      <c r="A69" s="46" t="s">
        <v>25</v>
      </c>
      <c r="B69" s="23">
        <f t="shared" ref="B69:B74" si="13">SUM(C69:D69)</f>
        <v>21</v>
      </c>
      <c r="C69" s="23">
        <v>15</v>
      </c>
      <c r="D69" s="23">
        <v>6</v>
      </c>
      <c r="E69" s="23">
        <f t="shared" ref="E69:E74" si="14">SUM(F69:G69)</f>
        <v>455</v>
      </c>
      <c r="F69" s="23">
        <v>226</v>
      </c>
      <c r="G69" s="23">
        <v>229</v>
      </c>
      <c r="H69" s="23"/>
      <c r="J69" s="23"/>
    </row>
    <row r="70" spans="1:10" x14ac:dyDescent="0.2">
      <c r="A70" s="46" t="s">
        <v>26</v>
      </c>
      <c r="B70" s="23">
        <f t="shared" si="13"/>
        <v>1024</v>
      </c>
      <c r="C70" s="23">
        <v>347</v>
      </c>
      <c r="D70" s="23">
        <v>677</v>
      </c>
      <c r="E70" s="23">
        <f t="shared" si="14"/>
        <v>996</v>
      </c>
      <c r="F70" s="23">
        <v>63</v>
      </c>
      <c r="G70" s="23">
        <v>933</v>
      </c>
      <c r="H70" s="23"/>
      <c r="J70" s="23"/>
    </row>
    <row r="71" spans="1:10" x14ac:dyDescent="0.2">
      <c r="A71" s="46" t="s">
        <v>27</v>
      </c>
      <c r="B71" s="23">
        <f t="shared" si="13"/>
        <v>310</v>
      </c>
      <c r="C71" s="23">
        <v>144</v>
      </c>
      <c r="D71" s="23">
        <v>166</v>
      </c>
      <c r="E71" s="23">
        <f t="shared" si="14"/>
        <v>1752</v>
      </c>
      <c r="F71" s="23">
        <v>700</v>
      </c>
      <c r="G71" s="23">
        <v>1052</v>
      </c>
      <c r="H71" s="23"/>
      <c r="J71" s="23"/>
    </row>
    <row r="72" spans="1:10" x14ac:dyDescent="0.2">
      <c r="A72" s="46" t="s">
        <v>28</v>
      </c>
      <c r="B72" s="23">
        <f t="shared" si="13"/>
        <v>19543</v>
      </c>
      <c r="C72" s="23">
        <v>255</v>
      </c>
      <c r="D72" s="23">
        <v>19288</v>
      </c>
      <c r="E72" s="23">
        <f t="shared" si="14"/>
        <v>20345</v>
      </c>
      <c r="F72" s="23">
        <v>976</v>
      </c>
      <c r="G72" s="23">
        <v>19369</v>
      </c>
      <c r="H72" s="23"/>
      <c r="J72" s="23"/>
    </row>
    <row r="73" spans="1:10" x14ac:dyDescent="0.2">
      <c r="A73" s="46" t="s">
        <v>29</v>
      </c>
      <c r="B73" s="23">
        <f t="shared" si="13"/>
        <v>271</v>
      </c>
      <c r="C73" s="26">
        <v>0</v>
      </c>
      <c r="D73" s="23">
        <v>271</v>
      </c>
      <c r="E73" s="23">
        <f t="shared" si="14"/>
        <v>190</v>
      </c>
      <c r="F73" s="23">
        <v>11</v>
      </c>
      <c r="G73" s="23">
        <v>179</v>
      </c>
      <c r="H73" s="23"/>
      <c r="J73" s="23"/>
    </row>
    <row r="74" spans="1:10" x14ac:dyDescent="0.2">
      <c r="A74" s="47" t="s">
        <v>30</v>
      </c>
      <c r="B74" s="34">
        <f t="shared" si="13"/>
        <v>0</v>
      </c>
      <c r="C74" s="33">
        <v>0</v>
      </c>
      <c r="D74" s="33">
        <v>0</v>
      </c>
      <c r="E74" s="34">
        <f t="shared" si="14"/>
        <v>8</v>
      </c>
      <c r="F74" s="33">
        <v>0</v>
      </c>
      <c r="G74" s="34">
        <v>8</v>
      </c>
      <c r="H74" s="23"/>
      <c r="J74" s="23"/>
    </row>
    <row r="75" spans="1:10" x14ac:dyDescent="0.2">
      <c r="A75" s="2" t="s">
        <v>23</v>
      </c>
      <c r="C75" s="35"/>
      <c r="H75" s="23"/>
      <c r="J75" s="23"/>
    </row>
    <row r="76" spans="1:10" ht="12.75" thickBot="1" x14ac:dyDescent="0.25">
      <c r="A76" s="36"/>
      <c r="B76" s="37"/>
      <c r="C76" s="37"/>
      <c r="D76" s="37"/>
      <c r="E76" s="38"/>
      <c r="F76" s="37"/>
      <c r="G76" s="38"/>
      <c r="H76" s="39"/>
      <c r="I76" s="40"/>
      <c r="J76" s="39"/>
    </row>
    <row r="80" spans="1:10" x14ac:dyDescent="0.2">
      <c r="A80" s="2" t="s">
        <v>24</v>
      </c>
    </row>
  </sheetData>
  <phoneticPr fontId="0" type="noConversion"/>
  <pageMargins left="0.75" right="0.75" top="0.75" bottom="0.75" header="0" footer="0"/>
  <pageSetup paperSize="9" orientation="portrait" r:id="rId1"/>
  <headerFooter alignWithMargins="0">
    <oddFooter>&amp;C1-&amp;P+85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view="pageBreakPreview" zoomScale="125" zoomScaleSheetLayoutView="100" workbookViewId="0">
      <pane xSplit="1" ySplit="7" topLeftCell="B66" activePane="bottomRight" state="frozen"/>
      <selection pane="topRight" activeCell="B1" sqref="B1"/>
      <selection pane="bottomLeft" activeCell="A8" sqref="A8"/>
      <selection pane="bottomRight" activeCell="A78" sqref="A78"/>
    </sheetView>
  </sheetViews>
  <sheetFormatPr defaultRowHeight="12" x14ac:dyDescent="0.2"/>
  <cols>
    <col min="1" max="1" width="21.42578125" style="2" customWidth="1"/>
    <col min="2" max="4" width="9.28515625" style="2" customWidth="1"/>
    <col min="5" max="5" width="10.140625" style="3" customWidth="1"/>
    <col min="6" max="6" width="9" style="3" customWidth="1"/>
    <col min="7" max="7" width="9.28515625" style="3" customWidth="1"/>
    <col min="8" max="8" width="10.140625" style="3" customWidth="1"/>
    <col min="9" max="9" width="11" style="3" hidden="1" customWidth="1"/>
    <col min="10" max="10" width="8.85546875" style="3" hidden="1" customWidth="1"/>
    <col min="11" max="11" width="13.42578125" style="2" hidden="1" customWidth="1"/>
    <col min="12" max="12" width="14.7109375" style="2" hidden="1" customWidth="1"/>
    <col min="13" max="13" width="14.140625" style="2" hidden="1" customWidth="1"/>
    <col min="14" max="16384" width="9.140625" style="2"/>
  </cols>
  <sheetData>
    <row r="1" spans="1:13" s="41" customFormat="1" ht="12.75" x14ac:dyDescent="0.2">
      <c r="A1" s="41" t="s">
        <v>0</v>
      </c>
      <c r="E1" s="42"/>
      <c r="F1" s="42"/>
      <c r="G1" s="42"/>
      <c r="H1" s="42"/>
      <c r="I1" s="42"/>
      <c r="J1" s="42"/>
    </row>
    <row r="2" spans="1:13" s="41" customFormat="1" ht="12.75" x14ac:dyDescent="0.2">
      <c r="A2" s="1" t="s">
        <v>1</v>
      </c>
      <c r="B2" s="1"/>
      <c r="C2" s="1"/>
      <c r="D2" s="1"/>
      <c r="E2" s="42"/>
      <c r="F2" s="42"/>
      <c r="G2" s="42"/>
      <c r="H2" s="42"/>
      <c r="I2" s="42"/>
      <c r="J2" s="42"/>
    </row>
    <row r="3" spans="1:13" s="41" customFormat="1" ht="12.75" x14ac:dyDescent="0.2">
      <c r="A3" s="1" t="s">
        <v>2</v>
      </c>
      <c r="B3" s="1"/>
      <c r="C3" s="1"/>
      <c r="D3" s="1"/>
      <c r="E3" s="42"/>
      <c r="F3" s="42"/>
      <c r="G3" s="42"/>
      <c r="H3" s="42"/>
      <c r="I3" s="42"/>
      <c r="J3" s="42"/>
    </row>
    <row r="4" spans="1:13" s="41" customFormat="1" ht="12.75" x14ac:dyDescent="0.2">
      <c r="A4" s="1" t="s">
        <v>34</v>
      </c>
      <c r="B4" s="1"/>
      <c r="C4" s="1"/>
      <c r="D4" s="1"/>
      <c r="E4" s="42"/>
      <c r="F4" s="42"/>
      <c r="G4" s="42"/>
      <c r="H4" s="42"/>
      <c r="I4" s="42"/>
      <c r="J4" s="42"/>
    </row>
    <row r="5" spans="1:13" s="41" customFormat="1" ht="6" customHeight="1" thickBot="1" x14ac:dyDescent="0.25">
      <c r="A5" s="1"/>
      <c r="B5" s="1"/>
      <c r="C5" s="1"/>
      <c r="D5" s="1"/>
      <c r="E5" s="42"/>
      <c r="F5" s="42"/>
      <c r="G5" s="42"/>
      <c r="H5" s="42"/>
      <c r="I5" s="42"/>
      <c r="J5" s="42"/>
    </row>
    <row r="6" spans="1:13" ht="13.5" customHeight="1" thickBot="1" x14ac:dyDescent="0.25">
      <c r="A6" s="4" t="s">
        <v>4</v>
      </c>
      <c r="B6" s="5"/>
      <c r="C6" s="6">
        <v>1980</v>
      </c>
      <c r="D6" s="7"/>
      <c r="E6" s="8"/>
      <c r="F6" s="6">
        <v>1990</v>
      </c>
      <c r="G6" s="7"/>
      <c r="H6" s="59">
        <v>2000</v>
      </c>
      <c r="I6" s="60"/>
      <c r="J6" s="7"/>
      <c r="K6" s="9"/>
      <c r="L6" s="10">
        <v>1995</v>
      </c>
      <c r="M6" s="11"/>
    </row>
    <row r="7" spans="1:13" ht="12.75" thickBot="1" x14ac:dyDescent="0.25">
      <c r="A7" s="12" t="s">
        <v>5</v>
      </c>
      <c r="B7" s="13" t="s">
        <v>6</v>
      </c>
      <c r="C7" s="13" t="s">
        <v>7</v>
      </c>
      <c r="D7" s="14" t="s">
        <v>8</v>
      </c>
      <c r="E7" s="15" t="s">
        <v>6</v>
      </c>
      <c r="F7" s="13" t="s">
        <v>7</v>
      </c>
      <c r="G7" s="14" t="s">
        <v>8</v>
      </c>
      <c r="H7" s="15" t="s">
        <v>6</v>
      </c>
      <c r="I7" s="13" t="s">
        <v>7</v>
      </c>
      <c r="J7" s="14" t="s">
        <v>8</v>
      </c>
      <c r="K7" s="16" t="s">
        <v>6</v>
      </c>
      <c r="L7" s="17" t="s">
        <v>7</v>
      </c>
      <c r="M7" s="17" t="s">
        <v>8</v>
      </c>
    </row>
    <row r="8" spans="1:13" ht="6" customHeight="1" thickBot="1" x14ac:dyDescent="0.25">
      <c r="B8" s="3"/>
      <c r="C8" s="3"/>
      <c r="D8" s="3"/>
    </row>
    <row r="9" spans="1:13" ht="12.75" thickBot="1" x14ac:dyDescent="0.25">
      <c r="A9" s="18" t="s">
        <v>9</v>
      </c>
      <c r="B9" s="19">
        <v>8607187</v>
      </c>
      <c r="C9" s="19">
        <v>3219107</v>
      </c>
      <c r="D9" s="19">
        <v>5388080</v>
      </c>
      <c r="E9" s="19">
        <v>11407262</v>
      </c>
      <c r="F9" s="19">
        <v>5582480</v>
      </c>
      <c r="G9" s="19">
        <v>5824782</v>
      </c>
      <c r="H9" s="20">
        <f>SUM(I9:J9)</f>
        <v>15278808</v>
      </c>
      <c r="I9" s="44">
        <v>15278808</v>
      </c>
      <c r="J9" s="52"/>
      <c r="K9" s="21">
        <f>SUM(I9:J9)</f>
        <v>15278808</v>
      </c>
      <c r="L9" s="21"/>
      <c r="M9" s="22"/>
    </row>
    <row r="10" spans="1:13" ht="6" customHeight="1" thickBot="1" x14ac:dyDescent="0.25">
      <c r="B10" s="44"/>
      <c r="C10" s="23"/>
      <c r="D10" s="23"/>
      <c r="E10" s="23"/>
      <c r="F10" s="23"/>
      <c r="G10" s="23"/>
      <c r="H10" s="23"/>
      <c r="I10" s="23"/>
      <c r="J10" s="30"/>
      <c r="K10" s="23"/>
      <c r="L10" s="23"/>
      <c r="M10" s="23"/>
    </row>
    <row r="11" spans="1:13" ht="12.75" thickBot="1" x14ac:dyDescent="0.25">
      <c r="A11" s="43" t="s">
        <v>10</v>
      </c>
      <c r="B11" s="44">
        <f>SUM(B12:B17)</f>
        <v>174507</v>
      </c>
      <c r="C11" s="44">
        <f>SUM(C12:C17)</f>
        <v>33509</v>
      </c>
      <c r="D11" s="44">
        <f>SUM(D12:D17)</f>
        <v>140998</v>
      </c>
      <c r="E11" s="44">
        <f>SUM(F11:G11)</f>
        <v>219349</v>
      </c>
      <c r="F11" s="44">
        <f>SUM(F12:F17)</f>
        <v>70360</v>
      </c>
      <c r="G11" s="44">
        <f>SUM(G12:G17)</f>
        <v>148989</v>
      </c>
      <c r="H11" s="44">
        <v>263851</v>
      </c>
      <c r="I11" s="19">
        <f>SUM(I12:I17)</f>
        <v>211549</v>
      </c>
      <c r="J11" s="53">
        <f>SUM(J12:J17)</f>
        <v>0</v>
      </c>
      <c r="K11" s="21"/>
      <c r="L11" s="21"/>
      <c r="M11" s="22"/>
    </row>
    <row r="12" spans="1:13" x14ac:dyDescent="0.2">
      <c r="A12" s="46" t="s">
        <v>25</v>
      </c>
      <c r="B12" s="25">
        <f t="shared" ref="B12:B17" si="0">SUM(C12:D12)</f>
        <v>3269</v>
      </c>
      <c r="C12" s="25">
        <f t="shared" ref="C12:D17" si="1">SUM(C21,C46,C55,C63,C71)</f>
        <v>1996</v>
      </c>
      <c r="D12" s="25">
        <f t="shared" si="1"/>
        <v>1273</v>
      </c>
      <c r="E12" s="25">
        <f t="shared" ref="E12:E17" si="2">SUM(F12:G12)</f>
        <v>7463</v>
      </c>
      <c r="F12" s="25">
        <f t="shared" ref="F12:G17" si="3">SUM(F21,F46,F55,F63,F71)</f>
        <v>4834</v>
      </c>
      <c r="G12" s="25">
        <f t="shared" si="3"/>
        <v>2629</v>
      </c>
      <c r="H12" s="25">
        <f t="shared" ref="H12:H17" si="4">SUM(I12:J12)</f>
        <v>4564</v>
      </c>
      <c r="I12" s="25">
        <f t="shared" ref="I12:J17" si="5">SUM(I21,I38,I46,I55,I63,I71)</f>
        <v>4564</v>
      </c>
      <c r="J12" s="54">
        <f t="shared" si="5"/>
        <v>0</v>
      </c>
      <c r="K12" s="23"/>
      <c r="L12" s="23"/>
      <c r="M12" s="23"/>
    </row>
    <row r="13" spans="1:13" x14ac:dyDescent="0.2">
      <c r="A13" s="46" t="s">
        <v>26</v>
      </c>
      <c r="B13" s="25">
        <f t="shared" si="0"/>
        <v>21088</v>
      </c>
      <c r="C13" s="25">
        <f t="shared" si="1"/>
        <v>9643</v>
      </c>
      <c r="D13" s="25">
        <f t="shared" si="1"/>
        <v>11445</v>
      </c>
      <c r="E13" s="25">
        <f t="shared" si="2"/>
        <v>17579</v>
      </c>
      <c r="F13" s="25">
        <f t="shared" si="3"/>
        <v>8953</v>
      </c>
      <c r="G13" s="25">
        <f t="shared" si="3"/>
        <v>8626</v>
      </c>
      <c r="H13" s="25">
        <f t="shared" si="4"/>
        <v>6726</v>
      </c>
      <c r="I13" s="25">
        <f t="shared" si="5"/>
        <v>6726</v>
      </c>
      <c r="J13" s="54">
        <f t="shared" si="5"/>
        <v>0</v>
      </c>
      <c r="K13" s="23"/>
      <c r="L13" s="23"/>
      <c r="M13" s="23"/>
    </row>
    <row r="14" spans="1:13" x14ac:dyDescent="0.2">
      <c r="A14" s="46" t="s">
        <v>27</v>
      </c>
      <c r="B14" s="25">
        <f t="shared" si="0"/>
        <v>17003</v>
      </c>
      <c r="C14" s="25">
        <f t="shared" si="1"/>
        <v>11701</v>
      </c>
      <c r="D14" s="25">
        <f t="shared" si="1"/>
        <v>5302</v>
      </c>
      <c r="E14" s="25">
        <f t="shared" si="2"/>
        <v>56504</v>
      </c>
      <c r="F14" s="25">
        <f t="shared" si="3"/>
        <v>40361</v>
      </c>
      <c r="G14" s="25">
        <f t="shared" si="3"/>
        <v>16143</v>
      </c>
      <c r="H14" s="25">
        <f t="shared" si="4"/>
        <v>93440</v>
      </c>
      <c r="I14" s="25">
        <f t="shared" si="5"/>
        <v>93440</v>
      </c>
      <c r="J14" s="54">
        <f t="shared" si="5"/>
        <v>0</v>
      </c>
      <c r="K14" s="23"/>
      <c r="L14" s="23"/>
      <c r="M14" s="23"/>
    </row>
    <row r="15" spans="1:13" x14ac:dyDescent="0.2">
      <c r="A15" s="46" t="s">
        <v>28</v>
      </c>
      <c r="B15" s="25">
        <f t="shared" si="0"/>
        <v>131278</v>
      </c>
      <c r="C15" s="25">
        <f t="shared" si="1"/>
        <v>10108</v>
      </c>
      <c r="D15" s="25">
        <f t="shared" si="1"/>
        <v>121170</v>
      </c>
      <c r="E15" s="25">
        <f t="shared" si="2"/>
        <v>136989</v>
      </c>
      <c r="F15" s="25">
        <f t="shared" si="3"/>
        <v>16037</v>
      </c>
      <c r="G15" s="25">
        <f t="shared" si="3"/>
        <v>120952</v>
      </c>
      <c r="H15" s="25">
        <f t="shared" si="4"/>
        <v>100218</v>
      </c>
      <c r="I15" s="25">
        <f t="shared" si="5"/>
        <v>100218</v>
      </c>
      <c r="J15" s="54">
        <f t="shared" si="5"/>
        <v>0</v>
      </c>
      <c r="K15" s="23"/>
      <c r="L15" s="23"/>
      <c r="M15" s="23"/>
    </row>
    <row r="16" spans="1:13" x14ac:dyDescent="0.2">
      <c r="A16" s="46" t="s">
        <v>29</v>
      </c>
      <c r="B16" s="25">
        <f t="shared" si="0"/>
        <v>1869</v>
      </c>
      <c r="C16" s="25">
        <f t="shared" si="1"/>
        <v>61</v>
      </c>
      <c r="D16" s="25">
        <f t="shared" si="1"/>
        <v>1808</v>
      </c>
      <c r="E16" s="25">
        <f t="shared" si="2"/>
        <v>737</v>
      </c>
      <c r="F16" s="25">
        <f t="shared" si="3"/>
        <v>154</v>
      </c>
      <c r="G16" s="25">
        <f t="shared" si="3"/>
        <v>583</v>
      </c>
      <c r="H16" s="25">
        <f t="shared" si="4"/>
        <v>515</v>
      </c>
      <c r="I16" s="25">
        <f t="shared" si="5"/>
        <v>515</v>
      </c>
      <c r="J16" s="54">
        <f t="shared" si="5"/>
        <v>0</v>
      </c>
      <c r="K16" s="23"/>
      <c r="L16" s="23"/>
      <c r="M16" s="23"/>
    </row>
    <row r="17" spans="1:13" x14ac:dyDescent="0.2">
      <c r="A17" s="46" t="s">
        <v>30</v>
      </c>
      <c r="B17" s="25">
        <f t="shared" si="0"/>
        <v>0</v>
      </c>
      <c r="C17" s="25">
        <f t="shared" si="1"/>
        <v>0</v>
      </c>
      <c r="D17" s="25">
        <f t="shared" si="1"/>
        <v>0</v>
      </c>
      <c r="E17" s="25">
        <f t="shared" si="2"/>
        <v>77</v>
      </c>
      <c r="F17" s="25">
        <f t="shared" si="3"/>
        <v>21</v>
      </c>
      <c r="G17" s="25">
        <f t="shared" si="3"/>
        <v>56</v>
      </c>
      <c r="H17" s="25">
        <f t="shared" si="4"/>
        <v>6086</v>
      </c>
      <c r="I17" s="25">
        <f t="shared" si="5"/>
        <v>6086</v>
      </c>
      <c r="J17" s="54">
        <f t="shared" si="5"/>
        <v>0</v>
      </c>
      <c r="K17" s="23"/>
      <c r="L17" s="23"/>
      <c r="M17" s="23"/>
    </row>
    <row r="18" spans="1:13" ht="12.75" hidden="1" thickBot="1" x14ac:dyDescent="0.25">
      <c r="A18" s="24"/>
      <c r="B18" s="26"/>
      <c r="C18" s="25" t="e">
        <f>SUM(C27,C52,C61,C69,#REF!)</f>
        <v>#REF!</v>
      </c>
      <c r="D18" s="26"/>
      <c r="E18" s="25"/>
      <c r="F18" s="25"/>
      <c r="G18" s="25"/>
      <c r="H18" s="25"/>
      <c r="I18" s="25"/>
      <c r="J18" s="54"/>
      <c r="K18" s="23"/>
      <c r="L18" s="23"/>
      <c r="M18" s="23"/>
    </row>
    <row r="19" spans="1:13" ht="6" customHeight="1" thickBot="1" x14ac:dyDescent="0.25">
      <c r="A19" s="24"/>
      <c r="B19" s="26"/>
      <c r="C19" s="26"/>
      <c r="D19" s="26"/>
      <c r="E19" s="25"/>
      <c r="F19" s="25"/>
      <c r="G19" s="25"/>
      <c r="H19" s="25"/>
      <c r="I19" s="25"/>
      <c r="J19" s="54"/>
      <c r="K19" s="23"/>
      <c r="L19" s="23"/>
      <c r="M19" s="23"/>
    </row>
    <row r="20" spans="1:13" ht="12.75" thickBot="1" x14ac:dyDescent="0.25">
      <c r="A20" s="36" t="s">
        <v>17</v>
      </c>
      <c r="B20" s="25">
        <f>SUM(C20:D20)</f>
        <v>29599</v>
      </c>
      <c r="C20" s="25">
        <f>SUM(C21:C26)</f>
        <v>4957</v>
      </c>
      <c r="D20" s="25">
        <f>SUM(D21:D26)</f>
        <v>24642</v>
      </c>
      <c r="E20" s="25">
        <f>F20+G20</f>
        <v>34335</v>
      </c>
      <c r="F20" s="25">
        <f>SUM(F21:F26)</f>
        <v>8227</v>
      </c>
      <c r="G20" s="25">
        <f>SUM(G21:G26)</f>
        <v>26108</v>
      </c>
      <c r="H20" s="25">
        <f>I20+J20</f>
        <v>40709</v>
      </c>
      <c r="I20" s="25">
        <f>SUM(I21:I26)</f>
        <v>40709</v>
      </c>
      <c r="J20" s="54">
        <f>SUM(J21:J26)</f>
        <v>0</v>
      </c>
      <c r="K20" s="27"/>
      <c r="L20" s="27"/>
      <c r="M20" s="28"/>
    </row>
    <row r="21" spans="1:13" x14ac:dyDescent="0.2">
      <c r="A21" s="46" t="s">
        <v>25</v>
      </c>
      <c r="B21" s="23">
        <f t="shared" ref="B21:B26" si="6">SUM(C21:D21)</f>
        <v>162</v>
      </c>
      <c r="C21" s="23">
        <v>77</v>
      </c>
      <c r="D21" s="23">
        <v>85</v>
      </c>
      <c r="E21" s="23">
        <f t="shared" ref="E21:E26" si="7">SUM(F21:G21)</f>
        <v>782</v>
      </c>
      <c r="F21" s="23">
        <v>189</v>
      </c>
      <c r="G21" s="23">
        <v>593</v>
      </c>
      <c r="H21" s="23">
        <f t="shared" ref="H21:H26" si="8">SUM(I21:J21)</f>
        <v>613</v>
      </c>
      <c r="I21" s="49">
        <v>613</v>
      </c>
      <c r="J21" s="30"/>
      <c r="K21" s="23"/>
      <c r="L21" s="23"/>
      <c r="M21" s="23"/>
    </row>
    <row r="22" spans="1:13" x14ac:dyDescent="0.2">
      <c r="A22" s="46" t="s">
        <v>26</v>
      </c>
      <c r="B22" s="23">
        <f t="shared" si="6"/>
        <v>987</v>
      </c>
      <c r="C22" s="23">
        <v>130</v>
      </c>
      <c r="D22" s="23">
        <v>857</v>
      </c>
      <c r="E22" s="23">
        <f t="shared" si="7"/>
        <v>669</v>
      </c>
      <c r="F22" s="23">
        <v>147</v>
      </c>
      <c r="G22" s="23">
        <v>522</v>
      </c>
      <c r="H22" s="23">
        <f t="shared" si="8"/>
        <v>1100</v>
      </c>
      <c r="I22" s="49">
        <v>1100</v>
      </c>
      <c r="J22" s="30"/>
      <c r="K22" s="23"/>
      <c r="L22" s="23"/>
      <c r="M22" s="23"/>
    </row>
    <row r="23" spans="1:13" x14ac:dyDescent="0.2">
      <c r="A23" s="46" t="s">
        <v>27</v>
      </c>
      <c r="B23" s="23">
        <f t="shared" si="6"/>
        <v>1100</v>
      </c>
      <c r="C23" s="23">
        <v>804</v>
      </c>
      <c r="D23" s="23">
        <v>296</v>
      </c>
      <c r="E23" s="23">
        <f t="shared" si="7"/>
        <v>2757</v>
      </c>
      <c r="F23" s="23">
        <v>1856</v>
      </c>
      <c r="G23" s="23">
        <v>901</v>
      </c>
      <c r="H23" s="23">
        <f t="shared" si="8"/>
        <v>13394</v>
      </c>
      <c r="I23" s="49">
        <v>13394</v>
      </c>
      <c r="J23" s="30"/>
      <c r="K23" s="23"/>
      <c r="L23" s="23"/>
      <c r="M23" s="23"/>
    </row>
    <row r="24" spans="1:13" x14ac:dyDescent="0.2">
      <c r="A24" s="46" t="s">
        <v>28</v>
      </c>
      <c r="B24" s="23">
        <f t="shared" si="6"/>
        <v>27295</v>
      </c>
      <c r="C24" s="23">
        <v>3941</v>
      </c>
      <c r="D24" s="23">
        <v>23354</v>
      </c>
      <c r="E24" s="23">
        <f t="shared" si="7"/>
        <v>30034</v>
      </c>
      <c r="F24" s="23">
        <v>6021</v>
      </c>
      <c r="G24" s="23">
        <v>24013</v>
      </c>
      <c r="H24" s="23">
        <f t="shared" si="8"/>
        <v>24517</v>
      </c>
      <c r="I24" s="49">
        <f>356+24161</f>
        <v>24517</v>
      </c>
      <c r="J24" s="30"/>
      <c r="K24" s="23"/>
      <c r="L24" s="23"/>
      <c r="M24" s="23"/>
    </row>
    <row r="25" spans="1:13" x14ac:dyDescent="0.2">
      <c r="A25" s="46" t="s">
        <v>29</v>
      </c>
      <c r="B25" s="23">
        <f t="shared" si="6"/>
        <v>55</v>
      </c>
      <c r="C25" s="23">
        <v>5</v>
      </c>
      <c r="D25" s="23">
        <v>50</v>
      </c>
      <c r="E25" s="23">
        <f t="shared" si="7"/>
        <v>65</v>
      </c>
      <c r="F25" s="23">
        <v>14</v>
      </c>
      <c r="G25" s="23">
        <v>51</v>
      </c>
      <c r="H25" s="23">
        <f t="shared" si="8"/>
        <v>87</v>
      </c>
      <c r="I25" s="49">
        <v>87</v>
      </c>
      <c r="J25" s="30"/>
      <c r="K25" s="23"/>
      <c r="L25" s="23"/>
      <c r="M25" s="23"/>
    </row>
    <row r="26" spans="1:13" x14ac:dyDescent="0.2">
      <c r="A26" s="46" t="s">
        <v>30</v>
      </c>
      <c r="B26" s="23">
        <f t="shared" si="6"/>
        <v>0</v>
      </c>
      <c r="C26" s="29">
        <v>0</v>
      </c>
      <c r="D26" s="29">
        <v>0</v>
      </c>
      <c r="E26" s="23">
        <f t="shared" si="7"/>
        <v>28</v>
      </c>
      <c r="F26" s="29">
        <v>0</v>
      </c>
      <c r="G26" s="30">
        <v>28</v>
      </c>
      <c r="H26" s="23">
        <f t="shared" si="8"/>
        <v>998</v>
      </c>
      <c r="I26" s="50">
        <v>998</v>
      </c>
      <c r="J26" s="30"/>
      <c r="K26" s="23"/>
      <c r="L26" s="23"/>
      <c r="M26" s="23"/>
    </row>
    <row r="27" spans="1:13" ht="12.75" hidden="1" thickBot="1" x14ac:dyDescent="0.25">
      <c r="B27" s="23"/>
      <c r="C27" s="23"/>
      <c r="D27" s="23"/>
      <c r="E27" s="23"/>
      <c r="F27" s="23"/>
      <c r="G27" s="23"/>
      <c r="H27" s="23"/>
      <c r="I27" s="23"/>
      <c r="J27" s="30"/>
      <c r="K27" s="23"/>
      <c r="L27" s="23"/>
      <c r="M27" s="23"/>
    </row>
    <row r="28" spans="1:13" ht="12.75" hidden="1" thickBot="1" x14ac:dyDescent="0.25">
      <c r="A28" s="31" t="s">
        <v>18</v>
      </c>
      <c r="B28" s="27"/>
      <c r="C28" s="27"/>
      <c r="D28" s="27"/>
      <c r="E28" s="27"/>
      <c r="F28" s="27"/>
      <c r="G28" s="27"/>
      <c r="H28" s="27"/>
      <c r="I28" s="27"/>
      <c r="J28" s="55"/>
      <c r="K28" s="27"/>
      <c r="L28" s="27"/>
      <c r="M28" s="28"/>
    </row>
    <row r="29" spans="1:13" ht="12.75" hidden="1" thickBot="1" x14ac:dyDescent="0.25">
      <c r="A29" s="2" t="s">
        <v>11</v>
      </c>
      <c r="B29" s="23"/>
      <c r="C29" s="23"/>
      <c r="D29" s="23"/>
      <c r="E29" s="23"/>
      <c r="F29" s="23"/>
      <c r="G29" s="23"/>
      <c r="H29" s="23"/>
      <c r="I29" s="23"/>
      <c r="J29" s="30"/>
      <c r="K29" s="23"/>
      <c r="L29" s="23"/>
      <c r="M29" s="23"/>
    </row>
    <row r="30" spans="1:13" ht="12.75" hidden="1" thickBot="1" x14ac:dyDescent="0.25">
      <c r="A30" s="2" t="s">
        <v>12</v>
      </c>
      <c r="B30" s="23"/>
      <c r="C30" s="23"/>
      <c r="D30" s="23"/>
      <c r="E30" s="23"/>
      <c r="F30" s="23"/>
      <c r="G30" s="23"/>
      <c r="H30" s="23"/>
      <c r="I30" s="23"/>
      <c r="J30" s="30"/>
      <c r="K30" s="23"/>
      <c r="L30" s="23"/>
      <c r="M30" s="23"/>
    </row>
    <row r="31" spans="1:13" ht="12.75" hidden="1" thickBot="1" x14ac:dyDescent="0.25">
      <c r="A31" s="2" t="s">
        <v>13</v>
      </c>
      <c r="B31" s="23"/>
      <c r="C31" s="23"/>
      <c r="D31" s="23"/>
      <c r="E31" s="23"/>
      <c r="F31" s="23"/>
      <c r="G31" s="23"/>
      <c r="H31" s="23"/>
      <c r="I31" s="23"/>
      <c r="J31" s="30"/>
      <c r="K31" s="23"/>
      <c r="L31" s="23"/>
      <c r="M31" s="23"/>
    </row>
    <row r="32" spans="1:13" ht="12.75" hidden="1" thickBot="1" x14ac:dyDescent="0.25">
      <c r="A32" s="2" t="s">
        <v>14</v>
      </c>
      <c r="B32" s="23"/>
      <c r="C32" s="23"/>
      <c r="D32" s="23"/>
      <c r="E32" s="23"/>
      <c r="F32" s="23"/>
      <c r="G32" s="23"/>
      <c r="H32" s="23"/>
      <c r="I32" s="23"/>
      <c r="J32" s="30"/>
      <c r="K32" s="23"/>
      <c r="L32" s="23"/>
      <c r="M32" s="23"/>
    </row>
    <row r="33" spans="1:13" ht="12.75" hidden="1" thickBot="1" x14ac:dyDescent="0.25">
      <c r="A33" s="2" t="s">
        <v>15</v>
      </c>
      <c r="B33" s="23"/>
      <c r="C33" s="23"/>
      <c r="D33" s="23"/>
      <c r="E33" s="23"/>
      <c r="F33" s="23"/>
      <c r="G33" s="23"/>
      <c r="H33" s="23"/>
      <c r="I33" s="23"/>
      <c r="J33" s="30"/>
      <c r="K33" s="23"/>
      <c r="L33" s="23"/>
      <c r="M33" s="23"/>
    </row>
    <row r="34" spans="1:13" ht="12.75" hidden="1" thickBot="1" x14ac:dyDescent="0.25">
      <c r="A34" s="2" t="s">
        <v>16</v>
      </c>
      <c r="B34" s="23"/>
      <c r="C34" s="23"/>
      <c r="D34" s="23"/>
      <c r="E34" s="23"/>
      <c r="F34" s="23"/>
      <c r="G34" s="23"/>
      <c r="H34" s="23"/>
      <c r="I34" s="23"/>
      <c r="J34" s="30"/>
      <c r="K34" s="23"/>
      <c r="L34" s="23"/>
      <c r="M34" s="23"/>
    </row>
    <row r="35" spans="1:13" ht="12.75" hidden="1" thickBot="1" x14ac:dyDescent="0.25">
      <c r="B35" s="23"/>
      <c r="C35" s="23"/>
      <c r="D35" s="23"/>
      <c r="E35" s="23"/>
      <c r="F35" s="23"/>
      <c r="G35" s="23"/>
      <c r="H35" s="23"/>
      <c r="I35" s="23"/>
      <c r="J35" s="30"/>
      <c r="K35" s="23"/>
      <c r="L35" s="23"/>
      <c r="M35" s="23"/>
    </row>
    <row r="36" spans="1:13" ht="6" customHeight="1" x14ac:dyDescent="0.2">
      <c r="B36" s="23"/>
      <c r="C36" s="23"/>
      <c r="D36" s="23"/>
      <c r="E36" s="23"/>
      <c r="F36" s="23"/>
      <c r="G36" s="23"/>
      <c r="H36" s="23"/>
      <c r="I36" s="23"/>
      <c r="J36" s="30"/>
      <c r="K36" s="23"/>
      <c r="L36" s="23"/>
      <c r="M36" s="23"/>
    </row>
    <row r="37" spans="1:13" ht="10.5" customHeight="1" x14ac:dyDescent="0.2">
      <c r="A37" s="36" t="s">
        <v>32</v>
      </c>
      <c r="B37" s="26" t="s">
        <v>33</v>
      </c>
      <c r="C37" s="26" t="s">
        <v>33</v>
      </c>
      <c r="D37" s="26" t="s">
        <v>33</v>
      </c>
      <c r="E37" s="26" t="s">
        <v>33</v>
      </c>
      <c r="F37" s="26" t="s">
        <v>33</v>
      </c>
      <c r="G37" s="26" t="s">
        <v>33</v>
      </c>
      <c r="H37" s="25">
        <f>I37+J37</f>
        <v>18165</v>
      </c>
      <c r="I37" s="25">
        <f>SUM(I38:I43)</f>
        <v>18165</v>
      </c>
      <c r="J37" s="54">
        <f>SUM(J38:J43)</f>
        <v>0</v>
      </c>
      <c r="K37" s="23"/>
      <c r="L37" s="23"/>
      <c r="M37" s="23"/>
    </row>
    <row r="38" spans="1:13" ht="10.5" customHeight="1" x14ac:dyDescent="0.2">
      <c r="A38" s="46" t="s">
        <v>25</v>
      </c>
      <c r="B38" s="26" t="s">
        <v>33</v>
      </c>
      <c r="C38" s="26" t="s">
        <v>33</v>
      </c>
      <c r="D38" s="26" t="s">
        <v>33</v>
      </c>
      <c r="E38" s="26" t="s">
        <v>33</v>
      </c>
      <c r="F38" s="26" t="s">
        <v>33</v>
      </c>
      <c r="G38" s="26" t="s">
        <v>33</v>
      </c>
      <c r="H38" s="23">
        <f t="shared" ref="H38:H43" si="9">SUM(I38:J38)</f>
        <v>199</v>
      </c>
      <c r="I38" s="49">
        <v>199</v>
      </c>
      <c r="J38" s="30"/>
      <c r="K38" s="23"/>
      <c r="L38" s="23"/>
      <c r="M38" s="23"/>
    </row>
    <row r="39" spans="1:13" ht="10.5" customHeight="1" x14ac:dyDescent="0.2">
      <c r="A39" s="46" t="s">
        <v>26</v>
      </c>
      <c r="B39" s="26" t="s">
        <v>33</v>
      </c>
      <c r="C39" s="26" t="s">
        <v>33</v>
      </c>
      <c r="D39" s="26" t="s">
        <v>33</v>
      </c>
      <c r="E39" s="26" t="s">
        <v>33</v>
      </c>
      <c r="F39" s="26" t="s">
        <v>33</v>
      </c>
      <c r="G39" s="26" t="s">
        <v>33</v>
      </c>
      <c r="H39" s="23">
        <f t="shared" si="9"/>
        <v>759</v>
      </c>
      <c r="I39" s="49">
        <v>759</v>
      </c>
      <c r="J39" s="30"/>
      <c r="K39" s="23"/>
      <c r="L39" s="23"/>
      <c r="M39" s="23"/>
    </row>
    <row r="40" spans="1:13" ht="10.5" customHeight="1" x14ac:dyDescent="0.2">
      <c r="A40" s="46" t="s">
        <v>27</v>
      </c>
      <c r="B40" s="26" t="s">
        <v>33</v>
      </c>
      <c r="C40" s="26" t="s">
        <v>33</v>
      </c>
      <c r="D40" s="26" t="s">
        <v>33</v>
      </c>
      <c r="E40" s="26" t="s">
        <v>33</v>
      </c>
      <c r="F40" s="26" t="s">
        <v>33</v>
      </c>
      <c r="G40" s="26" t="s">
        <v>33</v>
      </c>
      <c r="H40" s="23">
        <f t="shared" si="9"/>
        <v>4641</v>
      </c>
      <c r="I40" s="49">
        <v>4641</v>
      </c>
      <c r="J40" s="30"/>
      <c r="K40" s="23"/>
      <c r="L40" s="23"/>
      <c r="M40" s="23"/>
    </row>
    <row r="41" spans="1:13" ht="10.5" customHeight="1" x14ac:dyDescent="0.2">
      <c r="A41" s="46" t="s">
        <v>28</v>
      </c>
      <c r="B41" s="26" t="s">
        <v>33</v>
      </c>
      <c r="C41" s="26" t="s">
        <v>33</v>
      </c>
      <c r="D41" s="26" t="s">
        <v>33</v>
      </c>
      <c r="E41" s="26" t="s">
        <v>33</v>
      </c>
      <c r="F41" s="26" t="s">
        <v>33</v>
      </c>
      <c r="G41" s="26" t="s">
        <v>33</v>
      </c>
      <c r="H41" s="23">
        <f t="shared" si="9"/>
        <v>11911</v>
      </c>
      <c r="I41" s="49">
        <f>97+11814</f>
        <v>11911</v>
      </c>
      <c r="J41" s="30"/>
      <c r="K41" s="23"/>
      <c r="L41" s="23"/>
      <c r="M41" s="23"/>
    </row>
    <row r="42" spans="1:13" ht="10.5" customHeight="1" x14ac:dyDescent="0.2">
      <c r="A42" s="46" t="s">
        <v>29</v>
      </c>
      <c r="B42" s="26" t="s">
        <v>33</v>
      </c>
      <c r="C42" s="26" t="s">
        <v>33</v>
      </c>
      <c r="D42" s="26" t="s">
        <v>33</v>
      </c>
      <c r="E42" s="26" t="s">
        <v>33</v>
      </c>
      <c r="F42" s="26" t="s">
        <v>33</v>
      </c>
      <c r="G42" s="26" t="s">
        <v>33</v>
      </c>
      <c r="H42" s="23">
        <f t="shared" si="9"/>
        <v>140</v>
      </c>
      <c r="I42" s="49">
        <v>140</v>
      </c>
      <c r="J42" s="30"/>
      <c r="K42" s="23"/>
      <c r="L42" s="23"/>
      <c r="M42" s="23"/>
    </row>
    <row r="43" spans="1:13" ht="10.5" customHeight="1" x14ac:dyDescent="0.2">
      <c r="A43" s="46" t="s">
        <v>30</v>
      </c>
      <c r="B43" s="26" t="s">
        <v>33</v>
      </c>
      <c r="C43" s="26" t="s">
        <v>33</v>
      </c>
      <c r="D43" s="26" t="s">
        <v>33</v>
      </c>
      <c r="E43" s="26" t="s">
        <v>33</v>
      </c>
      <c r="F43" s="26" t="s">
        <v>33</v>
      </c>
      <c r="G43" s="26" t="s">
        <v>33</v>
      </c>
      <c r="H43" s="23">
        <f t="shared" si="9"/>
        <v>515</v>
      </c>
      <c r="I43" s="50">
        <v>515</v>
      </c>
      <c r="J43" s="30"/>
      <c r="K43" s="23"/>
      <c r="L43" s="23"/>
      <c r="M43" s="23"/>
    </row>
    <row r="44" spans="1:13" ht="6" customHeight="1" thickBot="1" x14ac:dyDescent="0.25">
      <c r="E44" s="23"/>
      <c r="F44" s="23"/>
      <c r="G44" s="23"/>
      <c r="H44" s="23"/>
      <c r="I44" s="23"/>
      <c r="J44" s="30"/>
      <c r="K44" s="23"/>
      <c r="L44" s="23"/>
      <c r="M44" s="23"/>
    </row>
    <row r="45" spans="1:13" ht="12.75" thickBot="1" x14ac:dyDescent="0.25">
      <c r="A45" s="36" t="s">
        <v>19</v>
      </c>
      <c r="B45" s="25">
        <f>SUM(C45:D45)</f>
        <v>67189</v>
      </c>
      <c r="C45" s="25">
        <f>SUM(C46:C51)</f>
        <v>22524</v>
      </c>
      <c r="D45" s="25">
        <f>SUM(D46:D51)</f>
        <v>44665</v>
      </c>
      <c r="E45" s="25">
        <f>SUM(F45:G45)</f>
        <v>95082</v>
      </c>
      <c r="F45" s="25">
        <f>SUM(F46:F51)</f>
        <v>52007</v>
      </c>
      <c r="G45" s="25">
        <f>SUM(G46:G51)</f>
        <v>43075</v>
      </c>
      <c r="H45" s="25">
        <f>SUM(I45:J45)</f>
        <v>63123</v>
      </c>
      <c r="I45" s="25">
        <f>SUM(I46:I51)</f>
        <v>63123</v>
      </c>
      <c r="J45" s="54">
        <f>SUM(J46:J51)</f>
        <v>0</v>
      </c>
      <c r="K45" s="27"/>
      <c r="L45" s="27"/>
      <c r="M45" s="28"/>
    </row>
    <row r="46" spans="1:13" x14ac:dyDescent="0.2">
      <c r="A46" s="46" t="s">
        <v>25</v>
      </c>
      <c r="B46" s="23">
        <f t="shared" ref="B46:B51" si="10">SUM(C46:D46)</f>
        <v>2822</v>
      </c>
      <c r="C46" s="23">
        <v>1827</v>
      </c>
      <c r="D46" s="23">
        <v>995</v>
      </c>
      <c r="E46" s="23">
        <f t="shared" ref="E46:E51" si="11">SUM(F46:G46)</f>
        <v>5547</v>
      </c>
      <c r="F46" s="23">
        <v>4092</v>
      </c>
      <c r="G46" s="23">
        <v>1455</v>
      </c>
      <c r="H46" s="23">
        <f t="shared" ref="H46:H51" si="12">SUM(I46:J46)</f>
        <v>2106</v>
      </c>
      <c r="I46" s="49">
        <v>2106</v>
      </c>
      <c r="J46" s="30"/>
      <c r="K46" s="23"/>
      <c r="L46" s="23"/>
      <c r="M46" s="23"/>
    </row>
    <row r="47" spans="1:13" x14ac:dyDescent="0.2">
      <c r="A47" s="46" t="s">
        <v>26</v>
      </c>
      <c r="B47" s="23">
        <f t="shared" si="10"/>
        <v>15740</v>
      </c>
      <c r="C47" s="23">
        <v>8650</v>
      </c>
      <c r="D47" s="23">
        <v>7090</v>
      </c>
      <c r="E47" s="23">
        <f t="shared" si="11"/>
        <v>12649</v>
      </c>
      <c r="F47" s="23">
        <v>8345</v>
      </c>
      <c r="G47" s="23">
        <v>4304</v>
      </c>
      <c r="H47" s="23">
        <f t="shared" si="12"/>
        <v>1935</v>
      </c>
      <c r="I47" s="49">
        <v>1935</v>
      </c>
      <c r="J47" s="30"/>
      <c r="K47" s="23"/>
      <c r="L47" s="23"/>
      <c r="M47" s="23"/>
    </row>
    <row r="48" spans="1:13" x14ac:dyDescent="0.2">
      <c r="A48" s="46" t="s">
        <v>27</v>
      </c>
      <c r="B48" s="23">
        <f t="shared" si="10"/>
        <v>14665</v>
      </c>
      <c r="C48" s="23">
        <v>10164</v>
      </c>
      <c r="D48" s="23">
        <v>4501</v>
      </c>
      <c r="E48" s="23">
        <f t="shared" si="11"/>
        <v>48469</v>
      </c>
      <c r="F48" s="23">
        <v>35823</v>
      </c>
      <c r="G48" s="23">
        <v>12646</v>
      </c>
      <c r="H48" s="23">
        <f t="shared" si="12"/>
        <v>43474</v>
      </c>
      <c r="I48" s="49">
        <v>43474</v>
      </c>
      <c r="J48" s="30"/>
      <c r="K48" s="23"/>
      <c r="L48" s="23"/>
      <c r="M48" s="23"/>
    </row>
    <row r="49" spans="1:13" x14ac:dyDescent="0.2">
      <c r="A49" s="46" t="s">
        <v>28</v>
      </c>
      <c r="B49" s="23">
        <f t="shared" si="10"/>
        <v>33107</v>
      </c>
      <c r="C49" s="23">
        <v>1873</v>
      </c>
      <c r="D49" s="23">
        <v>31234</v>
      </c>
      <c r="E49" s="23">
        <f t="shared" si="11"/>
        <v>28246</v>
      </c>
      <c r="F49" s="23">
        <v>3706</v>
      </c>
      <c r="G49" s="23">
        <v>24540</v>
      </c>
      <c r="H49" s="23">
        <f t="shared" si="12"/>
        <v>14487</v>
      </c>
      <c r="I49" s="49">
        <f>14425+62</f>
        <v>14487</v>
      </c>
      <c r="J49" s="30"/>
      <c r="K49" s="23"/>
      <c r="L49" s="23"/>
      <c r="M49" s="23"/>
    </row>
    <row r="50" spans="1:13" x14ac:dyDescent="0.2">
      <c r="A50" s="46" t="s">
        <v>29</v>
      </c>
      <c r="B50" s="23">
        <f t="shared" si="10"/>
        <v>855</v>
      </c>
      <c r="C50" s="23">
        <v>10</v>
      </c>
      <c r="D50" s="23">
        <v>845</v>
      </c>
      <c r="E50" s="23">
        <f t="shared" si="11"/>
        <v>150</v>
      </c>
      <c r="F50" s="23">
        <v>20</v>
      </c>
      <c r="G50" s="23">
        <v>130</v>
      </c>
      <c r="H50" s="23">
        <f t="shared" si="12"/>
        <v>112</v>
      </c>
      <c r="I50" s="49">
        <v>112</v>
      </c>
      <c r="J50" s="30"/>
      <c r="K50" s="23"/>
      <c r="L50" s="23"/>
      <c r="M50" s="23"/>
    </row>
    <row r="51" spans="1:13" x14ac:dyDescent="0.2">
      <c r="A51" s="46" t="s">
        <v>30</v>
      </c>
      <c r="B51" s="23">
        <f t="shared" si="10"/>
        <v>0</v>
      </c>
      <c r="C51" s="26">
        <v>0</v>
      </c>
      <c r="D51" s="26">
        <v>0</v>
      </c>
      <c r="E51" s="23">
        <f t="shared" si="11"/>
        <v>21</v>
      </c>
      <c r="F51" s="23">
        <v>21</v>
      </c>
      <c r="G51" s="26">
        <v>0</v>
      </c>
      <c r="H51" s="23">
        <f t="shared" si="12"/>
        <v>1009</v>
      </c>
      <c r="I51" s="49">
        <v>1009</v>
      </c>
      <c r="J51" s="29"/>
      <c r="K51" s="23"/>
      <c r="L51" s="23"/>
      <c r="M51" s="23"/>
    </row>
    <row r="52" spans="1:13" hidden="1" x14ac:dyDescent="0.2">
      <c r="A52" s="24"/>
      <c r="B52" s="26"/>
      <c r="C52" s="26"/>
      <c r="D52" s="26"/>
      <c r="E52" s="23"/>
      <c r="F52" s="23"/>
      <c r="G52" s="26"/>
      <c r="H52" s="23"/>
      <c r="I52" s="23"/>
      <c r="J52" s="29"/>
      <c r="K52" s="23"/>
      <c r="L52" s="23"/>
      <c r="M52" s="23"/>
    </row>
    <row r="53" spans="1:13" ht="6" customHeight="1" thickBot="1" x14ac:dyDescent="0.25">
      <c r="A53" s="24"/>
      <c r="B53" s="26"/>
      <c r="C53" s="26"/>
      <c r="D53" s="26"/>
      <c r="E53" s="23"/>
      <c r="F53" s="23"/>
      <c r="G53" s="26"/>
      <c r="H53" s="23"/>
      <c r="I53" s="23"/>
      <c r="J53" s="29"/>
      <c r="K53" s="23"/>
      <c r="L53" s="23"/>
      <c r="M53" s="23"/>
    </row>
    <row r="54" spans="1:13" ht="12.75" thickBot="1" x14ac:dyDescent="0.25">
      <c r="A54" s="36" t="s">
        <v>20</v>
      </c>
      <c r="B54" s="25">
        <f>SUM(C54:D54)</f>
        <v>23243</v>
      </c>
      <c r="C54" s="25">
        <f>SUM(C55:C58)</f>
        <v>1882</v>
      </c>
      <c r="D54" s="25">
        <f>SUM(D55:D59)</f>
        <v>21361</v>
      </c>
      <c r="E54" s="25">
        <f>SUM(F54:G54)</f>
        <v>27809</v>
      </c>
      <c r="F54" s="25">
        <f>SUM(F55:F60)</f>
        <v>2868</v>
      </c>
      <c r="G54" s="25">
        <f>SUM(G55:G60)</f>
        <v>24941</v>
      </c>
      <c r="H54" s="25">
        <f>SUM(I54:J54)</f>
        <v>31346</v>
      </c>
      <c r="I54" s="25">
        <f>SUM(I55:I60)</f>
        <v>31346</v>
      </c>
      <c r="J54" s="54">
        <f>SUM(J55:J60)</f>
        <v>0</v>
      </c>
      <c r="K54" s="27"/>
      <c r="L54" s="27"/>
      <c r="M54" s="28"/>
    </row>
    <row r="55" spans="1:13" x14ac:dyDescent="0.2">
      <c r="A55" s="46" t="s">
        <v>25</v>
      </c>
      <c r="B55" s="23">
        <f t="shared" ref="B55:B60" si="13">SUM(C55:D55)</f>
        <v>137</v>
      </c>
      <c r="C55" s="23">
        <v>5</v>
      </c>
      <c r="D55" s="23">
        <v>132</v>
      </c>
      <c r="E55" s="23">
        <f t="shared" ref="E55:E60" si="14">SUM(F55:G55)</f>
        <v>212</v>
      </c>
      <c r="F55" s="23">
        <v>80</v>
      </c>
      <c r="G55" s="23">
        <v>132</v>
      </c>
      <c r="H55" s="23">
        <f t="shared" ref="H55:H60" si="15">SUM(I55:J55)</f>
        <v>354</v>
      </c>
      <c r="I55" s="49">
        <v>354</v>
      </c>
      <c r="J55" s="30"/>
      <c r="K55" s="23"/>
      <c r="L55" s="23"/>
      <c r="M55" s="23"/>
    </row>
    <row r="56" spans="1:13" x14ac:dyDescent="0.2">
      <c r="A56" s="46" t="s">
        <v>26</v>
      </c>
      <c r="B56" s="23">
        <f t="shared" si="13"/>
        <v>1131</v>
      </c>
      <c r="C56" s="23">
        <v>210</v>
      </c>
      <c r="D56" s="23">
        <v>921</v>
      </c>
      <c r="E56" s="23">
        <f t="shared" si="14"/>
        <v>1431</v>
      </c>
      <c r="F56" s="23">
        <v>79</v>
      </c>
      <c r="G56" s="23">
        <v>1352</v>
      </c>
      <c r="H56" s="23">
        <f t="shared" si="15"/>
        <v>1098</v>
      </c>
      <c r="I56" s="49">
        <v>1098</v>
      </c>
      <c r="J56" s="30"/>
      <c r="K56" s="23"/>
      <c r="L56" s="23"/>
      <c r="M56" s="23"/>
    </row>
    <row r="57" spans="1:13" x14ac:dyDescent="0.2">
      <c r="A57" s="46" t="s">
        <v>27</v>
      </c>
      <c r="B57" s="23">
        <f t="shared" si="13"/>
        <v>389</v>
      </c>
      <c r="C57" s="23">
        <v>267</v>
      </c>
      <c r="D57" s="23">
        <v>122</v>
      </c>
      <c r="E57" s="23">
        <f t="shared" si="14"/>
        <v>1771</v>
      </c>
      <c r="F57" s="23">
        <v>1075</v>
      </c>
      <c r="G57" s="23">
        <v>696</v>
      </c>
      <c r="H57" s="23">
        <f t="shared" si="15"/>
        <v>9211</v>
      </c>
      <c r="I57" s="49">
        <v>9211</v>
      </c>
      <c r="J57" s="30"/>
      <c r="K57" s="23"/>
      <c r="L57" s="23"/>
      <c r="M57" s="23"/>
    </row>
    <row r="58" spans="1:13" x14ac:dyDescent="0.2">
      <c r="A58" s="46" t="s">
        <v>28</v>
      </c>
      <c r="B58" s="23">
        <f t="shared" si="13"/>
        <v>21475</v>
      </c>
      <c r="C58" s="23">
        <v>1400</v>
      </c>
      <c r="D58" s="23">
        <v>20075</v>
      </c>
      <c r="E58" s="23">
        <f t="shared" si="14"/>
        <v>24316</v>
      </c>
      <c r="F58" s="23">
        <v>1608</v>
      </c>
      <c r="G58" s="23">
        <v>22708</v>
      </c>
      <c r="H58" s="23">
        <f t="shared" si="15"/>
        <v>20050</v>
      </c>
      <c r="I58" s="49">
        <f>73+19977</f>
        <v>20050</v>
      </c>
      <c r="J58" s="30"/>
      <c r="K58" s="23"/>
      <c r="L58" s="23"/>
      <c r="M58" s="23"/>
    </row>
    <row r="59" spans="1:13" x14ac:dyDescent="0.2">
      <c r="A59" s="46" t="s">
        <v>29</v>
      </c>
      <c r="B59" s="23">
        <f t="shared" si="13"/>
        <v>111</v>
      </c>
      <c r="C59" s="26">
        <v>0</v>
      </c>
      <c r="D59" s="23">
        <v>111</v>
      </c>
      <c r="E59" s="23">
        <f t="shared" si="14"/>
        <v>59</v>
      </c>
      <c r="F59" s="23">
        <v>26</v>
      </c>
      <c r="G59" s="23">
        <v>33</v>
      </c>
      <c r="H59" s="23">
        <f t="shared" si="15"/>
        <v>50</v>
      </c>
      <c r="I59" s="49">
        <v>50</v>
      </c>
      <c r="J59" s="30"/>
      <c r="K59" s="23"/>
      <c r="L59" s="23"/>
      <c r="M59" s="23"/>
    </row>
    <row r="60" spans="1:13" x14ac:dyDescent="0.2">
      <c r="A60" s="46" t="s">
        <v>30</v>
      </c>
      <c r="B60" s="23">
        <f t="shared" si="13"/>
        <v>0</v>
      </c>
      <c r="C60" s="26">
        <v>0</v>
      </c>
      <c r="D60" s="26">
        <v>0</v>
      </c>
      <c r="E60" s="23">
        <f t="shared" si="14"/>
        <v>20</v>
      </c>
      <c r="F60" s="26">
        <v>0</v>
      </c>
      <c r="G60" s="23">
        <v>20</v>
      </c>
      <c r="H60" s="23">
        <f t="shared" si="15"/>
        <v>583</v>
      </c>
      <c r="I60" s="50">
        <v>583</v>
      </c>
      <c r="J60" s="30"/>
      <c r="K60" s="23"/>
      <c r="L60" s="23"/>
      <c r="M60" s="23"/>
    </row>
    <row r="61" spans="1:13" ht="6" customHeight="1" thickBot="1" x14ac:dyDescent="0.25">
      <c r="A61" s="24"/>
      <c r="B61" s="23"/>
      <c r="C61" s="26"/>
      <c r="D61" s="26"/>
      <c r="E61" s="23"/>
      <c r="F61" s="26"/>
      <c r="G61" s="23"/>
      <c r="H61" s="23"/>
      <c r="I61" s="26"/>
      <c r="J61" s="30"/>
      <c r="K61" s="23"/>
      <c r="L61" s="23"/>
      <c r="M61" s="23"/>
    </row>
    <row r="62" spans="1:13" ht="12.75" thickBot="1" x14ac:dyDescent="0.25">
      <c r="A62" s="36" t="s">
        <v>21</v>
      </c>
      <c r="B62" s="25">
        <f>SUM(C62:D62)</f>
        <v>33307</v>
      </c>
      <c r="C62" s="25">
        <f>SUM(C63:C68)</f>
        <v>3385</v>
      </c>
      <c r="D62" s="25">
        <f>SUM(D63:D68)</f>
        <v>29922</v>
      </c>
      <c r="E62" s="25">
        <f>SUM(F62:G62)</f>
        <v>38377</v>
      </c>
      <c r="F62" s="25">
        <f>SUM(F63:F68)</f>
        <v>5282</v>
      </c>
      <c r="G62" s="25">
        <f>SUM(G63:G68)</f>
        <v>33095</v>
      </c>
      <c r="H62" s="25">
        <f>SUM(I62:J62)</f>
        <v>30450</v>
      </c>
      <c r="I62" s="25">
        <v>30450</v>
      </c>
      <c r="J62" s="54">
        <f>SUM(J63:J68)</f>
        <v>0</v>
      </c>
      <c r="K62" s="27"/>
      <c r="L62" s="27"/>
      <c r="M62" s="28"/>
    </row>
    <row r="63" spans="1:13" x14ac:dyDescent="0.2">
      <c r="A63" s="46" t="s">
        <v>25</v>
      </c>
      <c r="B63" s="23">
        <f t="shared" ref="B63:B68" si="16">SUM(C63:D63)</f>
        <v>127</v>
      </c>
      <c r="C63" s="23">
        <v>72</v>
      </c>
      <c r="D63" s="23">
        <v>55</v>
      </c>
      <c r="E63" s="23">
        <f t="shared" ref="E63:E68" si="17">SUM(F63:G63)</f>
        <v>467</v>
      </c>
      <c r="F63" s="23">
        <v>247</v>
      </c>
      <c r="G63" s="23">
        <v>220</v>
      </c>
      <c r="H63" s="23">
        <f t="shared" ref="H63:H68" si="18">SUM(I63:J63)</f>
        <v>447</v>
      </c>
      <c r="I63" s="49">
        <v>447</v>
      </c>
      <c r="J63" s="30"/>
      <c r="K63" s="23"/>
      <c r="L63" s="23"/>
      <c r="M63" s="23"/>
    </row>
    <row r="64" spans="1:13" x14ac:dyDescent="0.2">
      <c r="A64" s="46" t="s">
        <v>26</v>
      </c>
      <c r="B64" s="23">
        <f t="shared" si="16"/>
        <v>2206</v>
      </c>
      <c r="C64" s="23">
        <v>306</v>
      </c>
      <c r="D64" s="23">
        <v>1900</v>
      </c>
      <c r="E64" s="23">
        <f t="shared" si="17"/>
        <v>1834</v>
      </c>
      <c r="F64" s="23">
        <v>319</v>
      </c>
      <c r="G64" s="23">
        <v>1515</v>
      </c>
      <c r="H64" s="23">
        <f t="shared" si="18"/>
        <v>979</v>
      </c>
      <c r="I64" s="49">
        <v>979</v>
      </c>
      <c r="J64" s="30"/>
      <c r="K64" s="23"/>
      <c r="L64" s="23"/>
      <c r="M64" s="23"/>
    </row>
    <row r="65" spans="1:13" x14ac:dyDescent="0.2">
      <c r="A65" s="46" t="s">
        <v>27</v>
      </c>
      <c r="B65" s="23">
        <f t="shared" si="16"/>
        <v>539</v>
      </c>
      <c r="C65" s="23">
        <v>322</v>
      </c>
      <c r="D65" s="23">
        <v>217</v>
      </c>
      <c r="E65" s="23">
        <f t="shared" si="17"/>
        <v>1755</v>
      </c>
      <c r="F65" s="23">
        <v>907</v>
      </c>
      <c r="G65" s="23">
        <v>848</v>
      </c>
      <c r="H65" s="23">
        <f t="shared" si="18"/>
        <v>10394</v>
      </c>
      <c r="I65" s="49">
        <v>10394</v>
      </c>
      <c r="J65" s="30"/>
      <c r="K65" s="23"/>
      <c r="L65" s="23"/>
      <c r="M65" s="23"/>
    </row>
    <row r="66" spans="1:13" x14ac:dyDescent="0.2">
      <c r="A66" s="46" t="s">
        <v>28</v>
      </c>
      <c r="B66" s="23">
        <f t="shared" si="16"/>
        <v>29858</v>
      </c>
      <c r="C66" s="23">
        <v>2639</v>
      </c>
      <c r="D66" s="23">
        <v>27219</v>
      </c>
      <c r="E66" s="23">
        <f t="shared" si="17"/>
        <v>34048</v>
      </c>
      <c r="F66" s="23">
        <v>3726</v>
      </c>
      <c r="G66" s="23">
        <v>30322</v>
      </c>
      <c r="H66" s="23">
        <f t="shared" si="18"/>
        <v>17687</v>
      </c>
      <c r="I66" s="49">
        <f>170+17517</f>
        <v>17687</v>
      </c>
      <c r="J66" s="30"/>
      <c r="K66" s="23"/>
      <c r="L66" s="23"/>
      <c r="M66" s="23"/>
    </row>
    <row r="67" spans="1:13" x14ac:dyDescent="0.2">
      <c r="A67" s="46" t="s">
        <v>29</v>
      </c>
      <c r="B67" s="23">
        <f t="shared" si="16"/>
        <v>577</v>
      </c>
      <c r="C67" s="23">
        <v>46</v>
      </c>
      <c r="D67" s="23">
        <v>531</v>
      </c>
      <c r="E67" s="23">
        <f t="shared" si="17"/>
        <v>273</v>
      </c>
      <c r="F67" s="23">
        <v>83</v>
      </c>
      <c r="G67" s="23">
        <v>190</v>
      </c>
      <c r="H67" s="23">
        <f t="shared" si="18"/>
        <v>89</v>
      </c>
      <c r="I67" s="49">
        <v>89</v>
      </c>
      <c r="J67" s="30"/>
      <c r="K67" s="23"/>
      <c r="L67" s="23"/>
      <c r="M67" s="23"/>
    </row>
    <row r="68" spans="1:13" x14ac:dyDescent="0.2">
      <c r="A68" s="46" t="s">
        <v>30</v>
      </c>
      <c r="B68" s="23">
        <f t="shared" si="16"/>
        <v>0</v>
      </c>
      <c r="C68" s="26">
        <v>0</v>
      </c>
      <c r="D68" s="26">
        <v>0</v>
      </c>
      <c r="E68" s="23">
        <f t="shared" si="17"/>
        <v>0</v>
      </c>
      <c r="F68" s="26">
        <v>0</v>
      </c>
      <c r="G68" s="26">
        <v>0</v>
      </c>
      <c r="H68" s="23">
        <f t="shared" si="18"/>
        <v>854</v>
      </c>
      <c r="I68" s="26">
        <v>854</v>
      </c>
      <c r="J68" s="29">
        <v>0</v>
      </c>
      <c r="K68" s="25"/>
      <c r="L68" s="25"/>
      <c r="M68" s="25"/>
    </row>
    <row r="69" spans="1:13" ht="6" customHeight="1" thickBot="1" x14ac:dyDescent="0.25">
      <c r="A69" s="24"/>
      <c r="B69" s="23"/>
      <c r="C69" s="26"/>
      <c r="D69" s="26"/>
      <c r="E69" s="23"/>
      <c r="F69" s="26"/>
      <c r="G69" s="26"/>
      <c r="H69" s="23"/>
      <c r="I69" s="26"/>
      <c r="J69" s="29"/>
      <c r="K69" s="25"/>
      <c r="L69" s="25"/>
      <c r="M69" s="25"/>
    </row>
    <row r="70" spans="1:13" ht="12.75" thickBot="1" x14ac:dyDescent="0.25">
      <c r="A70" s="36" t="s">
        <v>22</v>
      </c>
      <c r="B70" s="25">
        <f>SUM(C70:D70)</f>
        <v>21169</v>
      </c>
      <c r="C70" s="25">
        <f>SUM(C71:C76)</f>
        <v>761</v>
      </c>
      <c r="D70" s="25">
        <f>SUM(D71:D76)</f>
        <v>20408</v>
      </c>
      <c r="E70" s="25">
        <f>SUM(F70:G70)</f>
        <v>23746</v>
      </c>
      <c r="F70" s="25">
        <f>SUM(F71:F76)</f>
        <v>1976</v>
      </c>
      <c r="G70" s="25">
        <f>SUM(G71:G76)</f>
        <v>21770</v>
      </c>
      <c r="H70" s="25">
        <f>SUM(I70:J70)</f>
        <v>27756</v>
      </c>
      <c r="I70" s="25">
        <f>SUM(I71:I76)</f>
        <v>27756</v>
      </c>
      <c r="J70" s="54">
        <f>SUM(J71:J76)</f>
        <v>0</v>
      </c>
      <c r="K70" s="27"/>
      <c r="L70" s="32"/>
      <c r="M70" s="28"/>
    </row>
    <row r="71" spans="1:13" x14ac:dyDescent="0.2">
      <c r="A71" s="46" t="s">
        <v>25</v>
      </c>
      <c r="B71" s="23">
        <f t="shared" ref="B71:B76" si="19">SUM(C71:D71)</f>
        <v>21</v>
      </c>
      <c r="C71" s="23">
        <v>15</v>
      </c>
      <c r="D71" s="23">
        <v>6</v>
      </c>
      <c r="E71" s="23">
        <f t="shared" ref="E71:E76" si="20">SUM(F71:G71)</f>
        <v>455</v>
      </c>
      <c r="F71" s="23">
        <v>226</v>
      </c>
      <c r="G71" s="23">
        <v>229</v>
      </c>
      <c r="H71" s="23">
        <f t="shared" ref="H71:H76" si="21">SUM(I71:J71)</f>
        <v>845</v>
      </c>
      <c r="I71" s="49">
        <v>845</v>
      </c>
      <c r="J71" s="30"/>
      <c r="K71" s="23"/>
      <c r="M71" s="23"/>
    </row>
    <row r="72" spans="1:13" x14ac:dyDescent="0.2">
      <c r="A72" s="46" t="s">
        <v>26</v>
      </c>
      <c r="B72" s="23">
        <f t="shared" si="19"/>
        <v>1024</v>
      </c>
      <c r="C72" s="23">
        <v>347</v>
      </c>
      <c r="D72" s="23">
        <v>677</v>
      </c>
      <c r="E72" s="23">
        <f t="shared" si="20"/>
        <v>996</v>
      </c>
      <c r="F72" s="23">
        <v>63</v>
      </c>
      <c r="G72" s="23">
        <v>933</v>
      </c>
      <c r="H72" s="23">
        <f t="shared" si="21"/>
        <v>855</v>
      </c>
      <c r="I72" s="49">
        <v>855</v>
      </c>
      <c r="J72" s="30"/>
      <c r="K72" s="23"/>
      <c r="M72" s="23"/>
    </row>
    <row r="73" spans="1:13" x14ac:dyDescent="0.2">
      <c r="A73" s="46" t="s">
        <v>27</v>
      </c>
      <c r="B73" s="23">
        <f t="shared" si="19"/>
        <v>310</v>
      </c>
      <c r="C73" s="23">
        <v>144</v>
      </c>
      <c r="D73" s="23">
        <v>166</v>
      </c>
      <c r="E73" s="23">
        <f t="shared" si="20"/>
        <v>1752</v>
      </c>
      <c r="F73" s="23">
        <v>700</v>
      </c>
      <c r="G73" s="23">
        <v>1052</v>
      </c>
      <c r="H73" s="23">
        <f t="shared" si="21"/>
        <v>12326</v>
      </c>
      <c r="I73" s="49">
        <v>12326</v>
      </c>
      <c r="J73" s="30"/>
      <c r="K73" s="23"/>
      <c r="M73" s="23"/>
    </row>
    <row r="74" spans="1:13" x14ac:dyDescent="0.2">
      <c r="A74" s="46" t="s">
        <v>28</v>
      </c>
      <c r="B74" s="23">
        <f t="shared" si="19"/>
        <v>19543</v>
      </c>
      <c r="C74" s="23">
        <v>255</v>
      </c>
      <c r="D74" s="23">
        <v>19288</v>
      </c>
      <c r="E74" s="23">
        <f t="shared" si="20"/>
        <v>20345</v>
      </c>
      <c r="F74" s="23">
        <v>976</v>
      </c>
      <c r="G74" s="23">
        <v>19369</v>
      </c>
      <c r="H74" s="23">
        <f t="shared" si="21"/>
        <v>11566</v>
      </c>
      <c r="I74" s="49">
        <f>236+11330</f>
        <v>11566</v>
      </c>
      <c r="J74" s="30"/>
      <c r="K74" s="23"/>
      <c r="M74" s="23"/>
    </row>
    <row r="75" spans="1:13" x14ac:dyDescent="0.2">
      <c r="A75" s="46" t="s">
        <v>29</v>
      </c>
      <c r="B75" s="23">
        <f t="shared" si="19"/>
        <v>271</v>
      </c>
      <c r="C75" s="26">
        <v>0</v>
      </c>
      <c r="D75" s="23">
        <v>271</v>
      </c>
      <c r="E75" s="23">
        <f t="shared" si="20"/>
        <v>190</v>
      </c>
      <c r="F75" s="23">
        <v>11</v>
      </c>
      <c r="G75" s="23">
        <v>179</v>
      </c>
      <c r="H75" s="23">
        <f t="shared" si="21"/>
        <v>37</v>
      </c>
      <c r="I75" s="49">
        <v>37</v>
      </c>
      <c r="J75" s="30"/>
      <c r="K75" s="23"/>
      <c r="M75" s="23"/>
    </row>
    <row r="76" spans="1:13" x14ac:dyDescent="0.2">
      <c r="A76" s="47" t="s">
        <v>30</v>
      </c>
      <c r="B76" s="34">
        <f t="shared" si="19"/>
        <v>0</v>
      </c>
      <c r="C76" s="33">
        <v>0</v>
      </c>
      <c r="D76" s="33">
        <v>0</v>
      </c>
      <c r="E76" s="34">
        <f t="shared" si="20"/>
        <v>8</v>
      </c>
      <c r="F76" s="33">
        <v>0</v>
      </c>
      <c r="G76" s="34">
        <v>8</v>
      </c>
      <c r="H76" s="34">
        <f t="shared" si="21"/>
        <v>2127</v>
      </c>
      <c r="I76" s="51">
        <v>2127</v>
      </c>
      <c r="J76" s="56"/>
      <c r="K76" s="23"/>
      <c r="M76" s="23"/>
    </row>
    <row r="77" spans="1:13" x14ac:dyDescent="0.2">
      <c r="A77" s="2" t="s">
        <v>35</v>
      </c>
      <c r="B77" s="25"/>
      <c r="C77" s="26"/>
      <c r="D77" s="26"/>
      <c r="E77" s="25"/>
      <c r="F77" s="26"/>
      <c r="G77" s="25"/>
      <c r="H77" s="25"/>
      <c r="I77" s="50"/>
      <c r="J77" s="54"/>
      <c r="K77" s="23"/>
      <c r="M77" s="23"/>
    </row>
    <row r="78" spans="1:13" x14ac:dyDescent="0.2">
      <c r="A78" s="36" t="s">
        <v>36</v>
      </c>
      <c r="J78" s="57"/>
      <c r="K78" s="23"/>
      <c r="M78" s="23"/>
    </row>
    <row r="79" spans="1:13" ht="12.75" thickBot="1" x14ac:dyDescent="0.25">
      <c r="A79" s="36"/>
      <c r="B79" s="36"/>
      <c r="C79" s="36"/>
      <c r="D79" s="36"/>
      <c r="E79" s="37"/>
      <c r="F79" s="37"/>
      <c r="G79" s="37"/>
      <c r="H79" s="38"/>
      <c r="I79" s="37"/>
      <c r="J79" s="58"/>
      <c r="K79" s="39"/>
      <c r="L79" s="40"/>
      <c r="M79" s="39"/>
    </row>
    <row r="83" spans="1:1" x14ac:dyDescent="0.2">
      <c r="A83" s="2" t="s">
        <v>24</v>
      </c>
    </row>
  </sheetData>
  <mergeCells count="1">
    <mergeCell ref="H6:I6"/>
  </mergeCells>
  <phoneticPr fontId="0" type="noConversion"/>
  <printOptions horizontalCentered="1"/>
  <pageMargins left="0.75" right="0.75" top="0.7" bottom="0.7" header="0" footer="0"/>
  <pageSetup paperSize="9" pageOrder="overThenDown" orientation="portrait" r:id="rId1"/>
  <headerFooter alignWithMargins="0">
    <oddFooter xml:space="preserve">&amp;C1-&amp;P+77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1.21</vt:lpstr>
      <vt:lpstr>table1.21final</vt:lpstr>
      <vt:lpstr>'1.21'!Print_Area</vt:lpstr>
      <vt:lpstr>table1.21final!Print_Area</vt:lpstr>
    </vt:vector>
  </TitlesOfParts>
  <Company>NATIONAL STATISTICAL COORDINATION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NSCB</dc:creator>
  <cp:lastModifiedBy>ALVIN</cp:lastModifiedBy>
  <cp:lastPrinted>2008-10-16T17:17:08Z</cp:lastPrinted>
  <dcterms:created xsi:type="dcterms:W3CDTF">1999-07-09T10:03:33Z</dcterms:created>
  <dcterms:modified xsi:type="dcterms:W3CDTF">2015-01-29T02:46:08Z</dcterms:modified>
</cp:coreProperties>
</file>