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7890" windowWidth="15600" windowHeight="4245" tabRatio="643" firstSheet="6" activeTab="12"/>
  </bookViews>
  <sheets>
    <sheet name="CARgraph1pp3-3 revised" sheetId="21" r:id="rId1"/>
    <sheet name="#1 GRDP Indus Orig" sheetId="1" r:id="rId2"/>
    <sheet name="#2 GRDP by region" sheetId="2" r:id="rId3"/>
    <sheet name="#3 GRDP CAR_levels" sheetId="3" r:id="rId4"/>
    <sheet name="#3 GRDP CAR_growth" sheetId="17" state="hidden" r:id="rId5"/>
    <sheet name="#4 Per Capita GRDP by Reg" sheetId="4" r:id="rId6"/>
    <sheet name="#5 GRDE by Exp Type" sheetId="5" r:id="rId7"/>
    <sheet name="#6 GRDE by region" sheetId="6" r:id="rId8"/>
    <sheet name="#7 Exp on GRDP" sheetId="7" r:id="rId9"/>
    <sheet name="#7 TRIAL" sheetId="15" state="hidden" r:id="rId10"/>
    <sheet name="Sheet1" sheetId="16" state="hidden" r:id="rId11"/>
    <sheet name="#8 Per Capita PCE " sheetId="18" r:id="rId12"/>
    <sheet name="CARgraph2,pp3-8" sheetId="12" r:id="rId13"/>
    <sheet name="endnotes" sheetId="20" r:id="rId14"/>
    <sheet name="chapter3.4" sheetId="13" state="hidden" r:id="rId15"/>
    <sheet name="RU1graph" sheetId="11" state="hidden" r:id="rId16"/>
  </sheets>
  <definedNames>
    <definedName name="_xlnm.Print_Area" localSheetId="1">'#1 GRDP Indus Orig'!$A$1:$U$66</definedName>
    <definedName name="_xlnm.Print_Area" localSheetId="2">'#2 GRDP by region'!$A$1:$U$70</definedName>
    <definedName name="_xlnm.Print_Area" localSheetId="4">'#3 GRDP CAR_growth'!$A$1:$L$64</definedName>
    <definedName name="_xlnm.Print_Area" localSheetId="3">'#3 GRDP CAR_levels'!$A$1:$V$66</definedName>
    <definedName name="_xlnm.Print_Area" localSheetId="5">'#4 Per Capita GRDP by Reg'!$A$1:$V$69</definedName>
    <definedName name="_xlnm.Print_Area" localSheetId="6">'#5 GRDE by Exp Type'!$A$1:$S$58</definedName>
    <definedName name="_xlnm.Print_Area" localSheetId="7">'#6 GRDE by region'!$A$1:$T$71</definedName>
    <definedName name="_xlnm.Print_Area" localSheetId="8">'#7 Exp on GRDP'!$A$1:$S$59</definedName>
    <definedName name="_xlnm.Print_Area" localSheetId="9">'#7 TRIAL'!$A$1:$H$62</definedName>
    <definedName name="_xlnm.Print_Area" localSheetId="11">'#8 Per Capita PCE '!$A$1:$T$67</definedName>
    <definedName name="_xlnm.Print_Area" localSheetId="0">'CARgraph1pp3-3 revised'!$A$1:$I$58</definedName>
    <definedName name="_xlnm.Print_Area" localSheetId="12">'CARgraph2,pp3-8'!$A$1:$I$57</definedName>
    <definedName name="_xlnm.Print_Area" localSheetId="13">endnotes!$A$1:$G$64</definedName>
    <definedName name="_xlnm.Print_Area" localSheetId="15">RU1graph!$A$19:$H$80</definedName>
  </definedNames>
  <calcPr calcId="145621"/>
</workbook>
</file>

<file path=xl/calcChain.xml><?xml version="1.0" encoding="utf-8"?>
<calcChain xmlns="http://schemas.openxmlformats.org/spreadsheetml/2006/main">
  <c r="M39" i="21" l="1"/>
  <c r="P19" i="12" l="1"/>
  <c r="AB64" i="18"/>
  <c r="AA64" i="18"/>
  <c r="Z64" i="18"/>
  <c r="AB63" i="18"/>
  <c r="AA63" i="18"/>
  <c r="Z63" i="18"/>
  <c r="AB62" i="18"/>
  <c r="AA62" i="18"/>
  <c r="Z62" i="18"/>
  <c r="AB61" i="18"/>
  <c r="AA61" i="18"/>
  <c r="Z61" i="18"/>
  <c r="AB60" i="18"/>
  <c r="AA60" i="18"/>
  <c r="Z60" i="18"/>
  <c r="AB59" i="18"/>
  <c r="AA59" i="18"/>
  <c r="Z59" i="18"/>
  <c r="AB58" i="18"/>
  <c r="AA58" i="18"/>
  <c r="Z58" i="18"/>
  <c r="AB57" i="18"/>
  <c r="AA57" i="18"/>
  <c r="Z57" i="18"/>
  <c r="AB56" i="18"/>
  <c r="AA56" i="18"/>
  <c r="Z56" i="18"/>
  <c r="AB55" i="18"/>
  <c r="AA55" i="18"/>
  <c r="Z55" i="18"/>
  <c r="AB54" i="18"/>
  <c r="AA54" i="18"/>
  <c r="Z54" i="18"/>
  <c r="AB53" i="18"/>
  <c r="AA53" i="18"/>
  <c r="Z53" i="18"/>
  <c r="AB52" i="18"/>
  <c r="AA52" i="18"/>
  <c r="Z52" i="18"/>
  <c r="AB51" i="18"/>
  <c r="AA51" i="18"/>
  <c r="Z51" i="18"/>
  <c r="AB50" i="18"/>
  <c r="AA50" i="18"/>
  <c r="Z50" i="18"/>
  <c r="AB49" i="18"/>
  <c r="AA49" i="18"/>
  <c r="Z49" i="18"/>
  <c r="AB48" i="18"/>
  <c r="AA48" i="18"/>
  <c r="Z48" i="18"/>
  <c r="AB47" i="18"/>
  <c r="AA47" i="18"/>
  <c r="Z47" i="18"/>
  <c r="AB46" i="18"/>
  <c r="AA46" i="18"/>
  <c r="Z46" i="18"/>
  <c r="AB45" i="18"/>
  <c r="AA45" i="18"/>
  <c r="Z45" i="18"/>
  <c r="Z11" i="18"/>
  <c r="AA11" i="18"/>
  <c r="AB11" i="18"/>
  <c r="Z12" i="18"/>
  <c r="AA12" i="18"/>
  <c r="AB12" i="18"/>
  <c r="Z13" i="18"/>
  <c r="AA13" i="18"/>
  <c r="AB13" i="18"/>
  <c r="Z14" i="18"/>
  <c r="AA14" i="18"/>
  <c r="AB14" i="18"/>
  <c r="Z15" i="18"/>
  <c r="AA15" i="18"/>
  <c r="AB15" i="18"/>
  <c r="Z16" i="18"/>
  <c r="AA16" i="18"/>
  <c r="AB16" i="18"/>
  <c r="Z17" i="18"/>
  <c r="AA17" i="18"/>
  <c r="AB17" i="18"/>
  <c r="Z18" i="18"/>
  <c r="AA18" i="18"/>
  <c r="AB18" i="18"/>
  <c r="Z19" i="18"/>
  <c r="AA19" i="18"/>
  <c r="AB19" i="18"/>
  <c r="Z20" i="18"/>
  <c r="AA20" i="18"/>
  <c r="AB20" i="18"/>
  <c r="Z21" i="18"/>
  <c r="AA21" i="18"/>
  <c r="AB21" i="18"/>
  <c r="Z22" i="18"/>
  <c r="AA22" i="18"/>
  <c r="AB22" i="18"/>
  <c r="Z23" i="18"/>
  <c r="AA23" i="18"/>
  <c r="AB23" i="18"/>
  <c r="Z24" i="18"/>
  <c r="AA24" i="18"/>
  <c r="AB24" i="18"/>
  <c r="Z25" i="18"/>
  <c r="AA25" i="18"/>
  <c r="AB25" i="18"/>
  <c r="Z26" i="18"/>
  <c r="AA26" i="18"/>
  <c r="AB26" i="18"/>
  <c r="Z27" i="18"/>
  <c r="AA27" i="18"/>
  <c r="AB27" i="18"/>
  <c r="Z28" i="18"/>
  <c r="AA28" i="18"/>
  <c r="AB28" i="18"/>
  <c r="Z29" i="18"/>
  <c r="AA29" i="18"/>
  <c r="AB29" i="18"/>
  <c r="AA10" i="18"/>
  <c r="AB10" i="18"/>
  <c r="Z10" i="18"/>
  <c r="AA57" i="7"/>
  <c r="Z57" i="7"/>
  <c r="Y57" i="7"/>
  <c r="AA55" i="7"/>
  <c r="Z55" i="7"/>
  <c r="Y55" i="7"/>
  <c r="AA53" i="7"/>
  <c r="Z53" i="7"/>
  <c r="Y53" i="7"/>
  <c r="AA51" i="7"/>
  <c r="Z51" i="7"/>
  <c r="Y51" i="7"/>
  <c r="AA50" i="7"/>
  <c r="Z50" i="7"/>
  <c r="Y50" i="7"/>
  <c r="AA49" i="7"/>
  <c r="Z49" i="7"/>
  <c r="Y49" i="7"/>
  <c r="AA48" i="7"/>
  <c r="Z48" i="7"/>
  <c r="Y48" i="7"/>
  <c r="AA47" i="7"/>
  <c r="Z47" i="7"/>
  <c r="Y47" i="7"/>
  <c r="AA45" i="7"/>
  <c r="Z45" i="7"/>
  <c r="Y45" i="7"/>
  <c r="AA43" i="7"/>
  <c r="Z43" i="7"/>
  <c r="Y43" i="7"/>
  <c r="AA41" i="7"/>
  <c r="Z41" i="7"/>
  <c r="Y41" i="7"/>
  <c r="AA25" i="7"/>
  <c r="Z25" i="7"/>
  <c r="Y25" i="7"/>
  <c r="AA23" i="7"/>
  <c r="Z23" i="7"/>
  <c r="Y23" i="7"/>
  <c r="AA21" i="7"/>
  <c r="Z21" i="7"/>
  <c r="Y21" i="7"/>
  <c r="AA19" i="7"/>
  <c r="Z19" i="7"/>
  <c r="Y19" i="7"/>
  <c r="AA18" i="7"/>
  <c r="Z18" i="7"/>
  <c r="Y18" i="7"/>
  <c r="AA17" i="7"/>
  <c r="Z17" i="7"/>
  <c r="Y17" i="7"/>
  <c r="AA16" i="7"/>
  <c r="Z16" i="7"/>
  <c r="Y16" i="7"/>
  <c r="AA15" i="7"/>
  <c r="Z15" i="7"/>
  <c r="Y15" i="7"/>
  <c r="AA13" i="7"/>
  <c r="Z13" i="7"/>
  <c r="Y13" i="7"/>
  <c r="AA11" i="7"/>
  <c r="Z11" i="7"/>
  <c r="Y11" i="7"/>
  <c r="Z9" i="7"/>
  <c r="AA9" i="7"/>
  <c r="Y9" i="7"/>
  <c r="AB69" i="6"/>
  <c r="AA69" i="6"/>
  <c r="Z69" i="6"/>
  <c r="AB67" i="6"/>
  <c r="AA67" i="6"/>
  <c r="Z67" i="6"/>
  <c r="AB66" i="6"/>
  <c r="AA66" i="6"/>
  <c r="Z66" i="6"/>
  <c r="AB65" i="6"/>
  <c r="AA65" i="6"/>
  <c r="Z65" i="6"/>
  <c r="AB64" i="6"/>
  <c r="AA64" i="6"/>
  <c r="Z64" i="6"/>
  <c r="AB63" i="6"/>
  <c r="AA63" i="6"/>
  <c r="Z63" i="6"/>
  <c r="AB62" i="6"/>
  <c r="AA62" i="6"/>
  <c r="Z62" i="6"/>
  <c r="AB61" i="6"/>
  <c r="AA61" i="6"/>
  <c r="Z61" i="6"/>
  <c r="AB60" i="6"/>
  <c r="AA60" i="6"/>
  <c r="Z60" i="6"/>
  <c r="AB59" i="6"/>
  <c r="AA59" i="6"/>
  <c r="Z59" i="6"/>
  <c r="AB58" i="6"/>
  <c r="AA58" i="6"/>
  <c r="Z58" i="6"/>
  <c r="AB57" i="6"/>
  <c r="AA57" i="6"/>
  <c r="Z57" i="6"/>
  <c r="AB56" i="6"/>
  <c r="AA56" i="6"/>
  <c r="Z56" i="6"/>
  <c r="AB55" i="6"/>
  <c r="AA55" i="6"/>
  <c r="Z55" i="6"/>
  <c r="AB54" i="6"/>
  <c r="AA54" i="6"/>
  <c r="Z54" i="6"/>
  <c r="AB53" i="6"/>
  <c r="AA53" i="6"/>
  <c r="Z53" i="6"/>
  <c r="AB52" i="6"/>
  <c r="AA52" i="6"/>
  <c r="Z52" i="6"/>
  <c r="AB51" i="6"/>
  <c r="AA51" i="6"/>
  <c r="Z51" i="6"/>
  <c r="AB50" i="6"/>
  <c r="AA50" i="6"/>
  <c r="Z50" i="6"/>
  <c r="AB49" i="6"/>
  <c r="AA49" i="6"/>
  <c r="Z49" i="6"/>
  <c r="AB30" i="6"/>
  <c r="AA30" i="6"/>
  <c r="Z30" i="6"/>
  <c r="Z11" i="6"/>
  <c r="AA11" i="6"/>
  <c r="AB11" i="6"/>
  <c r="Z12" i="6"/>
  <c r="AA12" i="6"/>
  <c r="AB12" i="6"/>
  <c r="Z13" i="6"/>
  <c r="AA13" i="6"/>
  <c r="AB13" i="6"/>
  <c r="Z14" i="6"/>
  <c r="AA14" i="6"/>
  <c r="AB14" i="6"/>
  <c r="Z15" i="6"/>
  <c r="AA15" i="6"/>
  <c r="AB15" i="6"/>
  <c r="Z16" i="6"/>
  <c r="AA16" i="6"/>
  <c r="AB16" i="6"/>
  <c r="Z17" i="6"/>
  <c r="AA17" i="6"/>
  <c r="AB17" i="6"/>
  <c r="Z18" i="6"/>
  <c r="AA18" i="6"/>
  <c r="AB18" i="6"/>
  <c r="Z19" i="6"/>
  <c r="AA19" i="6"/>
  <c r="AB19" i="6"/>
  <c r="Z20" i="6"/>
  <c r="AA20" i="6"/>
  <c r="AB20" i="6"/>
  <c r="Z21" i="6"/>
  <c r="AA21" i="6"/>
  <c r="AB21" i="6"/>
  <c r="Z22" i="6"/>
  <c r="AA22" i="6"/>
  <c r="AB22" i="6"/>
  <c r="Z23" i="6"/>
  <c r="AA23" i="6"/>
  <c r="AB23" i="6"/>
  <c r="Z24" i="6"/>
  <c r="AA24" i="6"/>
  <c r="AB24" i="6"/>
  <c r="Z25" i="6"/>
  <c r="AA25" i="6"/>
  <c r="AB25" i="6"/>
  <c r="Z26" i="6"/>
  <c r="AA26" i="6"/>
  <c r="AB26" i="6"/>
  <c r="Z27" i="6"/>
  <c r="AA27" i="6"/>
  <c r="AB27" i="6"/>
  <c r="Z28" i="6"/>
  <c r="AA28" i="6"/>
  <c r="AB28" i="6"/>
  <c r="AA10" i="6"/>
  <c r="AB10" i="6"/>
  <c r="Z10" i="6"/>
  <c r="AA56" i="5"/>
  <c r="Z56" i="5"/>
  <c r="Y56" i="5"/>
  <c r="AA54" i="5"/>
  <c r="Z54" i="5"/>
  <c r="Y54" i="5"/>
  <c r="AA52" i="5"/>
  <c r="Z52" i="5"/>
  <c r="Y52" i="5"/>
  <c r="AA50" i="5"/>
  <c r="Z50" i="5"/>
  <c r="Y50" i="5"/>
  <c r="AA49" i="5"/>
  <c r="Z49" i="5"/>
  <c r="Y49" i="5"/>
  <c r="AA48" i="5"/>
  <c r="Z48" i="5"/>
  <c r="Y48" i="5"/>
  <c r="AA47" i="5"/>
  <c r="Z47" i="5"/>
  <c r="Y47" i="5"/>
  <c r="AA46" i="5"/>
  <c r="Z46" i="5"/>
  <c r="Y46" i="5"/>
  <c r="AA44" i="5"/>
  <c r="Z44" i="5"/>
  <c r="Y44" i="5"/>
  <c r="AA42" i="5"/>
  <c r="Z42" i="5"/>
  <c r="Y42" i="5"/>
  <c r="AA40" i="5"/>
  <c r="Z40" i="5"/>
  <c r="Y40" i="5"/>
  <c r="AA25" i="5"/>
  <c r="Z25" i="5"/>
  <c r="Y25" i="5"/>
  <c r="AA23" i="5"/>
  <c r="Z23" i="5"/>
  <c r="Y23" i="5"/>
  <c r="AA21" i="5"/>
  <c r="Z21" i="5"/>
  <c r="Y21" i="5"/>
  <c r="AA19" i="5"/>
  <c r="Z19" i="5"/>
  <c r="Y19" i="5"/>
  <c r="AA18" i="5"/>
  <c r="Z18" i="5"/>
  <c r="Y18" i="5"/>
  <c r="AA17" i="5"/>
  <c r="Z17" i="5"/>
  <c r="Y17" i="5"/>
  <c r="AA16" i="5"/>
  <c r="Z16" i="5"/>
  <c r="Y16" i="5"/>
  <c r="AA15" i="5"/>
  <c r="Z15" i="5"/>
  <c r="Y15" i="5"/>
  <c r="AA13" i="5"/>
  <c r="Z13" i="5"/>
  <c r="Y13" i="5"/>
  <c r="AA11" i="5"/>
  <c r="Z11" i="5"/>
  <c r="Y11" i="5"/>
  <c r="Z9" i="5"/>
  <c r="AA9" i="5"/>
  <c r="Y9" i="5"/>
  <c r="AF67" i="4"/>
  <c r="AE67" i="4"/>
  <c r="AD67" i="4"/>
  <c r="AF66" i="4"/>
  <c r="AE66" i="4"/>
  <c r="AD66" i="4"/>
  <c r="AF65" i="4"/>
  <c r="AE65" i="4"/>
  <c r="AD65" i="4"/>
  <c r="AF64" i="4"/>
  <c r="AE64" i="4"/>
  <c r="AD64" i="4"/>
  <c r="AF63" i="4"/>
  <c r="AE63" i="4"/>
  <c r="AD63" i="4"/>
  <c r="AF62" i="4"/>
  <c r="AE62" i="4"/>
  <c r="AD62" i="4"/>
  <c r="AF61" i="4"/>
  <c r="AE61" i="4"/>
  <c r="AD61" i="4"/>
  <c r="AF60" i="4"/>
  <c r="AE60" i="4"/>
  <c r="AD60" i="4"/>
  <c r="AF59" i="4"/>
  <c r="AE59" i="4"/>
  <c r="AD59" i="4"/>
  <c r="AF58" i="4"/>
  <c r="AE58" i="4"/>
  <c r="AD58" i="4"/>
  <c r="AF57" i="4"/>
  <c r="AE57" i="4"/>
  <c r="AD57" i="4"/>
  <c r="AF56" i="4"/>
  <c r="AE56" i="4"/>
  <c r="AD56" i="4"/>
  <c r="AF55" i="4"/>
  <c r="AE55" i="4"/>
  <c r="AD55" i="4"/>
  <c r="AF54" i="4"/>
  <c r="AE54" i="4"/>
  <c r="AD54" i="4"/>
  <c r="AF53" i="4"/>
  <c r="AE53" i="4"/>
  <c r="AD53" i="4"/>
  <c r="AF52" i="4"/>
  <c r="AE52" i="4"/>
  <c r="AD52" i="4"/>
  <c r="AF51" i="4"/>
  <c r="AE51" i="4"/>
  <c r="AD51" i="4"/>
  <c r="AF50" i="4"/>
  <c r="AE50" i="4"/>
  <c r="AD50" i="4"/>
  <c r="AF49" i="4"/>
  <c r="AE49" i="4"/>
  <c r="AD49" i="4"/>
  <c r="AF48" i="4"/>
  <c r="AE48" i="4"/>
  <c r="AD48" i="4"/>
  <c r="AD11" i="4"/>
  <c r="AE11" i="4"/>
  <c r="AF11" i="4"/>
  <c r="AD12" i="4"/>
  <c r="AE12" i="4"/>
  <c r="AF12" i="4"/>
  <c r="AD13" i="4"/>
  <c r="AE13" i="4"/>
  <c r="AF13" i="4"/>
  <c r="AD14" i="4"/>
  <c r="AE14" i="4"/>
  <c r="AF14" i="4"/>
  <c r="AD15" i="4"/>
  <c r="AE15" i="4"/>
  <c r="AF15" i="4"/>
  <c r="AD16" i="4"/>
  <c r="AE16" i="4"/>
  <c r="AF16" i="4"/>
  <c r="AD17" i="4"/>
  <c r="AE17" i="4"/>
  <c r="AF17" i="4"/>
  <c r="AD18" i="4"/>
  <c r="AE18" i="4"/>
  <c r="AF18" i="4"/>
  <c r="AD19" i="4"/>
  <c r="AE19" i="4"/>
  <c r="AF19" i="4"/>
  <c r="AD20" i="4"/>
  <c r="AE20" i="4"/>
  <c r="AF20" i="4"/>
  <c r="AD21" i="4"/>
  <c r="AE21" i="4"/>
  <c r="AF21" i="4"/>
  <c r="AD22" i="4"/>
  <c r="AE22" i="4"/>
  <c r="AF22" i="4"/>
  <c r="AD23" i="4"/>
  <c r="AE23" i="4"/>
  <c r="AF23" i="4"/>
  <c r="AD24" i="4"/>
  <c r="AE24" i="4"/>
  <c r="AF24" i="4"/>
  <c r="AD25" i="4"/>
  <c r="AE25" i="4"/>
  <c r="AF25" i="4"/>
  <c r="AD26" i="4"/>
  <c r="AE26" i="4"/>
  <c r="AF26" i="4"/>
  <c r="AD27" i="4"/>
  <c r="AE27" i="4"/>
  <c r="AF27" i="4"/>
  <c r="AD28" i="4"/>
  <c r="AE28" i="4"/>
  <c r="AF28" i="4"/>
  <c r="AD29" i="4"/>
  <c r="AE29" i="4"/>
  <c r="AF29" i="4"/>
  <c r="AE10" i="4"/>
  <c r="AF10" i="4"/>
  <c r="AD10" i="4"/>
  <c r="AL64" i="3"/>
  <c r="AK64" i="3"/>
  <c r="AP64" i="3" s="1"/>
  <c r="AJ64" i="3"/>
  <c r="AO64" i="3" s="1"/>
  <c r="AL54" i="3"/>
  <c r="AK54" i="3"/>
  <c r="AJ54" i="3"/>
  <c r="AO54" i="3" s="1"/>
  <c r="AL48" i="3"/>
  <c r="AQ48" i="3" s="1"/>
  <c r="AK48" i="3"/>
  <c r="AJ48" i="3"/>
  <c r="AL44" i="3"/>
  <c r="AQ44" i="3" s="1"/>
  <c r="AK44" i="3"/>
  <c r="AP44" i="3" s="1"/>
  <c r="AJ44" i="3"/>
  <c r="AK29" i="3"/>
  <c r="AL29" i="3"/>
  <c r="AO29" i="3"/>
  <c r="AJ29" i="3"/>
  <c r="AK19" i="3"/>
  <c r="AL19" i="3"/>
  <c r="AJ19" i="3"/>
  <c r="AO19" i="3" s="1"/>
  <c r="AK13" i="3"/>
  <c r="AP13" i="3" s="1"/>
  <c r="AL13" i="3"/>
  <c r="AJ13" i="3"/>
  <c r="AO13" i="3" s="1"/>
  <c r="AQ64" i="3"/>
  <c r="AQ54" i="3"/>
  <c r="AP54" i="3"/>
  <c r="AP48" i="3"/>
  <c r="AO48" i="3"/>
  <c r="AO44" i="3"/>
  <c r="AQ19" i="3"/>
  <c r="AP19" i="3"/>
  <c r="AQ13" i="3"/>
  <c r="AP9" i="3"/>
  <c r="AK9" i="3"/>
  <c r="AL9" i="3"/>
  <c r="AQ9" i="3" s="1"/>
  <c r="AJ9" i="3"/>
  <c r="AO9" i="3" s="1"/>
  <c r="AH64" i="3"/>
  <c r="AG64" i="3"/>
  <c r="AF64" i="3"/>
  <c r="AH62" i="3"/>
  <c r="AG62" i="3"/>
  <c r="AF62" i="3"/>
  <c r="AH60" i="3"/>
  <c r="AG60" i="3"/>
  <c r="AF60" i="3"/>
  <c r="AH59" i="3"/>
  <c r="AG59" i="3"/>
  <c r="AF59" i="3"/>
  <c r="AH58" i="3"/>
  <c r="AG58" i="3"/>
  <c r="AF58" i="3"/>
  <c r="AH57" i="3"/>
  <c r="AG57" i="3"/>
  <c r="AF57" i="3"/>
  <c r="AH56" i="3"/>
  <c r="AG56" i="3"/>
  <c r="AF56" i="3"/>
  <c r="AH55" i="3"/>
  <c r="AG55" i="3"/>
  <c r="AF55" i="3"/>
  <c r="AH54" i="3"/>
  <c r="AG54" i="3"/>
  <c r="AF54" i="3"/>
  <c r="AH52" i="3"/>
  <c r="AG52" i="3"/>
  <c r="AF52" i="3"/>
  <c r="AH51" i="3"/>
  <c r="AG51" i="3"/>
  <c r="AF51" i="3"/>
  <c r="AH50" i="3"/>
  <c r="AG50" i="3"/>
  <c r="AF50" i="3"/>
  <c r="AH49" i="3"/>
  <c r="AG49" i="3"/>
  <c r="AF49" i="3"/>
  <c r="AH48" i="3"/>
  <c r="AG48" i="3"/>
  <c r="AF48" i="3"/>
  <c r="AH46" i="3"/>
  <c r="AG46" i="3"/>
  <c r="AF46" i="3"/>
  <c r="AH45" i="3"/>
  <c r="AG45" i="3"/>
  <c r="AF45" i="3"/>
  <c r="AH44" i="3"/>
  <c r="AG44" i="3"/>
  <c r="AF44" i="3"/>
  <c r="AF10" i="3"/>
  <c r="AG10" i="3"/>
  <c r="AH10" i="3"/>
  <c r="AF11" i="3"/>
  <c r="AG11" i="3"/>
  <c r="AH11" i="3"/>
  <c r="AF13" i="3"/>
  <c r="AG13" i="3"/>
  <c r="AH13" i="3"/>
  <c r="AF14" i="3"/>
  <c r="AG14" i="3"/>
  <c r="AH14" i="3"/>
  <c r="AF15" i="3"/>
  <c r="AG15" i="3"/>
  <c r="AH15" i="3"/>
  <c r="AF16" i="3"/>
  <c r="AG16" i="3"/>
  <c r="AH16" i="3"/>
  <c r="AF17" i="3"/>
  <c r="AG17" i="3"/>
  <c r="AH17" i="3"/>
  <c r="AF19" i="3"/>
  <c r="AG19" i="3"/>
  <c r="AH19" i="3"/>
  <c r="AF20" i="3"/>
  <c r="AG20" i="3"/>
  <c r="AH20" i="3"/>
  <c r="AF21" i="3"/>
  <c r="AG21" i="3"/>
  <c r="AH21" i="3"/>
  <c r="AF22" i="3"/>
  <c r="AG22" i="3"/>
  <c r="AH22" i="3"/>
  <c r="AF23" i="3"/>
  <c r="AG23" i="3"/>
  <c r="AH23" i="3"/>
  <c r="AF24" i="3"/>
  <c r="AG24" i="3"/>
  <c r="AH24" i="3"/>
  <c r="AF25" i="3"/>
  <c r="AG25" i="3"/>
  <c r="AH25" i="3"/>
  <c r="AF27" i="3"/>
  <c r="AG27" i="3"/>
  <c r="AH27" i="3"/>
  <c r="AF29" i="3"/>
  <c r="AG29" i="3"/>
  <c r="AH29" i="3"/>
  <c r="AG9" i="3"/>
  <c r="AH9" i="3"/>
  <c r="AF9" i="3"/>
  <c r="AQ29" i="3"/>
  <c r="AD68" i="2"/>
  <c r="AC68" i="2"/>
  <c r="AB68" i="2"/>
  <c r="AD66" i="2"/>
  <c r="AC66" i="2"/>
  <c r="AB66" i="2"/>
  <c r="AD65" i="2"/>
  <c r="AC65" i="2"/>
  <c r="AB65" i="2"/>
  <c r="AD64" i="2"/>
  <c r="AC64" i="2"/>
  <c r="AB64" i="2"/>
  <c r="AD63" i="2"/>
  <c r="AC63" i="2"/>
  <c r="AB63" i="2"/>
  <c r="AD62" i="2"/>
  <c r="AC62" i="2"/>
  <c r="AB62" i="2"/>
  <c r="AD61" i="2"/>
  <c r="AC61" i="2"/>
  <c r="AB61" i="2"/>
  <c r="AD60" i="2"/>
  <c r="AC60" i="2"/>
  <c r="AB60" i="2"/>
  <c r="AD59" i="2"/>
  <c r="AC59" i="2"/>
  <c r="AB59" i="2"/>
  <c r="AD58" i="2"/>
  <c r="AC58" i="2"/>
  <c r="AB58" i="2"/>
  <c r="AD57" i="2"/>
  <c r="AC57" i="2"/>
  <c r="AB57" i="2"/>
  <c r="AD56" i="2"/>
  <c r="AC56" i="2"/>
  <c r="AB56" i="2"/>
  <c r="AD55" i="2"/>
  <c r="AC55" i="2"/>
  <c r="AB55" i="2"/>
  <c r="AD54" i="2"/>
  <c r="AC54" i="2"/>
  <c r="AB54" i="2"/>
  <c r="AD53" i="2"/>
  <c r="AC53" i="2"/>
  <c r="AB53" i="2"/>
  <c r="AD52" i="2"/>
  <c r="AC52" i="2"/>
  <c r="AB52" i="2"/>
  <c r="AD51" i="2"/>
  <c r="AC51" i="2"/>
  <c r="AB51" i="2"/>
  <c r="AD50" i="2"/>
  <c r="AC50" i="2"/>
  <c r="AB50" i="2"/>
  <c r="AD49" i="2"/>
  <c r="AC49" i="2"/>
  <c r="AB49" i="2"/>
  <c r="AD48" i="2"/>
  <c r="AC48" i="2"/>
  <c r="AB48" i="2"/>
  <c r="AB11" i="2"/>
  <c r="AC11" i="2"/>
  <c r="AD11" i="2"/>
  <c r="AB12" i="2"/>
  <c r="AC12" i="2"/>
  <c r="AD12" i="2"/>
  <c r="AB13" i="2"/>
  <c r="AC13" i="2"/>
  <c r="AD13" i="2"/>
  <c r="AB14" i="2"/>
  <c r="AC14" i="2"/>
  <c r="AD14" i="2"/>
  <c r="AB15" i="2"/>
  <c r="AC15" i="2"/>
  <c r="AD15" i="2"/>
  <c r="AB16" i="2"/>
  <c r="AC16" i="2"/>
  <c r="AD16" i="2"/>
  <c r="AB17" i="2"/>
  <c r="AC17" i="2"/>
  <c r="AD17" i="2"/>
  <c r="AB18" i="2"/>
  <c r="AC18" i="2"/>
  <c r="AD18" i="2"/>
  <c r="AB19" i="2"/>
  <c r="AC19" i="2"/>
  <c r="AD19" i="2"/>
  <c r="AB20" i="2"/>
  <c r="AC20" i="2"/>
  <c r="AD20" i="2"/>
  <c r="AB21" i="2"/>
  <c r="AC21" i="2"/>
  <c r="AD21" i="2"/>
  <c r="AB22" i="2"/>
  <c r="AC22" i="2"/>
  <c r="AD22" i="2"/>
  <c r="AB23" i="2"/>
  <c r="AC23" i="2"/>
  <c r="AD23" i="2"/>
  <c r="AB24" i="2"/>
  <c r="AC24" i="2"/>
  <c r="AD24" i="2"/>
  <c r="AB25" i="2"/>
  <c r="AC25" i="2"/>
  <c r="AD25" i="2"/>
  <c r="AB26" i="2"/>
  <c r="AC26" i="2"/>
  <c r="AD26" i="2"/>
  <c r="AB27" i="2"/>
  <c r="AC27" i="2"/>
  <c r="AD27" i="2"/>
  <c r="AB28" i="2"/>
  <c r="AC28" i="2"/>
  <c r="AD28" i="2"/>
  <c r="AB30" i="2"/>
  <c r="AC30" i="2"/>
  <c r="AD30" i="2"/>
  <c r="AC10" i="2"/>
  <c r="AD10" i="2"/>
  <c r="AB10" i="2"/>
  <c r="AP29" i="3" l="1"/>
  <c r="AH64" i="1" l="1"/>
  <c r="AG64" i="1"/>
  <c r="AF64" i="1"/>
  <c r="AH62" i="1"/>
  <c r="AG62" i="1"/>
  <c r="AF62" i="1"/>
  <c r="AH60" i="1"/>
  <c r="AG60" i="1"/>
  <c r="AF60" i="1"/>
  <c r="AH59" i="1"/>
  <c r="AG59" i="1"/>
  <c r="AF59" i="1"/>
  <c r="AH58" i="1"/>
  <c r="AG58" i="1"/>
  <c r="AF58" i="1"/>
  <c r="AH56" i="1"/>
  <c r="AG56" i="1"/>
  <c r="AF56" i="1"/>
  <c r="AH55" i="1"/>
  <c r="AG55" i="1"/>
  <c r="AF55" i="1"/>
  <c r="AL54" i="1"/>
  <c r="AK54" i="1"/>
  <c r="AJ54" i="1"/>
  <c r="AH54" i="1"/>
  <c r="AG54" i="1"/>
  <c r="AF54" i="1"/>
  <c r="AH52" i="1"/>
  <c r="AG52" i="1"/>
  <c r="AF52" i="1"/>
  <c r="AH51" i="1"/>
  <c r="AG51" i="1"/>
  <c r="AF51" i="1"/>
  <c r="AH50" i="1"/>
  <c r="AG50" i="1"/>
  <c r="AF50" i="1"/>
  <c r="AH49" i="1"/>
  <c r="AG49" i="1"/>
  <c r="AF49" i="1"/>
  <c r="AL48" i="1"/>
  <c r="AQ48" i="1" s="1"/>
  <c r="AK48" i="1"/>
  <c r="AP48" i="1" s="1"/>
  <c r="AJ48" i="1"/>
  <c r="AO48" i="1" s="1"/>
  <c r="AH48" i="1"/>
  <c r="AG48" i="1"/>
  <c r="AF48" i="1"/>
  <c r="AH46" i="1"/>
  <c r="AG46" i="1"/>
  <c r="AF46" i="1"/>
  <c r="AH45" i="1"/>
  <c r="AG45" i="1"/>
  <c r="AF45" i="1"/>
  <c r="AL44" i="1"/>
  <c r="AQ44" i="1" s="1"/>
  <c r="AK44" i="1"/>
  <c r="AP44" i="1" s="1"/>
  <c r="AJ44" i="1"/>
  <c r="AO44" i="1" s="1"/>
  <c r="AH44" i="1"/>
  <c r="AG44" i="1"/>
  <c r="AF44" i="1"/>
  <c r="AO13" i="1"/>
  <c r="AJ13" i="1"/>
  <c r="AG9" i="1"/>
  <c r="AH9" i="1"/>
  <c r="AG10" i="1"/>
  <c r="AH10" i="1"/>
  <c r="AG11" i="1"/>
  <c r="AH11" i="1"/>
  <c r="AG13" i="1"/>
  <c r="AH13" i="1"/>
  <c r="AG14" i="1"/>
  <c r="AH14" i="1"/>
  <c r="AG15" i="1"/>
  <c r="AH15" i="1"/>
  <c r="AG16" i="1"/>
  <c r="AH16" i="1"/>
  <c r="AG17" i="1"/>
  <c r="AH17" i="1"/>
  <c r="AG19" i="1"/>
  <c r="AH19" i="1"/>
  <c r="AG20" i="1"/>
  <c r="AH20" i="1"/>
  <c r="AG21" i="1"/>
  <c r="AH21" i="1"/>
  <c r="AG23" i="1"/>
  <c r="AH23" i="1"/>
  <c r="AG24" i="1"/>
  <c r="AH24" i="1"/>
  <c r="AG25" i="1"/>
  <c r="AH25" i="1"/>
  <c r="AG27" i="1"/>
  <c r="AH27" i="1"/>
  <c r="AG29" i="1"/>
  <c r="AH29" i="1"/>
  <c r="AF29" i="1"/>
  <c r="AF27" i="1"/>
  <c r="AF25" i="1"/>
  <c r="AF24" i="1"/>
  <c r="AF23" i="1"/>
  <c r="AF21" i="1"/>
  <c r="AF20" i="1"/>
  <c r="AF19" i="1"/>
  <c r="AF17" i="1"/>
  <c r="AF16" i="1"/>
  <c r="AF15" i="1"/>
  <c r="AF14" i="1"/>
  <c r="AF13" i="1"/>
  <c r="AF10" i="1"/>
  <c r="AF11" i="1"/>
  <c r="AK19" i="1"/>
  <c r="AP19" i="1" s="1"/>
  <c r="AL19" i="1"/>
  <c r="AQ19" i="1" s="1"/>
  <c r="AJ19" i="1"/>
  <c r="AO19" i="1" s="1"/>
  <c r="AK9" i="1"/>
  <c r="AL9" i="1"/>
  <c r="AK13" i="1"/>
  <c r="AK29" i="1" s="1"/>
  <c r="AP29" i="1" s="1"/>
  <c r="AL13" i="1"/>
  <c r="AQ13" i="1" s="1"/>
  <c r="AP9" i="1"/>
  <c r="AQ9" i="1"/>
  <c r="AJ9" i="1"/>
  <c r="AO9" i="1" s="1"/>
  <c r="AF9" i="1"/>
  <c r="AP13" i="1" l="1"/>
  <c r="AK64" i="1"/>
  <c r="AP64" i="1" s="1"/>
  <c r="AJ64" i="1"/>
  <c r="AO64" i="1" s="1"/>
  <c r="AL64" i="1"/>
  <c r="AQ64" i="1" s="1"/>
  <c r="AP54" i="1"/>
  <c r="AO54" i="1"/>
  <c r="AQ54" i="1"/>
  <c r="AL29" i="1"/>
  <c r="AQ29" i="1" s="1"/>
  <c r="P32" i="12" l="1"/>
  <c r="P33" i="12"/>
  <c r="P34" i="12"/>
  <c r="P35" i="12"/>
  <c r="P36" i="12"/>
  <c r="P37" i="12"/>
  <c r="P38" i="12"/>
  <c r="P39" i="12"/>
  <c r="P40" i="12"/>
  <c r="P41" i="12"/>
  <c r="P42" i="12"/>
  <c r="P43" i="12"/>
  <c r="P44" i="12"/>
  <c r="P45" i="12"/>
  <c r="P46" i="12"/>
  <c r="P47" i="12"/>
  <c r="P8" i="12"/>
  <c r="P9" i="12"/>
  <c r="P10" i="12"/>
  <c r="P11" i="12"/>
  <c r="P12" i="12"/>
  <c r="P13" i="12"/>
  <c r="P14" i="12"/>
  <c r="P15" i="12"/>
  <c r="P16" i="12"/>
  <c r="P17" i="12"/>
  <c r="P18" i="12"/>
  <c r="Z65" i="18"/>
  <c r="AA65" i="18"/>
  <c r="AB65" i="18"/>
  <c r="AF49" i="6" l="1"/>
  <c r="AE49" i="6"/>
  <c r="AD49" i="6"/>
  <c r="AF10" i="6"/>
  <c r="AE10" i="6"/>
  <c r="AD10" i="6"/>
  <c r="AA9" i="1"/>
  <c r="AA54" i="3" l="1"/>
  <c r="AN54" i="3" s="1"/>
  <c r="AA48" i="3"/>
  <c r="AN48" i="3" s="1"/>
  <c r="AA44" i="3"/>
  <c r="AN44" i="3" s="1"/>
  <c r="AA19" i="3"/>
  <c r="AN19" i="3" s="1"/>
  <c r="AA13" i="3"/>
  <c r="AN13" i="3" s="1"/>
  <c r="AA9" i="3"/>
  <c r="AN9" i="3" s="1"/>
  <c r="W48" i="2"/>
  <c r="W10" i="2"/>
  <c r="AA54" i="1"/>
  <c r="AN54" i="1" s="1"/>
  <c r="AA48" i="1"/>
  <c r="AN48" i="1" s="1"/>
  <c r="AA44" i="1"/>
  <c r="AN44" i="1" s="1"/>
  <c r="AA13" i="1"/>
  <c r="AN13" i="1" s="1"/>
  <c r="AA19" i="1"/>
  <c r="AN19" i="1" s="1"/>
  <c r="AN9" i="1"/>
  <c r="AA29" i="3" l="1"/>
  <c r="AN29" i="3" s="1"/>
  <c r="AA29" i="1"/>
  <c r="AN29" i="1" s="1"/>
  <c r="AA64" i="1"/>
  <c r="AN64" i="1" s="1"/>
  <c r="AA64" i="3"/>
  <c r="AN64" i="3" s="1"/>
  <c r="AJ29" i="1"/>
  <c r="AO29" i="1" s="1"/>
  <c r="P31" i="12"/>
  <c r="P4" i="12"/>
  <c r="P5" i="12"/>
  <c r="P6" i="12"/>
  <c r="P7" i="12"/>
  <c r="P3" i="12"/>
  <c r="S8" i="21"/>
  <c r="S9" i="21"/>
  <c r="S10" i="21"/>
  <c r="S11" i="21"/>
  <c r="S12" i="21"/>
  <c r="S13" i="21"/>
  <c r="S14" i="21"/>
  <c r="S15" i="21"/>
  <c r="S16" i="21"/>
  <c r="S17" i="21"/>
  <c r="S18" i="21"/>
  <c r="S19" i="21"/>
  <c r="S20" i="21"/>
  <c r="S21" i="21"/>
  <c r="S22" i="21"/>
  <c r="S23" i="21"/>
  <c r="S7" i="21"/>
  <c r="Q8" i="21"/>
  <c r="Q9" i="21"/>
  <c r="Q10" i="21"/>
  <c r="Q11" i="21"/>
  <c r="Q12" i="21"/>
  <c r="Q13" i="21"/>
  <c r="Q14" i="21"/>
  <c r="Q15" i="21"/>
  <c r="Q16" i="21"/>
  <c r="Q17" i="21"/>
  <c r="Q18" i="21"/>
  <c r="Q19" i="21"/>
  <c r="Q20" i="21"/>
  <c r="O33" i="21" s="1"/>
  <c r="Q21" i="21"/>
  <c r="Q22" i="21"/>
  <c r="Q23" i="21"/>
  <c r="Q7" i="21"/>
  <c r="K36" i="7" l="1"/>
  <c r="K4" i="7"/>
  <c r="L39" i="18"/>
  <c r="L4" i="18"/>
  <c r="L43" i="6"/>
  <c r="L4" i="6"/>
  <c r="K35" i="5"/>
  <c r="K4" i="5"/>
  <c r="N42" i="4"/>
  <c r="N4" i="4"/>
  <c r="M39" i="1"/>
  <c r="M4" i="1"/>
  <c r="N39" i="3"/>
  <c r="N4" i="3"/>
  <c r="M42" i="2"/>
  <c r="M4" i="2"/>
  <c r="H9" i="1" l="1"/>
  <c r="I9" i="1"/>
  <c r="E9" i="1"/>
  <c r="F9" i="1"/>
  <c r="E13" i="1"/>
  <c r="F13" i="1"/>
  <c r="H13" i="1"/>
  <c r="I13" i="1"/>
  <c r="E19" i="1"/>
  <c r="F19" i="1"/>
  <c r="H19" i="1"/>
  <c r="I19" i="1"/>
  <c r="E44" i="1"/>
  <c r="F44" i="1"/>
  <c r="H44" i="1"/>
  <c r="I44" i="1"/>
  <c r="E48" i="1"/>
  <c r="F48" i="1"/>
  <c r="H48" i="1"/>
  <c r="E54" i="1"/>
  <c r="F54" i="1"/>
  <c r="H54" i="1"/>
  <c r="I54" i="1"/>
  <c r="H10" i="2"/>
  <c r="H48" i="2"/>
  <c r="O44" i="3"/>
  <c r="F9" i="3"/>
  <c r="G9" i="3"/>
  <c r="H9" i="3"/>
  <c r="I9" i="3"/>
  <c r="J9" i="3"/>
  <c r="F13" i="3"/>
  <c r="G13" i="3"/>
  <c r="H13" i="3"/>
  <c r="I13" i="3"/>
  <c r="J13" i="3"/>
  <c r="F19" i="3"/>
  <c r="G19" i="3"/>
  <c r="H19" i="3"/>
  <c r="I19" i="3"/>
  <c r="J19" i="3"/>
  <c r="F44" i="3"/>
  <c r="G44" i="3"/>
  <c r="I44" i="3"/>
  <c r="J44" i="3"/>
  <c r="F48" i="3"/>
  <c r="G48" i="3"/>
  <c r="I48" i="3"/>
  <c r="J48" i="3"/>
  <c r="F54" i="3"/>
  <c r="G54" i="3"/>
  <c r="G64" i="3" s="1"/>
  <c r="I54" i="3"/>
  <c r="J54" i="3"/>
  <c r="G49" i="6"/>
  <c r="J64" i="3" l="1"/>
  <c r="G29" i="3"/>
  <c r="I29" i="3"/>
  <c r="F64" i="1"/>
  <c r="H29" i="1"/>
  <c r="E64" i="1"/>
  <c r="I29" i="1"/>
  <c r="I64" i="1"/>
  <c r="H64" i="1"/>
  <c r="F29" i="1"/>
  <c r="E29" i="1"/>
  <c r="J29" i="3"/>
  <c r="F29" i="3"/>
  <c r="I64" i="3"/>
</calcChain>
</file>

<file path=xl/sharedStrings.xml><?xml version="1.0" encoding="utf-8"?>
<sst xmlns="http://schemas.openxmlformats.org/spreadsheetml/2006/main" count="1161" uniqueCount="265">
  <si>
    <t>Table 3.1A</t>
  </si>
  <si>
    <t>AT CONSTANT 1985 PRICES</t>
  </si>
  <si>
    <t>(In Thousand Pesos)</t>
  </si>
  <si>
    <t>INDUSTRY/YEAR</t>
  </si>
  <si>
    <t>AGRICULTURE, FISHERY AND FORESTRY</t>
  </si>
  <si>
    <t>a. Agriculture</t>
  </si>
  <si>
    <t>b. Forestry</t>
  </si>
  <si>
    <t>INDUSTRY SECTOR</t>
  </si>
  <si>
    <t>a. Mining and Quarrying</t>
  </si>
  <si>
    <t>b. Manufacturing</t>
  </si>
  <si>
    <t>c. Construction</t>
  </si>
  <si>
    <t>d. Electricity,Gas,Water</t>
  </si>
  <si>
    <t>SERVICE SECTOR</t>
  </si>
  <si>
    <t>a. Transportation, Communication, Storage</t>
  </si>
  <si>
    <t>b. Trade</t>
  </si>
  <si>
    <t>c. Finance</t>
  </si>
  <si>
    <t>d. Occupied Dwellings &amp; Real Estate</t>
  </si>
  <si>
    <t>e. Private Services</t>
  </si>
  <si>
    <t>f. Government Services</t>
  </si>
  <si>
    <t>GROSS DOMESTIC PRODUCT</t>
  </si>
  <si>
    <t>Source:  National Statistical Coordination Board</t>
  </si>
  <si>
    <t>Table 3.1B</t>
  </si>
  <si>
    <t>Table 3.2A</t>
  </si>
  <si>
    <t>GROSS REGIONAL DOMESTIC PRODUCT BY REGION</t>
  </si>
  <si>
    <t>AT CURRENT PRICES</t>
  </si>
  <si>
    <t>Region/Year</t>
  </si>
  <si>
    <t xml:space="preserve">PHILIPPINES </t>
  </si>
  <si>
    <t>PHILIPPINES</t>
  </si>
  <si>
    <t>NCR</t>
  </si>
  <si>
    <t>Metro Manila</t>
  </si>
  <si>
    <t>CAR</t>
  </si>
  <si>
    <t>Cordillera Administrative Region</t>
  </si>
  <si>
    <t>I</t>
  </si>
  <si>
    <t>Ilocos</t>
  </si>
  <si>
    <t>II</t>
  </si>
  <si>
    <t>Cagayan Valley</t>
  </si>
  <si>
    <t>III</t>
  </si>
  <si>
    <t>Central Luzon</t>
  </si>
  <si>
    <t>IV</t>
  </si>
  <si>
    <t>Southern Tagalog</t>
  </si>
  <si>
    <t>V</t>
  </si>
  <si>
    <t>Bicol</t>
  </si>
  <si>
    <t>VI</t>
  </si>
  <si>
    <t>Western Visayas</t>
  </si>
  <si>
    <t>VII</t>
  </si>
  <si>
    <t>Central Visayas</t>
  </si>
  <si>
    <t>VIII</t>
  </si>
  <si>
    <t>Eastern Visayas</t>
  </si>
  <si>
    <t>IX</t>
  </si>
  <si>
    <t>X</t>
  </si>
  <si>
    <t>Northern Mindanao</t>
  </si>
  <si>
    <t>XI</t>
  </si>
  <si>
    <t>XII</t>
  </si>
  <si>
    <t>ARMM</t>
  </si>
  <si>
    <t>Table 3.2B</t>
  </si>
  <si>
    <t>Table 3.3A</t>
  </si>
  <si>
    <t>Table 3.3A Continued</t>
  </si>
  <si>
    <t>GROSS REGIONAL DOMESTIC PRODUCT BY INDUSTRIAL ORIGIN, CAR</t>
  </si>
  <si>
    <t>Table 3.3B</t>
  </si>
  <si>
    <t>Table 3.3B Continued</t>
  </si>
  <si>
    <t>Table 3.4A</t>
  </si>
  <si>
    <t>Table 3.4A Continued</t>
  </si>
  <si>
    <t>PER CAPITA GROSS REGIONAL DOMESTIC PRODUCT BY REGION</t>
  </si>
  <si>
    <t>(In  Pesos)</t>
  </si>
  <si>
    <t>(In Pesos)</t>
  </si>
  <si>
    <t>REGION</t>
  </si>
  <si>
    <t>Table 3.4B</t>
  </si>
  <si>
    <t>Table 3.4B Continued</t>
  </si>
  <si>
    <t>Table 3.5A</t>
  </si>
  <si>
    <t>TYPE OF EXPENDITURE</t>
  </si>
  <si>
    <t xml:space="preserve"> 1991</t>
  </si>
  <si>
    <t xml:space="preserve"> 1992</t>
  </si>
  <si>
    <t xml:space="preserve"> 1993</t>
  </si>
  <si>
    <t xml:space="preserve">1. Personal Consumption </t>
  </si>
  <si>
    <t xml:space="preserve">   Expenditure</t>
  </si>
  <si>
    <t>2. Government Consumption</t>
  </si>
  <si>
    <t>3. Capital Formation</t>
  </si>
  <si>
    <t xml:space="preserve">   A. Fixed Capital</t>
  </si>
  <si>
    <t xml:space="preserve">      1. Construction</t>
  </si>
  <si>
    <t xml:space="preserve">      2. Durable Equipment</t>
  </si>
  <si>
    <t xml:space="preserve">      3. Breeding Stock &amp;</t>
  </si>
  <si>
    <t xml:space="preserve">         Orchard Dev't</t>
  </si>
  <si>
    <t xml:space="preserve">   B. Changes in Stocks</t>
  </si>
  <si>
    <t>4. Net Exports</t>
  </si>
  <si>
    <t>GROSS REGIONAL DOMESTIC PRODUCT</t>
  </si>
  <si>
    <t>Table 3.5B</t>
  </si>
  <si>
    <t>Table 3.6A</t>
  </si>
  <si>
    <t>EXPENDITURE ON GROSS REGIONAL DOMESTIC PRODUCT BY REGION</t>
  </si>
  <si>
    <t>Table 3.6B</t>
  </si>
  <si>
    <t xml:space="preserve"> </t>
  </si>
  <si>
    <t>Table 3.7A</t>
  </si>
  <si>
    <t xml:space="preserve">AT CURRENT PRICES  </t>
  </si>
  <si>
    <t>Notes: 1) Data for the years 1992 to 1994 are updates as of July 1997.</t>
  </si>
  <si>
    <t xml:space="preserve">           2) Regional levels may not add-up to National levels due to rounding.</t>
  </si>
  <si>
    <t>Table 3.7B</t>
  </si>
  <si>
    <t xml:space="preserve">AT CONSTANT 1985 PRICES  </t>
  </si>
  <si>
    <t>See notes on Table 3.7A.</t>
  </si>
  <si>
    <t>Table 3.8A</t>
  </si>
  <si>
    <t>PER CAPITA PERSONAL CONSUMPTION EXPENDITURE, BY REGION</t>
  </si>
  <si>
    <t>GRDP Phil.</t>
  </si>
  <si>
    <t>Current</t>
  </si>
  <si>
    <t>Constant</t>
  </si>
  <si>
    <t>GRDP Regn I</t>
  </si>
  <si>
    <t>REGION/YEAR</t>
  </si>
  <si>
    <t>See note on Table 3.3A.</t>
  </si>
  <si>
    <t>Unit : In Pesos</t>
  </si>
  <si>
    <t xml:space="preserve">Table 3.4 PER CAPITA, GROSS REGIONAL COMESTIC PRODUCT, by REGION </t>
  </si>
  <si>
    <t>1995 TO 1997</t>
  </si>
  <si>
    <t>NCR METRO MANILA</t>
  </si>
  <si>
    <t>CAR CORDILLIRA</t>
  </si>
  <si>
    <t>I ILOCOS REGION</t>
  </si>
  <si>
    <t xml:space="preserve">II CAGAYAN VALLEY </t>
  </si>
  <si>
    <t>III CENTRAL LUZON</t>
  </si>
  <si>
    <t xml:space="preserve">IV SOUTHERN TAGALOG </t>
  </si>
  <si>
    <t>VI WESTERN VISAYAS</t>
  </si>
  <si>
    <t xml:space="preserve">VII CENTRAL VISAYAS </t>
  </si>
  <si>
    <t>VIII EASTERN VISAYAS</t>
  </si>
  <si>
    <t>IX WESTERN MINDANAO</t>
  </si>
  <si>
    <t>X NORTERN MINDANAO</t>
  </si>
  <si>
    <t>XI SOUTHERN MINDANAO</t>
  </si>
  <si>
    <t>XII CENTRAL MINDANAO</t>
  </si>
  <si>
    <t>ARMM MUSLIM MINDANAO</t>
  </si>
  <si>
    <t>V BICOL REGION</t>
  </si>
  <si>
    <t>Source: Economic and Social Statistics Office, National Statistical Coordination Board</t>
  </si>
  <si>
    <t xml:space="preserve">Totals may not add up due to rounding off </t>
  </si>
  <si>
    <t xml:space="preserve">REGIONAL ACCOUNTS OF THE PHILIPPINES </t>
  </si>
  <si>
    <t>Unit: In Pesos</t>
  </si>
  <si>
    <t>Table 3.4B PER CAPITA, GROSS REGIONAL DOMESTIC PRODUCT, by REGION</t>
  </si>
  <si>
    <t>AT CONSTANT PRICES</t>
  </si>
  <si>
    <t>CAR CORDILLERA</t>
  </si>
  <si>
    <t xml:space="preserve">I ILOCOS REGION </t>
  </si>
  <si>
    <t>II CAGAYAN VALLEY</t>
  </si>
  <si>
    <t xml:space="preserve">VI WESTERN VISAYAS </t>
  </si>
  <si>
    <t>VII CENTRAL VISAYAS</t>
  </si>
  <si>
    <t>X NORTHERN MINDANAO</t>
  </si>
  <si>
    <t>Source: Economic and Social Statistic Office, National Statistical Coordination Board</t>
  </si>
  <si>
    <t>Note: Regional levels may not add-up to natioanl levels due to rounding</t>
  </si>
  <si>
    <t>REGIONAL ACCOUNTS OF THE PHILIPPINES</t>
  </si>
  <si>
    <t>Table 3.2A Continued</t>
  </si>
  <si>
    <t>Table 3.2B Continued</t>
  </si>
  <si>
    <t>Table 3.1A Continued</t>
  </si>
  <si>
    <t>Table 3.1B Continued</t>
  </si>
  <si>
    <t>1991-1996</t>
  </si>
  <si>
    <t>Table 3.5A Continued</t>
  </si>
  <si>
    <t>Table 3.5B Continued</t>
  </si>
  <si>
    <t>Table 3.6A Continued</t>
  </si>
  <si>
    <t>Table 3.6B Continued</t>
  </si>
  <si>
    <t>Table 3.7A Continued</t>
  </si>
  <si>
    <t>Table 3.7B Continued</t>
  </si>
  <si>
    <t>EXPENDITURE ON GROSS REGIONAL DOMESTIC PRODUCT, CAR I</t>
  </si>
  <si>
    <t xml:space="preserve">EXPENDITURE ON GROSS REGIONAL DOMESTIC PRODUCT, CAR </t>
  </si>
  <si>
    <t>NCR Metro Manila</t>
  </si>
  <si>
    <t>Table 3.7A  Continued</t>
  </si>
  <si>
    <t xml:space="preserve">             </t>
  </si>
  <si>
    <t>XIII</t>
  </si>
  <si>
    <t>CARAGA</t>
  </si>
  <si>
    <t>.</t>
  </si>
  <si>
    <t>Autonomous Region in Muslim Mindanao</t>
  </si>
  <si>
    <t xml:space="preserve">                                                                                                                                                                                                                                                        </t>
  </si>
  <si>
    <t>Zamboanga Peninsula</t>
  </si>
  <si>
    <t>Davao Region</t>
  </si>
  <si>
    <t>2001*</t>
  </si>
  <si>
    <t>IVA</t>
  </si>
  <si>
    <t>IVB</t>
  </si>
  <si>
    <t xml:space="preserve">Northern Mindanao </t>
  </si>
  <si>
    <t xml:space="preserve">Table 3.8B </t>
  </si>
  <si>
    <t>***</t>
  </si>
  <si>
    <t>in Muslim Mindanao</t>
  </si>
  <si>
    <r>
      <t>AT CURRENT PRICES</t>
    </r>
    <r>
      <rPr>
        <sz val="10"/>
        <color indexed="8"/>
        <rFont val="Arial"/>
        <family val="2"/>
      </rPr>
      <t xml:space="preserve">  </t>
    </r>
  </si>
  <si>
    <t xml:space="preserve">Autonomous Region </t>
  </si>
  <si>
    <t>Muslim Mindanao</t>
  </si>
  <si>
    <t xml:space="preserve">Autonomous Region in </t>
  </si>
  <si>
    <t>Note: 1.) Data for 1996-1998 are updates as of July 1999.</t>
  </si>
  <si>
    <t xml:space="preserve">     2.) Data for 2000 are updates as of July 2003.</t>
  </si>
  <si>
    <t xml:space="preserve">     4.) Data for 2002-2004 are updates as of August 2005.</t>
  </si>
  <si>
    <t>1995-2004</t>
  </si>
  <si>
    <t xml:space="preserve">     3.) Data for 2001 are updates as of July 2004.</t>
  </si>
  <si>
    <t>1996-2005</t>
  </si>
  <si>
    <t>97-2005</t>
  </si>
  <si>
    <t>Table 3.8A Continued</t>
  </si>
  <si>
    <t>CALABARZON</t>
  </si>
  <si>
    <t>MIMAROPA</t>
  </si>
  <si>
    <t>SOCCSKSARGEN</t>
  </si>
  <si>
    <t>…</t>
  </si>
  <si>
    <t>d. Electricity and Water</t>
  </si>
  <si>
    <t xml:space="preserve">       2. Data for 1999 are updates as of July 2002.</t>
  </si>
  <si>
    <t>Caraga</t>
  </si>
  <si>
    <t>Table 3.8B Continued</t>
  </si>
  <si>
    <t xml:space="preserve">Notes:  </t>
  </si>
  <si>
    <t>2) Regional levels may not add up to the national levels due to rounding.</t>
  </si>
  <si>
    <t>3) Please see end notes at the end of this chapter.</t>
  </si>
  <si>
    <t>2) Please see end notes at the end of this chapter.</t>
  </si>
  <si>
    <t xml:space="preserve">   …</t>
  </si>
  <si>
    <t xml:space="preserve">  …</t>
  </si>
  <si>
    <t xml:space="preserve">    …</t>
  </si>
  <si>
    <t>...</t>
  </si>
  <si>
    <t xml:space="preserve">Note:  </t>
  </si>
  <si>
    <t xml:space="preserve"> …</t>
  </si>
  <si>
    <t>GROSS  DOMESTIC PRODUCT BY INDUSTRIAL ORIGIN, PHILIPPINES</t>
  </si>
  <si>
    <t>GROSS DOMESTIC PRODUCT BY INDUSTRIAL ORIGIN, PHILIPPINES</t>
  </si>
  <si>
    <t>EXPENDITURE ON GROSS DOMESTIC PRODUCT, PHILIPPINES</t>
  </si>
  <si>
    <t>VALIDATION</t>
  </si>
  <si>
    <t>GRDP</t>
  </si>
  <si>
    <t>GRDP PER CAPITA</t>
  </si>
  <si>
    <t>GRDE PER CAPITA</t>
  </si>
  <si>
    <t>3) Please see notes at the end of this chapter.</t>
  </si>
  <si>
    <t>2) Please see notes at the end of this chapter.</t>
  </si>
  <si>
    <t>a</t>
  </si>
  <si>
    <t>Urban population includes Koror and Airai States only. The US Bureau of Census defines “urban” as places with 2,500 persons or more.</t>
  </si>
  <si>
    <t>b</t>
  </si>
  <si>
    <t>Refers to 16 years and over, classified as employed or unemployed, and members of the Armed Forces on active duty.</t>
  </si>
  <si>
    <t>c</t>
  </si>
  <si>
    <t>Residual data.</t>
  </si>
  <si>
    <t>d</t>
  </si>
  <si>
    <t>For 1994-1999, data refers to 2005 constant prices from the UNSD and for 2000-2011, data refers to 2003-2004 constant prices from the Bureau of Budget and Planning, Ministry of Finance.</t>
  </si>
  <si>
    <t>e</t>
  </si>
  <si>
    <t>Includes electricity, gas and water in 1994–1999.</t>
  </si>
  <si>
    <t>f</t>
  </si>
  <si>
    <t>Includes hotels and restaurants in 1994–1999.</t>
  </si>
  <si>
    <t>g</t>
  </si>
  <si>
    <t>Includes finance and public administration in 1994–1999.</t>
  </si>
  <si>
    <t>h</t>
  </si>
  <si>
    <t>Includes taxes on imports in 1994–1999.</t>
  </si>
  <si>
    <t>i</t>
  </si>
  <si>
    <t>Refers to domestic revenue.</t>
  </si>
  <si>
    <t>j</t>
  </si>
  <si>
    <t>Refers to errors and omissions or accounts payable/receivable.</t>
  </si>
  <si>
    <t>k</t>
  </si>
  <si>
    <t>Private bank flows, profit repatriation of so-called front businesses, and errors and omissions.</t>
  </si>
  <si>
    <t>l</t>
  </si>
  <si>
    <t>Increase in the government’s gross foreign assets minus return on the Compact Trust Fund, which is not covered in the balance of payments.</t>
  </si>
  <si>
    <t>m</t>
  </si>
  <si>
    <t>The unit of currency of Palau is the US Dollar.</t>
  </si>
  <si>
    <t>n</t>
  </si>
  <si>
    <t>Refers to debt due within the year.</t>
  </si>
  <si>
    <t>AGRI., HUNTING, FORESTRY AND FISHING</t>
  </si>
  <si>
    <t>d. Electricity, Gas and Water Supply</t>
  </si>
  <si>
    <t>AT CONSTANT 2000 PRICES</t>
  </si>
  <si>
    <t>2. Government Final Consumption Expenditure</t>
  </si>
  <si>
    <t xml:space="preserve">      3. Breeding Stock &amp; Orchard Development</t>
  </si>
  <si>
    <t xml:space="preserve">      4. Intellectual Property Products</t>
  </si>
  <si>
    <t>1. Household Final Consumption Expenditure</t>
  </si>
  <si>
    <t>3. Gross Capital Formation</t>
  </si>
  <si>
    <t xml:space="preserve">   B. Changes in Inventories</t>
  </si>
  <si>
    <t>PER CAPITA HOUSEHOLD FINAL CONSUMPTION EXPENDITURE, BY REGION</t>
  </si>
  <si>
    <t>a. Agriculture and Forestry</t>
  </si>
  <si>
    <t>b. Fishing</t>
  </si>
  <si>
    <t xml:space="preserve">   a. Transport, Storage &amp; Communication</t>
  </si>
  <si>
    <t xml:space="preserve">   b. Trade and Repair of Motor Vehicles, Motorcycles,                   
           </t>
  </si>
  <si>
    <t xml:space="preserve">       Personal and Household Goods</t>
  </si>
  <si>
    <t xml:space="preserve">   c. Financial Intermediation</t>
  </si>
  <si>
    <t xml:space="preserve">   d. Real Estate, Renting &amp; Business Activities</t>
  </si>
  <si>
    <t xml:space="preserve">       Compulsory Social Security</t>
  </si>
  <si>
    <t xml:space="preserve">   e. Public Administration  &amp; Defense,</t>
  </si>
  <si>
    <t xml:space="preserve">   f.  Other Services</t>
  </si>
  <si>
    <t xml:space="preserve">VALIDATION </t>
  </si>
  <si>
    <t>FORMULA CHECK</t>
  </si>
  <si>
    <t>ORIGINAL DATA SOURCE</t>
  </si>
  <si>
    <t>GRDE (Constant)</t>
  </si>
  <si>
    <t>2011-2013</t>
  </si>
  <si>
    <t>Source:  Philippine Statistics Authority (National Statistical Coordination Board)</t>
  </si>
  <si>
    <t>1) Data for 2011-2013 are estimates as of July 2014.</t>
  </si>
  <si>
    <t>Data for 2011-2013 are estimates as of July 2014.</t>
  </si>
  <si>
    <t>Note:  Data for 2011-2013 are estimates as of August 2014.</t>
  </si>
  <si>
    <t>1) Data for 2011-2013 are estimates as of August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</si>
</sst>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1" formatCode="_(* #,##0_);_(* \(#,##0\);_(* &quot;-&quot;_);_(@_)"/>
    <numFmt numFmtId="43" formatCode="_(* #,##0.00_);_(* \(#,##0.00\);_(* &quot;-&quot;??_);_(@_)"/>
    <numFmt numFmtId="164" formatCode="&quot;$&quot;#,##0.00_);[Red]\(&quot;$&quot;#,##0.00\)"/>
    <numFmt numFmtId="165" formatCode="0_)"/>
    <numFmt numFmtId="166" formatCode="_(* #,##0_);_(* \(#,##0\);_(* &quot;-&quot;??_);_(@_)"/>
    <numFmt numFmtId="167" formatCode="#,##0;[Red]#,##0"/>
    <numFmt numFmtId="168" formatCode="0_);\(0\)"/>
    <numFmt numFmtId="169" formatCode="_(* #,##0.0_);_(* \(#,##0.0\);_(* &quot;-&quot;?_);_(@_)"/>
    <numFmt numFmtId="170" formatCode="#,##0\ \ \ \ \ \ \ \ \ "/>
    <numFmt numFmtId="171" formatCode="_(* #,##0_);_(* \(#,##0\);_(* &quot;-&quot;_);_(@_)\ \ \ \ \ "/>
    <numFmt numFmtId="172" formatCode="_(* #,##0_);_(* \(#,##0\);_(* &quot;-&quot;???_);_(@_)"/>
    <numFmt numFmtId="173" formatCode="0_)\ \ \ "/>
    <numFmt numFmtId="174" formatCode="0.0000000_);\(0.0000000\)"/>
    <numFmt numFmtId="175" formatCode="#,##0\ \|"/>
    <numFmt numFmtId="176" formatCode="#,##0_)"/>
    <numFmt numFmtId="177" formatCode="#,##0.0000"/>
    <numFmt numFmtId="178" formatCode="#,##0.000"/>
    <numFmt numFmtId="179" formatCode="#,##0.0"/>
  </numFmts>
  <fonts count="46" x14ac:knownFonts="1">
    <font>
      <sz val="10"/>
      <name val="Arial"/>
    </font>
    <font>
      <b/>
      <sz val="10"/>
      <name val="Arial"/>
      <family val="2"/>
    </font>
    <font>
      <sz val="10"/>
      <name val="Arial"/>
      <family val="2"/>
    </font>
    <font>
      <b/>
      <sz val="10"/>
      <name val="Arial"/>
      <family val="2"/>
    </font>
    <font>
      <sz val="10"/>
      <name val="Arial"/>
      <family val="2"/>
    </font>
    <font>
      <b/>
      <sz val="9.5"/>
      <name val="Arial"/>
      <family val="2"/>
    </font>
    <font>
      <sz val="9.5"/>
      <name val="Arial"/>
      <family val="2"/>
    </font>
    <font>
      <sz val="9.5"/>
      <name val="Arial"/>
      <family val="2"/>
    </font>
    <font>
      <b/>
      <sz val="9.5"/>
      <name val="Arial"/>
      <family val="2"/>
    </font>
    <font>
      <sz val="10"/>
      <color indexed="56"/>
      <name val="Arial"/>
      <family val="2"/>
    </font>
    <font>
      <sz val="9"/>
      <name val="Arial"/>
      <family val="2"/>
    </font>
    <font>
      <sz val="10"/>
      <name val="Arial"/>
      <family val="2"/>
    </font>
    <font>
      <b/>
      <sz val="9.5"/>
      <color indexed="8"/>
      <name val="Arial"/>
      <family val="2"/>
    </font>
    <font>
      <b/>
      <sz val="10"/>
      <color indexed="8"/>
      <name val="Arial"/>
      <family val="2"/>
    </font>
    <font>
      <sz val="10"/>
      <color indexed="8"/>
      <name val="Arial"/>
      <family val="2"/>
    </font>
    <font>
      <sz val="9.5"/>
      <color indexed="8"/>
      <name val="Arial"/>
      <family val="2"/>
    </font>
    <font>
      <sz val="9"/>
      <color indexed="8"/>
      <name val="Arial"/>
      <family val="2"/>
    </font>
    <font>
      <sz val="10"/>
      <color indexed="8"/>
      <name val="Arial"/>
      <family val="2"/>
    </font>
    <font>
      <b/>
      <sz val="9"/>
      <name val="Arial"/>
      <family val="2"/>
    </font>
    <font>
      <b/>
      <sz val="9"/>
      <color indexed="8"/>
      <name val="Arial"/>
      <family val="2"/>
    </font>
    <font>
      <b/>
      <sz val="12"/>
      <name val="Arial"/>
      <family val="2"/>
    </font>
    <font>
      <b/>
      <sz val="10"/>
      <name val="Arial"/>
      <family val="2"/>
    </font>
    <font>
      <sz val="10"/>
      <name val="Arial"/>
      <family val="2"/>
    </font>
    <font>
      <b/>
      <sz val="10"/>
      <name val="Arial"/>
      <family val="2"/>
    </font>
    <font>
      <i/>
      <sz val="9"/>
      <name val="Arial"/>
      <family val="2"/>
    </font>
    <font>
      <sz val="9"/>
      <name val="Arial"/>
      <family val="2"/>
    </font>
    <font>
      <sz val="10"/>
      <name val="Helv"/>
    </font>
    <font>
      <b/>
      <i/>
      <sz val="10"/>
      <name val="Arial"/>
      <family val="2"/>
    </font>
    <font>
      <b/>
      <sz val="9"/>
      <color indexed="8"/>
      <name val="Arial"/>
      <family val="2"/>
    </font>
    <font>
      <sz val="9"/>
      <color indexed="8"/>
      <name val="Arial"/>
      <family val="2"/>
    </font>
    <font>
      <b/>
      <sz val="9"/>
      <name val="Arial"/>
      <family val="2"/>
    </font>
    <font>
      <b/>
      <sz val="10"/>
      <color indexed="8"/>
      <name val="Arial"/>
      <family val="2"/>
    </font>
    <font>
      <sz val="10"/>
      <name val="Arial"/>
      <family val="2"/>
    </font>
    <font>
      <sz val="11"/>
      <name val="Arial"/>
      <family val="2"/>
    </font>
    <font>
      <i/>
      <sz val="12"/>
      <name val="Arial"/>
      <family val="2"/>
    </font>
    <font>
      <sz val="9"/>
      <color theme="1"/>
      <name val="Arial"/>
      <family val="2"/>
    </font>
    <font>
      <b/>
      <sz val="9"/>
      <color theme="1"/>
      <name val="Arial"/>
      <family val="2"/>
    </font>
    <font>
      <i/>
      <sz val="9"/>
      <color indexed="9"/>
      <name val="Arial"/>
      <family val="2"/>
    </font>
    <font>
      <sz val="8"/>
      <color indexed="8"/>
      <name val="Arial"/>
      <family val="2"/>
    </font>
    <font>
      <sz val="8"/>
      <name val="Arial"/>
      <family val="2"/>
    </font>
    <font>
      <sz val="11"/>
      <name val="Calibri"/>
      <family val="2"/>
      <scheme val="minor"/>
    </font>
    <font>
      <u/>
      <sz val="10"/>
      <color theme="10"/>
      <name val="Arial"/>
      <family val="2"/>
    </font>
    <font>
      <sz val="12"/>
      <name val="Arial"/>
      <family val="2"/>
    </font>
    <font>
      <b/>
      <sz val="8"/>
      <name val="Arial"/>
      <family val="2"/>
    </font>
    <font>
      <b/>
      <sz val="8"/>
      <name val="Helv"/>
    </font>
    <font>
      <b/>
      <i/>
      <sz val="9"/>
      <name val="Arial"/>
      <family val="2"/>
    </font>
  </fonts>
  <fills count="3">
    <fill>
      <patternFill patternType="none"/>
    </fill>
    <fill>
      <patternFill patternType="gray125"/>
    </fill>
    <fill>
      <patternFill patternType="solid">
        <fgColor indexed="9"/>
        <bgColor indexed="64"/>
      </patternFill>
    </fill>
  </fills>
  <borders count="24">
    <border>
      <left/>
      <right/>
      <top/>
      <bottom/>
      <diagonal/>
    </border>
    <border>
      <left/>
      <right/>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8"/>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8"/>
      </top>
      <bottom style="thin">
        <color indexed="8"/>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style="thin">
        <color indexed="64"/>
      </top>
      <bottom/>
      <diagonal/>
    </border>
    <border>
      <left/>
      <right/>
      <top style="thin">
        <color indexed="12"/>
      </top>
      <bottom/>
      <diagonal/>
    </border>
    <border>
      <left style="thin">
        <color indexed="64"/>
      </left>
      <right/>
      <top style="thin">
        <color indexed="8"/>
      </top>
      <bottom style="thin">
        <color indexed="64"/>
      </bottom>
      <diagonal/>
    </border>
    <border>
      <left/>
      <right style="thin">
        <color indexed="8"/>
      </right>
      <top/>
      <bottom/>
      <diagonal/>
    </border>
    <border>
      <left/>
      <right style="thin">
        <color indexed="64"/>
      </right>
      <top style="thin">
        <color indexed="8"/>
      </top>
      <bottom style="thin">
        <color indexed="64"/>
      </bottom>
      <diagonal/>
    </border>
    <border>
      <left/>
      <right/>
      <top/>
      <bottom style="medium">
        <color indexed="8"/>
      </bottom>
      <diagonal/>
    </border>
    <border>
      <left/>
      <right/>
      <top/>
      <bottom style="thin">
        <color auto="1"/>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1" fillId="0" borderId="0" applyNumberFormat="0" applyFill="0" applyBorder="0" applyAlignment="0" applyProtection="0"/>
  </cellStyleXfs>
  <cellXfs count="744">
    <xf numFmtId="0" fontId="0" fillId="0" borderId="0" xfId="0"/>
    <xf numFmtId="0" fontId="4" fillId="0" borderId="0" xfId="0" applyFont="1"/>
    <xf numFmtId="0" fontId="2" fillId="0" borderId="0" xfId="0" applyFont="1"/>
    <xf numFmtId="0" fontId="5" fillId="0" borderId="0" xfId="0" applyFont="1" applyBorder="1" applyAlignment="1" applyProtection="1">
      <alignment horizontal="left"/>
    </xf>
    <xf numFmtId="38" fontId="8" fillId="0" borderId="0" xfId="1" applyNumberFormat="1" applyFont="1" applyBorder="1" applyProtection="1"/>
    <xf numFmtId="38" fontId="7" fillId="0" borderId="0" xfId="1" applyNumberFormat="1" applyFont="1" applyBorder="1" applyProtection="1"/>
    <xf numFmtId="0" fontId="10" fillId="0" borderId="0" xfId="0" applyFont="1"/>
    <xf numFmtId="38" fontId="8" fillId="0" borderId="0" xfId="0" applyNumberFormat="1" applyFont="1" applyBorder="1" applyProtection="1"/>
    <xf numFmtId="38" fontId="7" fillId="0" borderId="0" xfId="0" applyNumberFormat="1" applyFont="1" applyBorder="1" applyProtection="1"/>
    <xf numFmtId="0" fontId="1" fillId="0" borderId="0" xfId="0" applyFont="1"/>
    <xf numFmtId="0" fontId="11" fillId="0" borderId="0" xfId="0" applyFont="1"/>
    <xf numFmtId="0" fontId="6" fillId="0" borderId="0" xfId="0" applyFont="1"/>
    <xf numFmtId="0" fontId="14" fillId="0" borderId="0" xfId="0" applyFont="1"/>
    <xf numFmtId="0" fontId="1" fillId="0" borderId="0" xfId="0" applyFont="1" applyBorder="1"/>
    <xf numFmtId="0" fontId="16" fillId="0" borderId="0" xfId="0" applyFont="1" applyAlignment="1" applyProtection="1">
      <alignment horizontal="left"/>
      <protection locked="0"/>
    </xf>
    <xf numFmtId="0" fontId="16" fillId="0" borderId="0" xfId="0" applyFont="1"/>
    <xf numFmtId="0" fontId="13" fillId="0" borderId="0" xfId="0" applyFont="1"/>
    <xf numFmtId="0" fontId="13" fillId="0" borderId="0" xfId="0" applyFont="1" applyAlignment="1" applyProtection="1">
      <alignment horizontal="left"/>
    </xf>
    <xf numFmtId="0" fontId="14" fillId="0" borderId="0" xfId="0" applyFont="1" applyAlignment="1" applyProtection="1">
      <alignment horizontal="left"/>
    </xf>
    <xf numFmtId="0" fontId="10" fillId="0" borderId="0" xfId="0" applyFont="1" applyProtection="1"/>
    <xf numFmtId="0" fontId="10" fillId="0" borderId="0" xfId="0" applyFont="1" applyAlignment="1" applyProtection="1">
      <alignment horizontal="left"/>
    </xf>
    <xf numFmtId="37" fontId="10" fillId="0" borderId="0" xfId="0" applyNumberFormat="1" applyFont="1" applyProtection="1"/>
    <xf numFmtId="0" fontId="4" fillId="0" borderId="0" xfId="0" applyFont="1" applyProtection="1"/>
    <xf numFmtId="0" fontId="16" fillId="0" borderId="0" xfId="0" applyFont="1" applyAlignment="1" applyProtection="1">
      <alignment horizontal="left"/>
    </xf>
    <xf numFmtId="165" fontId="10" fillId="0" borderId="0" xfId="0" applyNumberFormat="1" applyFont="1" applyAlignment="1" applyProtection="1">
      <alignment horizontal="fill"/>
    </xf>
    <xf numFmtId="0" fontId="16" fillId="0" borderId="1" xfId="0" applyFont="1" applyBorder="1"/>
    <xf numFmtId="0" fontId="10" fillId="0" borderId="1" xfId="0" applyFont="1" applyBorder="1"/>
    <xf numFmtId="0" fontId="16" fillId="0" borderId="0" xfId="0" applyFont="1" applyAlignment="1" applyProtection="1">
      <alignment horizontal="fill"/>
    </xf>
    <xf numFmtId="0" fontId="9" fillId="0" borderId="0" xfId="0" applyFont="1" applyFill="1"/>
    <xf numFmtId="0" fontId="0" fillId="0" borderId="0" xfId="0" applyFill="1"/>
    <xf numFmtId="165" fontId="5" fillId="0" borderId="0" xfId="0" applyNumberFormat="1" applyFont="1" applyFill="1" applyBorder="1" applyAlignment="1" applyProtection="1">
      <alignment horizontal="center"/>
      <protection locked="0"/>
    </xf>
    <xf numFmtId="0" fontId="17" fillId="0" borderId="0" xfId="0" applyFont="1" applyAlignment="1" applyProtection="1">
      <alignment horizontal="left"/>
    </xf>
    <xf numFmtId="37" fontId="1" fillId="0" borderId="0" xfId="0" applyNumberFormat="1" applyFont="1" applyBorder="1" applyProtection="1"/>
    <xf numFmtId="0" fontId="3" fillId="0" borderId="0" xfId="0" applyFont="1" applyFill="1" applyBorder="1" applyAlignment="1" applyProtection="1">
      <alignment horizontal="center" vertical="center"/>
    </xf>
    <xf numFmtId="37" fontId="11" fillId="0" borderId="0" xfId="0" applyNumberFormat="1" applyFont="1" applyBorder="1" applyProtection="1"/>
    <xf numFmtId="0" fontId="6" fillId="0" borderId="0" xfId="0" applyFont="1" applyAlignment="1" applyProtection="1"/>
    <xf numFmtId="0" fontId="5" fillId="0" borderId="0" xfId="0" applyFont="1"/>
    <xf numFmtId="0" fontId="10" fillId="0" borderId="0" xfId="0" applyFont="1" applyBorder="1" applyAlignment="1" applyProtection="1">
      <alignment horizontal="left"/>
    </xf>
    <xf numFmtId="0" fontId="10" fillId="0" borderId="0" xfId="0" applyFont="1" applyAlignment="1" applyProtection="1">
      <alignment horizontal="left"/>
      <protection locked="0"/>
    </xf>
    <xf numFmtId="0" fontId="3" fillId="0" borderId="0" xfId="0" applyFont="1"/>
    <xf numFmtId="0" fontId="3" fillId="0" borderId="0" xfId="0" applyFont="1" applyAlignment="1" applyProtection="1">
      <alignment horizontal="left"/>
    </xf>
    <xf numFmtId="0" fontId="3" fillId="0" borderId="0" xfId="0" applyFont="1" applyAlignment="1" applyProtection="1">
      <alignment horizontal="left"/>
      <protection locked="0"/>
    </xf>
    <xf numFmtId="0" fontId="4" fillId="0" borderId="0" xfId="0" applyFont="1" applyBorder="1"/>
    <xf numFmtId="0" fontId="3" fillId="0" borderId="0" xfId="0" applyFont="1" applyBorder="1"/>
    <xf numFmtId="0" fontId="4" fillId="0" borderId="0" xfId="0" applyFont="1" applyBorder="1" applyAlignment="1" applyProtection="1">
      <alignment horizontal="left"/>
    </xf>
    <xf numFmtId="165" fontId="6" fillId="0" borderId="0" xfId="0" applyNumberFormat="1" applyFont="1" applyBorder="1" applyAlignment="1" applyProtection="1">
      <alignment horizontal="center"/>
      <protection locked="0"/>
    </xf>
    <xf numFmtId="0" fontId="10" fillId="0" borderId="0" xfId="0" applyFont="1" applyAlignment="1"/>
    <xf numFmtId="0" fontId="4" fillId="0" borderId="0" xfId="0" applyFont="1" applyAlignment="1" applyProtection="1">
      <alignment horizontal="left"/>
    </xf>
    <xf numFmtId="0" fontId="18" fillId="0" borderId="2" xfId="0" applyFont="1" applyBorder="1" applyAlignment="1" applyProtection="1">
      <alignment horizontal="center"/>
    </xf>
    <xf numFmtId="0" fontId="10" fillId="0" borderId="0" xfId="0" applyFont="1" applyFill="1"/>
    <xf numFmtId="0" fontId="18" fillId="0" borderId="3" xfId="0" applyFont="1" applyBorder="1" applyAlignment="1" applyProtection="1">
      <alignment horizontal="center"/>
    </xf>
    <xf numFmtId="0" fontId="18" fillId="0" borderId="0" xfId="0" applyFont="1" applyBorder="1"/>
    <xf numFmtId="0" fontId="10" fillId="0" borderId="0" xfId="0" applyFont="1" applyBorder="1"/>
    <xf numFmtId="0" fontId="10" fillId="0" borderId="0" xfId="0" applyFont="1" applyAlignment="1" applyProtection="1"/>
    <xf numFmtId="0" fontId="18" fillId="0" borderId="0" xfId="0" applyFont="1" applyBorder="1" applyAlignment="1" applyProtection="1">
      <alignment horizontal="left"/>
    </xf>
    <xf numFmtId="0" fontId="10" fillId="0" borderId="4" xfId="0" applyFont="1" applyBorder="1"/>
    <xf numFmtId="37" fontId="10" fillId="0" borderId="4" xfId="0" applyNumberFormat="1" applyFont="1" applyBorder="1" applyAlignment="1" applyProtection="1"/>
    <xf numFmtId="0" fontId="18" fillId="0" borderId="5" xfId="0" applyFont="1" applyFill="1" applyBorder="1" applyAlignment="1" applyProtection="1">
      <alignment horizontal="centerContinuous"/>
    </xf>
    <xf numFmtId="0" fontId="18" fillId="0" borderId="0" xfId="0" applyFont="1" applyFill="1"/>
    <xf numFmtId="37" fontId="10" fillId="0" borderId="0" xfId="0" applyNumberFormat="1" applyFont="1" applyBorder="1" applyProtection="1"/>
    <xf numFmtId="0" fontId="10" fillId="0" borderId="4" xfId="0" applyFont="1" applyBorder="1" applyAlignment="1" applyProtection="1">
      <alignment horizontal="fill"/>
    </xf>
    <xf numFmtId="0" fontId="10" fillId="0" borderId="0" xfId="0" applyFont="1" applyAlignment="1">
      <alignment horizontal="left"/>
    </xf>
    <xf numFmtId="0" fontId="18" fillId="0" borderId="6" xfId="0" applyFont="1" applyFill="1" applyBorder="1" applyAlignment="1" applyProtection="1">
      <alignment horizontal="centerContinuous"/>
    </xf>
    <xf numFmtId="0" fontId="10" fillId="0" borderId="1" xfId="0" applyFont="1" applyBorder="1" applyProtection="1"/>
    <xf numFmtId="0" fontId="9" fillId="0" borderId="0" xfId="0" applyFont="1" applyFill="1" applyBorder="1"/>
    <xf numFmtId="0" fontId="19" fillId="0" borderId="7" xfId="0" applyFont="1" applyFill="1" applyBorder="1" applyAlignment="1" applyProtection="1">
      <alignment horizontal="centerContinuous"/>
    </xf>
    <xf numFmtId="0" fontId="16" fillId="0" borderId="0" xfId="0" applyFont="1" applyFill="1"/>
    <xf numFmtId="0" fontId="19" fillId="0" borderId="0" xfId="0" applyFont="1" applyBorder="1" applyAlignment="1" applyProtection="1">
      <alignment horizontal="left"/>
    </xf>
    <xf numFmtId="0" fontId="10" fillId="0" borderId="2" xfId="0" applyFont="1" applyBorder="1"/>
    <xf numFmtId="3" fontId="10" fillId="0" borderId="0" xfId="0" applyNumberFormat="1" applyFont="1"/>
    <xf numFmtId="3" fontId="10" fillId="0" borderId="4" xfId="0" applyNumberFormat="1" applyFont="1" applyBorder="1"/>
    <xf numFmtId="0" fontId="19" fillId="0" borderId="3" xfId="0" applyFont="1" applyFill="1" applyBorder="1" applyAlignment="1" applyProtection="1">
      <alignment horizontal="center"/>
    </xf>
    <xf numFmtId="165" fontId="19" fillId="0" borderId="8" xfId="0" applyNumberFormat="1" applyFont="1" applyFill="1" applyBorder="1" applyAlignment="1" applyProtection="1">
      <alignment horizontal="center"/>
    </xf>
    <xf numFmtId="165" fontId="19" fillId="0" borderId="3" xfId="0" applyNumberFormat="1" applyFont="1" applyFill="1" applyBorder="1" applyAlignment="1" applyProtection="1">
      <alignment horizontal="center"/>
    </xf>
    <xf numFmtId="166" fontId="10" fillId="0" borderId="0" xfId="0" applyNumberFormat="1" applyFont="1" applyProtection="1"/>
    <xf numFmtId="166" fontId="10" fillId="0" borderId="0" xfId="0" applyNumberFormat="1" applyFont="1"/>
    <xf numFmtId="166" fontId="18" fillId="0" borderId="0" xfId="0" applyNumberFormat="1" applyFont="1" applyBorder="1" applyProtection="1"/>
    <xf numFmtId="37" fontId="18" fillId="0" borderId="0" xfId="0" applyNumberFormat="1" applyFont="1" applyBorder="1" applyProtection="1"/>
    <xf numFmtId="166" fontId="10" fillId="0" borderId="0" xfId="0" applyNumberFormat="1" applyFont="1" applyBorder="1" applyProtection="1"/>
    <xf numFmtId="0" fontId="10" fillId="0" borderId="4" xfId="0" applyFont="1" applyBorder="1" applyProtection="1"/>
    <xf numFmtId="0" fontId="19" fillId="0" borderId="9" xfId="0" applyFont="1" applyFill="1" applyBorder="1" applyAlignment="1" applyProtection="1">
      <alignment horizontal="center"/>
    </xf>
    <xf numFmtId="0" fontId="18" fillId="0" borderId="6" xfId="0" applyFont="1" applyFill="1" applyBorder="1"/>
    <xf numFmtId="0" fontId="18" fillId="0" borderId="6" xfId="0" applyFont="1" applyFill="1" applyBorder="1" applyAlignment="1">
      <alignment horizontal="center"/>
    </xf>
    <xf numFmtId="0" fontId="19" fillId="0" borderId="6" xfId="0" applyFont="1" applyFill="1" applyBorder="1" applyAlignment="1" applyProtection="1">
      <alignment horizontal="centerContinuous"/>
    </xf>
    <xf numFmtId="0" fontId="19" fillId="0" borderId="10" xfId="0" applyFont="1" applyFill="1" applyBorder="1" applyAlignment="1" applyProtection="1">
      <alignment horizontal="centerContinuous"/>
    </xf>
    <xf numFmtId="165" fontId="18" fillId="0" borderId="3" xfId="0" applyNumberFormat="1" applyFont="1" applyBorder="1" applyAlignment="1" applyProtection="1">
      <alignment horizontal="center"/>
    </xf>
    <xf numFmtId="165" fontId="18" fillId="0" borderId="11" xfId="0" applyNumberFormat="1" applyFont="1" applyBorder="1" applyAlignment="1" applyProtection="1">
      <alignment horizontal="center"/>
    </xf>
    <xf numFmtId="0" fontId="4" fillId="0" borderId="0" xfId="0" applyFont="1" applyBorder="1" applyAlignment="1" applyProtection="1">
      <alignment horizontal="fill"/>
    </xf>
    <xf numFmtId="0" fontId="4" fillId="0" borderId="0" xfId="0" applyFont="1" applyAlignment="1" applyProtection="1">
      <alignment horizontal="fill"/>
    </xf>
    <xf numFmtId="0" fontId="10" fillId="0" borderId="0" xfId="0" applyFont="1" applyBorder="1" applyAlignment="1" applyProtection="1">
      <alignment horizontal="fill"/>
    </xf>
    <xf numFmtId="0" fontId="19" fillId="0" borderId="0" xfId="0" applyFont="1" applyFill="1" applyBorder="1" applyAlignment="1" applyProtection="1">
      <alignment horizontal="center"/>
    </xf>
    <xf numFmtId="166" fontId="10" fillId="0" borderId="0" xfId="0" applyNumberFormat="1" applyFont="1" applyBorder="1"/>
    <xf numFmtId="0" fontId="27" fillId="0" borderId="0" xfId="0" applyFont="1" applyBorder="1"/>
    <xf numFmtId="0" fontId="27" fillId="0" borderId="0" xfId="0" applyFont="1"/>
    <xf numFmtId="0" fontId="0" fillId="0" borderId="4" xfId="0" applyBorder="1"/>
    <xf numFmtId="165" fontId="19" fillId="0" borderId="12" xfId="0" applyNumberFormat="1" applyFont="1" applyFill="1" applyBorder="1" applyAlignment="1" applyProtection="1">
      <alignment horizontal="center"/>
    </xf>
    <xf numFmtId="0" fontId="10" fillId="2" borderId="0" xfId="0" applyFont="1" applyFill="1" applyAlignment="1"/>
    <xf numFmtId="0" fontId="10" fillId="2" borderId="0" xfId="0" applyFont="1" applyFill="1"/>
    <xf numFmtId="0" fontId="4" fillId="2" borderId="0" xfId="0" applyFont="1" applyFill="1" applyAlignment="1"/>
    <xf numFmtId="0" fontId="4" fillId="2" borderId="0" xfId="0" applyFont="1" applyFill="1" applyAlignment="1" applyProtection="1"/>
    <xf numFmtId="0" fontId="6" fillId="2" borderId="0" xfId="0" applyFont="1" applyFill="1" applyAlignment="1" applyProtection="1"/>
    <xf numFmtId="0" fontId="5" fillId="2" borderId="0" xfId="0" applyFont="1" applyFill="1" applyAlignment="1" applyProtection="1">
      <alignment horizontal="left"/>
    </xf>
    <xf numFmtId="0" fontId="18" fillId="2" borderId="3" xfId="0" applyFont="1" applyFill="1" applyBorder="1" applyAlignment="1" applyProtection="1">
      <alignment horizontal="center"/>
    </xf>
    <xf numFmtId="37" fontId="10" fillId="2" borderId="0" xfId="0" applyNumberFormat="1" applyFont="1" applyFill="1" applyBorder="1" applyAlignment="1" applyProtection="1"/>
    <xf numFmtId="37" fontId="10" fillId="2" borderId="4" xfId="0" applyNumberFormat="1" applyFont="1" applyFill="1" applyBorder="1" applyAlignment="1" applyProtection="1"/>
    <xf numFmtId="0" fontId="10" fillId="2" borderId="0" xfId="0" applyFont="1" applyFill="1" applyBorder="1"/>
    <xf numFmtId="0" fontId="10" fillId="2" borderId="0" xfId="0" applyFont="1" applyFill="1" applyAlignment="1" applyProtection="1"/>
    <xf numFmtId="165" fontId="18" fillId="0" borderId="3" xfId="0" applyNumberFormat="1" applyFont="1" applyFill="1" applyBorder="1" applyAlignment="1" applyProtection="1">
      <alignment horizontal="center" vertical="center"/>
    </xf>
    <xf numFmtId="0" fontId="10" fillId="0" borderId="0" xfId="0" applyFont="1" applyFill="1" applyAlignment="1" applyProtection="1">
      <alignment horizontal="left"/>
      <protection locked="0"/>
    </xf>
    <xf numFmtId="0" fontId="18" fillId="0" borderId="0" xfId="0" applyFont="1" applyFill="1" applyProtection="1"/>
    <xf numFmtId="0" fontId="10" fillId="0" borderId="0" xfId="0" applyFont="1" applyFill="1" applyAlignment="1"/>
    <xf numFmtId="3" fontId="10" fillId="0" borderId="0" xfId="0" applyNumberFormat="1" applyFont="1" applyFill="1" applyAlignment="1"/>
    <xf numFmtId="3" fontId="18" fillId="0" borderId="0" xfId="0" applyNumberFormat="1" applyFont="1" applyFill="1" applyBorder="1" applyAlignment="1"/>
    <xf numFmtId="3" fontId="10" fillId="0" borderId="0" xfId="0" applyNumberFormat="1" applyFont="1" applyFill="1" applyBorder="1" applyAlignment="1"/>
    <xf numFmtId="165" fontId="18" fillId="0" borderId="3" xfId="0" applyNumberFormat="1" applyFont="1" applyFill="1" applyBorder="1" applyAlignment="1" applyProtection="1">
      <alignment horizontal="center"/>
    </xf>
    <xf numFmtId="165" fontId="18" fillId="0" borderId="0" xfId="0" applyNumberFormat="1" applyFont="1" applyFill="1" applyBorder="1" applyAlignment="1" applyProtection="1">
      <alignment horizontal="center"/>
    </xf>
    <xf numFmtId="166" fontId="10" fillId="0" borderId="0" xfId="1" applyNumberFormat="1" applyFont="1" applyFill="1"/>
    <xf numFmtId="0" fontId="25" fillId="0" borderId="0" xfId="0" applyFont="1" applyFill="1"/>
    <xf numFmtId="37" fontId="10" fillId="0" borderId="0" xfId="0" applyNumberFormat="1" applyFont="1" applyFill="1" applyProtection="1"/>
    <xf numFmtId="166" fontId="10" fillId="0" borderId="0" xfId="1" applyNumberFormat="1" applyFont="1" applyFill="1" applyBorder="1" applyProtection="1"/>
    <xf numFmtId="165" fontId="18" fillId="0" borderId="11" xfId="0" applyNumberFormat="1" applyFont="1" applyFill="1" applyBorder="1" applyAlignment="1" applyProtection="1">
      <alignment horizontal="center"/>
    </xf>
    <xf numFmtId="0" fontId="19" fillId="0" borderId="3" xfId="0" applyFont="1" applyFill="1" applyBorder="1" applyAlignment="1">
      <alignment horizontal="center"/>
    </xf>
    <xf numFmtId="0" fontId="18" fillId="0" borderId="3" xfId="0" applyFont="1" applyFill="1" applyBorder="1" applyAlignment="1">
      <alignment horizontal="center"/>
    </xf>
    <xf numFmtId="166" fontId="10" fillId="0" borderId="0" xfId="1" applyNumberFormat="1" applyFont="1" applyFill="1" applyAlignment="1" applyProtection="1">
      <alignment horizontal="right"/>
    </xf>
    <xf numFmtId="166" fontId="10" fillId="0" borderId="0" xfId="1" applyNumberFormat="1" applyFont="1" applyFill="1" applyAlignment="1">
      <alignment horizontal="right"/>
    </xf>
    <xf numFmtId="0" fontId="25" fillId="0" borderId="0" xfId="0" applyFont="1" applyFill="1" applyBorder="1"/>
    <xf numFmtId="0" fontId="0" fillId="0" borderId="0" xfId="0" applyFill="1" applyBorder="1"/>
    <xf numFmtId="167" fontId="10" fillId="0" borderId="0" xfId="0" applyNumberFormat="1" applyFont="1" applyFill="1" applyBorder="1"/>
    <xf numFmtId="166" fontId="25" fillId="0" borderId="0" xfId="1" applyNumberFormat="1" applyFont="1" applyFill="1" applyBorder="1"/>
    <xf numFmtId="167" fontId="10" fillId="0" borderId="0" xfId="0" applyNumberFormat="1" applyFont="1" applyFill="1" applyAlignment="1">
      <alignment horizontal="right"/>
    </xf>
    <xf numFmtId="166" fontId="25" fillId="0" borderId="0" xfId="1" applyNumberFormat="1" applyFont="1" applyFill="1"/>
    <xf numFmtId="166" fontId="18" fillId="0" borderId="0" xfId="1" applyNumberFormat="1" applyFont="1" applyFill="1"/>
    <xf numFmtId="165" fontId="19" fillId="0" borderId="13" xfId="0" applyNumberFormat="1" applyFont="1" applyFill="1" applyBorder="1" applyAlignment="1" applyProtection="1">
      <alignment horizontal="center"/>
    </xf>
    <xf numFmtId="0" fontId="4" fillId="0" borderId="0" xfId="0" applyFont="1" applyFill="1" applyBorder="1" applyAlignment="1" applyProtection="1">
      <alignment horizontal="left" vertical="center"/>
    </xf>
    <xf numFmtId="0" fontId="18" fillId="0" borderId="13"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18" fillId="0" borderId="13" xfId="0" applyFont="1" applyFill="1" applyBorder="1" applyAlignment="1" applyProtection="1">
      <alignment horizontal="center"/>
    </xf>
    <xf numFmtId="0" fontId="18" fillId="0" borderId="3" xfId="0" applyFont="1" applyFill="1" applyBorder="1" applyAlignment="1" applyProtection="1">
      <alignment horizontal="center"/>
    </xf>
    <xf numFmtId="0" fontId="18" fillId="0" borderId="0" xfId="0" applyFont="1" applyFill="1" applyBorder="1"/>
    <xf numFmtId="0" fontId="3" fillId="0" borderId="3" xfId="0" applyFont="1" applyFill="1" applyBorder="1" applyAlignment="1">
      <alignment horizontal="center"/>
    </xf>
    <xf numFmtId="166" fontId="10" fillId="0" borderId="0" xfId="1" applyNumberFormat="1" applyFont="1" applyFill="1" applyAlignment="1" applyProtection="1"/>
    <xf numFmtId="166" fontId="18" fillId="0" borderId="0" xfId="1" applyNumberFormat="1" applyFont="1" applyFill="1" applyBorder="1"/>
    <xf numFmtId="165" fontId="28" fillId="0" borderId="3" xfId="0" applyNumberFormat="1" applyFont="1" applyFill="1" applyBorder="1" applyAlignment="1" applyProtection="1">
      <alignment horizontal="center"/>
    </xf>
    <xf numFmtId="165" fontId="30" fillId="0" borderId="11" xfId="0" applyNumberFormat="1" applyFont="1" applyFill="1" applyBorder="1" applyAlignment="1" applyProtection="1">
      <alignment horizontal="center"/>
    </xf>
    <xf numFmtId="0" fontId="30" fillId="0" borderId="3" xfId="0" applyFont="1" applyFill="1" applyBorder="1" applyAlignment="1">
      <alignment horizontal="center"/>
    </xf>
    <xf numFmtId="0" fontId="25" fillId="0" borderId="0" xfId="0" applyFont="1" applyFill="1" applyAlignment="1" applyProtection="1">
      <alignment horizontal="left"/>
    </xf>
    <xf numFmtId="3" fontId="18" fillId="0" borderId="0" xfId="0" applyNumberFormat="1" applyFont="1" applyFill="1" applyBorder="1"/>
    <xf numFmtId="3" fontId="10" fillId="0" borderId="0" xfId="0" applyNumberFormat="1" applyFont="1" applyFill="1"/>
    <xf numFmtId="3" fontId="18" fillId="0" borderId="0" xfId="0" applyNumberFormat="1" applyFont="1" applyFill="1"/>
    <xf numFmtId="3" fontId="10" fillId="0" borderId="0" xfId="0" applyNumberFormat="1" applyFont="1" applyFill="1" applyBorder="1"/>
    <xf numFmtId="0" fontId="10" fillId="0" borderId="0" xfId="0" applyFont="1" applyFill="1" applyAlignment="1">
      <alignment horizontal="right"/>
    </xf>
    <xf numFmtId="165" fontId="10" fillId="0" borderId="0" xfId="0" applyNumberFormat="1" applyFont="1" applyBorder="1" applyAlignment="1" applyProtection="1">
      <alignment horizontal="center"/>
      <protection locked="0"/>
    </xf>
    <xf numFmtId="166" fontId="10" fillId="0" borderId="0" xfId="1" applyNumberFormat="1" applyFont="1" applyFill="1" applyAlignment="1"/>
    <xf numFmtId="165" fontId="28" fillId="0" borderId="14" xfId="0" applyNumberFormat="1" applyFont="1" applyFill="1" applyBorder="1" applyAlignment="1" applyProtection="1">
      <alignment horizontal="center"/>
    </xf>
    <xf numFmtId="165" fontId="28" fillId="0" borderId="15" xfId="0" applyNumberFormat="1" applyFont="1" applyFill="1" applyBorder="1" applyAlignment="1" applyProtection="1">
      <alignment horizontal="center"/>
    </xf>
    <xf numFmtId="0" fontId="19" fillId="0" borderId="7" xfId="0" applyFont="1" applyFill="1" applyBorder="1" applyAlignment="1">
      <alignment horizontal="center"/>
    </xf>
    <xf numFmtId="0" fontId="10" fillId="2" borderId="4" xfId="0" applyFont="1" applyFill="1" applyBorder="1"/>
    <xf numFmtId="0" fontId="3" fillId="0" borderId="0" xfId="0" applyFont="1" applyBorder="1" applyAlignment="1" applyProtection="1">
      <alignment horizontal="left"/>
    </xf>
    <xf numFmtId="169" fontId="18" fillId="0" borderId="0" xfId="0" applyNumberFormat="1" applyFont="1" applyBorder="1" applyAlignment="1" applyProtection="1"/>
    <xf numFmtId="169" fontId="10" fillId="0" borderId="0" xfId="0" applyNumberFormat="1" applyFont="1" applyBorder="1" applyAlignment="1" applyProtection="1"/>
    <xf numFmtId="3" fontId="18" fillId="0" borderId="0" xfId="0" applyNumberFormat="1" applyFont="1" applyFill="1" applyBorder="1" applyAlignment="1">
      <alignment horizontal="center"/>
    </xf>
    <xf numFmtId="3" fontId="10" fillId="0" borderId="0" xfId="0" applyNumberFormat="1" applyFont="1" applyFill="1" applyAlignment="1">
      <alignment horizontal="center"/>
    </xf>
    <xf numFmtId="3" fontId="10" fillId="0" borderId="0" xfId="0" applyNumberFormat="1" applyFont="1" applyFill="1" applyBorder="1" applyAlignment="1">
      <alignment horizontal="center"/>
    </xf>
    <xf numFmtId="0" fontId="14" fillId="0" borderId="0" xfId="0" applyFont="1" applyFill="1" applyAlignment="1" applyProtection="1">
      <alignment horizontal="left"/>
    </xf>
    <xf numFmtId="0" fontId="14" fillId="0" borderId="0" xfId="0" applyFont="1" applyFill="1"/>
    <xf numFmtId="0" fontId="15" fillId="0" borderId="0" xfId="0" applyFont="1" applyFill="1"/>
    <xf numFmtId="0" fontId="13" fillId="0" borderId="0" xfId="0" applyFont="1" applyFill="1" applyAlignment="1" applyProtection="1"/>
    <xf numFmtId="0" fontId="13" fillId="0" borderId="0" xfId="0" applyFont="1" applyFill="1" applyAlignment="1" applyProtection="1">
      <alignment horizontal="left"/>
    </xf>
    <xf numFmtId="165" fontId="19" fillId="0" borderId="0" xfId="0" applyNumberFormat="1" applyFont="1" applyFill="1" applyAlignment="1" applyProtection="1">
      <alignment horizontal="fill"/>
    </xf>
    <xf numFmtId="0" fontId="19" fillId="0" borderId="0" xfId="0" applyFont="1" applyFill="1"/>
    <xf numFmtId="0" fontId="12" fillId="0" borderId="0" xfId="0" applyFont="1" applyFill="1"/>
    <xf numFmtId="0" fontId="15" fillId="0" borderId="0" xfId="0" applyFont="1" applyFill="1" applyAlignment="1" applyProtection="1">
      <alignment horizontal="fill"/>
    </xf>
    <xf numFmtId="165" fontId="15" fillId="0" borderId="0" xfId="0" applyNumberFormat="1" applyFont="1" applyFill="1" applyAlignment="1" applyProtection="1">
      <alignment horizontal="fill"/>
    </xf>
    <xf numFmtId="0" fontId="15" fillId="0" borderId="0" xfId="0" applyFont="1" applyFill="1" applyAlignment="1" applyProtection="1"/>
    <xf numFmtId="0" fontId="16" fillId="0" borderId="0" xfId="0" applyFont="1" applyFill="1" applyBorder="1"/>
    <xf numFmtId="37" fontId="16" fillId="0" borderId="0" xfId="0" applyNumberFormat="1" applyFont="1" applyFill="1" applyProtection="1"/>
    <xf numFmtId="37" fontId="16" fillId="0" borderId="0" xfId="0" applyNumberFormat="1" applyFont="1" applyFill="1" applyAlignment="1" applyProtection="1"/>
    <xf numFmtId="0" fontId="16" fillId="0" borderId="0" xfId="0" applyFont="1" applyFill="1" applyAlignment="1" applyProtection="1"/>
    <xf numFmtId="37" fontId="19" fillId="0" borderId="0" xfId="0" applyNumberFormat="1" applyFont="1" applyFill="1" applyBorder="1" applyAlignment="1" applyProtection="1"/>
    <xf numFmtId="37" fontId="19" fillId="0" borderId="0" xfId="0" applyNumberFormat="1" applyFont="1" applyFill="1" applyAlignment="1" applyProtection="1"/>
    <xf numFmtId="166" fontId="19" fillId="0" borderId="0" xfId="1" applyNumberFormat="1" applyFont="1" applyFill="1"/>
    <xf numFmtId="3" fontId="19" fillId="0" borderId="0" xfId="0" applyNumberFormat="1" applyFont="1" applyFill="1" applyBorder="1"/>
    <xf numFmtId="0" fontId="19" fillId="0" borderId="0" xfId="0" applyFont="1" applyFill="1" applyBorder="1"/>
    <xf numFmtId="166" fontId="16" fillId="0" borderId="0" xfId="1" applyNumberFormat="1" applyFont="1" applyFill="1"/>
    <xf numFmtId="38" fontId="16" fillId="0" borderId="0" xfId="0" applyNumberFormat="1" applyFont="1" applyFill="1"/>
    <xf numFmtId="3" fontId="16" fillId="0" borderId="0" xfId="0" applyNumberFormat="1" applyFont="1" applyFill="1"/>
    <xf numFmtId="37" fontId="16" fillId="0" borderId="0" xfId="0" applyNumberFormat="1" applyFont="1" applyFill="1" applyBorder="1" applyAlignment="1" applyProtection="1"/>
    <xf numFmtId="37" fontId="19" fillId="0" borderId="0" xfId="0" applyNumberFormat="1" applyFont="1" applyFill="1"/>
    <xf numFmtId="0" fontId="16" fillId="0" borderId="0" xfId="0" applyFont="1" applyFill="1" applyBorder="1" applyAlignment="1" applyProtection="1"/>
    <xf numFmtId="0" fontId="19" fillId="0" borderId="4" xfId="0" applyFont="1" applyFill="1" applyBorder="1" applyAlignment="1" applyProtection="1">
      <alignment horizontal="left"/>
    </xf>
    <xf numFmtId="37" fontId="19" fillId="0" borderId="4" xfId="0" applyNumberFormat="1" applyFont="1" applyFill="1" applyBorder="1" applyAlignment="1" applyProtection="1"/>
    <xf numFmtId="37" fontId="16" fillId="0" borderId="0" xfId="0" applyNumberFormat="1" applyFont="1" applyFill="1" applyBorder="1" applyAlignment="1"/>
    <xf numFmtId="0" fontId="16" fillId="0" borderId="0" xfId="0" applyFont="1" applyFill="1" applyBorder="1" applyAlignment="1"/>
    <xf numFmtId="0" fontId="16" fillId="0" borderId="0" xfId="0" applyFont="1" applyFill="1" applyAlignment="1" applyProtection="1">
      <alignment horizontal="left"/>
      <protection locked="0"/>
    </xf>
    <xf numFmtId="0" fontId="13" fillId="0" borderId="0" xfId="0" applyFont="1" applyFill="1" applyAlignment="1" applyProtection="1">
      <alignment horizontal="left"/>
      <protection locked="0"/>
    </xf>
    <xf numFmtId="165" fontId="13" fillId="0" borderId="0" xfId="0" applyNumberFormat="1" applyFont="1" applyFill="1" applyAlignment="1" applyProtection="1">
      <alignment horizontal="fill"/>
    </xf>
    <xf numFmtId="0" fontId="13" fillId="0" borderId="0" xfId="0" applyFont="1" applyFill="1"/>
    <xf numFmtId="0" fontId="16" fillId="0" borderId="0" xfId="0" applyFont="1" applyFill="1" applyAlignment="1" applyProtection="1">
      <alignment horizontal="fill"/>
    </xf>
    <xf numFmtId="165" fontId="16" fillId="0" borderId="0" xfId="0" applyNumberFormat="1" applyFont="1" applyFill="1" applyAlignment="1" applyProtection="1">
      <alignment horizontal="fill"/>
    </xf>
    <xf numFmtId="0" fontId="16" fillId="0" borderId="17" xfId="0" applyFont="1" applyFill="1" applyBorder="1"/>
    <xf numFmtId="166" fontId="19" fillId="0" borderId="0" xfId="1" applyNumberFormat="1" applyFont="1" applyFill="1" applyBorder="1"/>
    <xf numFmtId="37" fontId="10" fillId="0" borderId="0" xfId="0" applyNumberFormat="1" applyFont="1" applyFill="1" applyAlignment="1" applyProtection="1"/>
    <xf numFmtId="0" fontId="4" fillId="0" borderId="0" xfId="0" applyFont="1" applyFill="1"/>
    <xf numFmtId="0" fontId="6" fillId="0" borderId="0" xfId="0" applyFont="1" applyFill="1" applyAlignment="1"/>
    <xf numFmtId="0" fontId="22" fillId="0" borderId="0" xfId="0" applyFont="1" applyFill="1" applyBorder="1"/>
    <xf numFmtId="0" fontId="22" fillId="0" borderId="0" xfId="0" applyFont="1" applyFill="1"/>
    <xf numFmtId="0" fontId="23" fillId="0" borderId="0" xfId="0" applyFont="1" applyFill="1" applyAlignment="1" applyProtection="1">
      <alignment horizontal="left"/>
    </xf>
    <xf numFmtId="165" fontId="4" fillId="0" borderId="0" xfId="0" applyNumberFormat="1" applyFont="1" applyFill="1" applyProtection="1"/>
    <xf numFmtId="0" fontId="21" fillId="0" borderId="0" xfId="0" applyFont="1" applyFill="1" applyAlignment="1" applyProtection="1">
      <alignment horizontal="left"/>
    </xf>
    <xf numFmtId="0" fontId="23" fillId="0" borderId="0" xfId="0" applyFont="1" applyFill="1" applyAlignment="1" applyProtection="1">
      <alignment horizontal="left"/>
      <protection locked="0"/>
    </xf>
    <xf numFmtId="0" fontId="21" fillId="0" borderId="0" xfId="0" applyFont="1" applyFill="1" applyAlignment="1" applyProtection="1">
      <alignment horizontal="left"/>
      <protection locked="0"/>
    </xf>
    <xf numFmtId="0" fontId="23" fillId="0" borderId="0" xfId="0" applyFont="1" applyFill="1"/>
    <xf numFmtId="165" fontId="10" fillId="0" borderId="0" xfId="0" applyNumberFormat="1" applyFont="1" applyFill="1" applyProtection="1"/>
    <xf numFmtId="0" fontId="21" fillId="0" borderId="0" xfId="0" applyFont="1" applyFill="1"/>
    <xf numFmtId="0" fontId="10" fillId="0" borderId="0" xfId="0" applyFont="1" applyFill="1" applyBorder="1"/>
    <xf numFmtId="165" fontId="22" fillId="0" borderId="0" xfId="0" applyNumberFormat="1" applyFont="1" applyFill="1" applyProtection="1"/>
    <xf numFmtId="0" fontId="6" fillId="0" borderId="0" xfId="0" applyFont="1" applyFill="1" applyBorder="1" applyAlignment="1"/>
    <xf numFmtId="165" fontId="18" fillId="0" borderId="11" xfId="0" applyNumberFormat="1" applyFont="1" applyFill="1" applyBorder="1" applyAlignment="1" applyProtection="1">
      <alignment horizontal="center" vertical="center"/>
    </xf>
    <xf numFmtId="0" fontId="10" fillId="0" borderId="17" xfId="0" applyFont="1" applyFill="1" applyBorder="1"/>
    <xf numFmtId="3" fontId="24" fillId="0" borderId="0" xfId="0" applyNumberFormat="1" applyFont="1" applyFill="1" applyAlignment="1"/>
    <xf numFmtId="0" fontId="18" fillId="0" borderId="0" xfId="0" applyFont="1" applyFill="1" applyBorder="1" applyAlignment="1" applyProtection="1">
      <alignment horizontal="left"/>
    </xf>
    <xf numFmtId="38" fontId="18" fillId="0" borderId="0" xfId="0" applyNumberFormat="1" applyFont="1" applyFill="1" applyBorder="1" applyAlignment="1"/>
    <xf numFmtId="37" fontId="18" fillId="0" borderId="0" xfId="0" applyNumberFormat="1" applyFont="1" applyFill="1" applyBorder="1" applyAlignment="1"/>
    <xf numFmtId="166" fontId="18" fillId="0" borderId="0" xfId="0" applyNumberFormat="1" applyFont="1" applyFill="1" applyBorder="1"/>
    <xf numFmtId="37" fontId="18" fillId="0" borderId="0" xfId="0" applyNumberFormat="1" applyFont="1" applyFill="1" applyAlignment="1"/>
    <xf numFmtId="166" fontId="10" fillId="0" borderId="0" xfId="1" applyNumberFormat="1" applyFont="1" applyFill="1" applyBorder="1"/>
    <xf numFmtId="38" fontId="10" fillId="0" borderId="0" xfId="0" applyNumberFormat="1" applyFont="1" applyFill="1" applyBorder="1"/>
    <xf numFmtId="0" fontId="10" fillId="0" borderId="0" xfId="0" applyFont="1" applyFill="1" applyBorder="1" applyAlignment="1" applyProtection="1">
      <alignment horizontal="left"/>
    </xf>
    <xf numFmtId="37" fontId="10" fillId="0" borderId="0" xfId="0" applyNumberFormat="1" applyFont="1" applyFill="1" applyBorder="1" applyAlignment="1"/>
    <xf numFmtId="37" fontId="10" fillId="0" borderId="0" xfId="0" applyNumberFormat="1" applyFont="1" applyFill="1" applyAlignment="1"/>
    <xf numFmtId="3" fontId="10" fillId="0" borderId="0" xfId="1" applyNumberFormat="1" applyFont="1" applyFill="1" applyBorder="1"/>
    <xf numFmtId="38" fontId="18" fillId="0" borderId="0" xfId="0" applyNumberFormat="1" applyFont="1" applyFill="1"/>
    <xf numFmtId="3" fontId="18" fillId="0" borderId="0" xfId="1" applyNumberFormat="1" applyFont="1" applyFill="1" applyBorder="1"/>
    <xf numFmtId="38" fontId="10" fillId="0" borderId="0" xfId="0" applyNumberFormat="1" applyFont="1" applyFill="1"/>
    <xf numFmtId="41" fontId="10" fillId="0" borderId="0" xfId="0" applyNumberFormat="1" applyFont="1" applyFill="1" applyBorder="1" applyAlignment="1" applyProtection="1">
      <alignment horizontal="right"/>
    </xf>
    <xf numFmtId="0" fontId="10" fillId="0" borderId="4" xfId="0" applyFont="1" applyFill="1" applyBorder="1"/>
    <xf numFmtId="37" fontId="10" fillId="0" borderId="4" xfId="0" applyNumberFormat="1" applyFont="1" applyFill="1" applyBorder="1" applyAlignment="1"/>
    <xf numFmtId="165" fontId="10" fillId="0" borderId="0" xfId="0" applyNumberFormat="1" applyFont="1" applyFill="1" applyBorder="1" applyProtection="1"/>
    <xf numFmtId="0" fontId="10" fillId="0" borderId="0" xfId="0" applyFont="1" applyFill="1" applyAlignment="1">
      <alignment horizontal="left"/>
    </xf>
    <xf numFmtId="0" fontId="10" fillId="0" borderId="0" xfId="0" applyFont="1" applyFill="1" applyBorder="1" applyAlignment="1"/>
    <xf numFmtId="0" fontId="10" fillId="0" borderId="0" xfId="0" applyFont="1" applyFill="1" applyAlignment="1">
      <alignment horizontal="center"/>
    </xf>
    <xf numFmtId="37" fontId="18" fillId="0" borderId="0" xfId="0" applyNumberFormat="1" applyFont="1" applyFill="1" applyBorder="1" applyAlignment="1">
      <alignment horizontal="center"/>
    </xf>
    <xf numFmtId="166" fontId="18" fillId="0" borderId="0" xfId="1" applyNumberFormat="1" applyFont="1" applyFill="1" applyBorder="1" applyAlignment="1">
      <alignment horizontal="right"/>
    </xf>
    <xf numFmtId="38" fontId="18" fillId="0" borderId="0" xfId="1" applyNumberFormat="1" applyFont="1" applyFill="1" applyBorder="1" applyAlignment="1">
      <alignment horizontal="right"/>
    </xf>
    <xf numFmtId="166" fontId="18" fillId="0" borderId="0" xfId="0" applyNumberFormat="1" applyFont="1" applyFill="1" applyBorder="1" applyAlignment="1">
      <alignment horizontal="right"/>
    </xf>
    <xf numFmtId="37" fontId="18" fillId="0" borderId="0" xfId="0" applyNumberFormat="1" applyFont="1" applyFill="1" applyAlignment="1">
      <alignment horizontal="center"/>
    </xf>
    <xf numFmtId="166" fontId="10" fillId="0" borderId="0" xfId="1" applyNumberFormat="1" applyFont="1" applyFill="1" applyBorder="1" applyAlignment="1">
      <alignment horizontal="right"/>
    </xf>
    <xf numFmtId="38" fontId="10" fillId="0" borderId="0" xfId="0" applyNumberFormat="1" applyFont="1" applyFill="1" applyAlignment="1">
      <alignment horizontal="right"/>
    </xf>
    <xf numFmtId="37" fontId="10" fillId="0" borderId="0" xfId="0" applyNumberFormat="1" applyFont="1" applyFill="1" applyBorder="1" applyAlignment="1">
      <alignment horizontal="center"/>
    </xf>
    <xf numFmtId="166" fontId="18" fillId="0" borderId="0" xfId="1" applyNumberFormat="1" applyFont="1" applyFill="1" applyAlignment="1">
      <alignment horizontal="right"/>
    </xf>
    <xf numFmtId="38" fontId="18" fillId="0" borderId="0" xfId="0" applyNumberFormat="1" applyFont="1" applyFill="1" applyAlignment="1">
      <alignment horizontal="right"/>
    </xf>
    <xf numFmtId="38" fontId="10" fillId="0" borderId="0" xfId="0" applyNumberFormat="1" applyFont="1" applyFill="1" applyBorder="1" applyAlignment="1">
      <alignment horizontal="right"/>
    </xf>
    <xf numFmtId="41" fontId="10" fillId="0" borderId="4" xfId="0" applyNumberFormat="1" applyFont="1" applyFill="1" applyBorder="1" applyAlignment="1" applyProtection="1">
      <alignment horizontal="right"/>
    </xf>
    <xf numFmtId="166" fontId="10" fillId="0" borderId="4" xfId="1" applyNumberFormat="1" applyFont="1" applyFill="1" applyBorder="1" applyAlignment="1">
      <alignment horizontal="center"/>
    </xf>
    <xf numFmtId="166" fontId="10" fillId="0" borderId="4" xfId="1" applyNumberFormat="1" applyFont="1" applyFill="1" applyBorder="1" applyAlignment="1">
      <alignment horizontal="right"/>
    </xf>
    <xf numFmtId="38" fontId="10" fillId="0" borderId="4" xfId="0" applyNumberFormat="1" applyFont="1" applyFill="1" applyBorder="1" applyAlignment="1">
      <alignment horizontal="right"/>
    </xf>
    <xf numFmtId="3" fontId="10" fillId="0" borderId="4" xfId="0" applyNumberFormat="1" applyFont="1" applyFill="1" applyBorder="1"/>
    <xf numFmtId="166" fontId="10" fillId="0" borderId="0" xfId="0" applyNumberFormat="1" applyFont="1" applyFill="1"/>
    <xf numFmtId="0" fontId="4" fillId="0" borderId="0" xfId="0" applyFont="1" applyFill="1" applyBorder="1" applyAlignment="1" applyProtection="1">
      <alignment horizontal="left"/>
    </xf>
    <xf numFmtId="0" fontId="23" fillId="0" borderId="0" xfId="0" applyFont="1" applyFill="1" applyBorder="1" applyAlignment="1" applyProtection="1">
      <alignment horizontal="left"/>
    </xf>
    <xf numFmtId="0" fontId="21" fillId="0" borderId="0" xfId="0" applyFont="1" applyFill="1" applyBorder="1" applyAlignment="1" applyProtection="1">
      <alignment horizontal="left"/>
    </xf>
    <xf numFmtId="0" fontId="6" fillId="0" borderId="0" xfId="0" applyFont="1" applyFill="1"/>
    <xf numFmtId="0" fontId="3" fillId="0" borderId="0" xfId="0" applyFont="1" applyFill="1"/>
    <xf numFmtId="0" fontId="21" fillId="0" borderId="0" xfId="0" applyFont="1" applyFill="1" applyBorder="1"/>
    <xf numFmtId="0" fontId="23" fillId="0" borderId="0" xfId="0" applyFont="1" applyFill="1" applyBorder="1"/>
    <xf numFmtId="0" fontId="5" fillId="0" borderId="0" xfId="0" applyFont="1" applyFill="1"/>
    <xf numFmtId="0" fontId="3" fillId="0" borderId="0" xfId="0" applyFont="1" applyFill="1" applyBorder="1"/>
    <xf numFmtId="165" fontId="6" fillId="0" borderId="0" xfId="0" applyNumberFormat="1" applyFont="1" applyFill="1" applyBorder="1" applyAlignment="1" applyProtection="1">
      <alignment horizontal="center"/>
      <protection locked="0"/>
    </xf>
    <xf numFmtId="0" fontId="6" fillId="0" borderId="0" xfId="0" applyFont="1" applyFill="1" applyAlignment="1" applyProtection="1"/>
    <xf numFmtId="0" fontId="5" fillId="0" borderId="0" xfId="0" applyFont="1" applyFill="1" applyAlignment="1" applyProtection="1">
      <alignment horizontal="left"/>
    </xf>
    <xf numFmtId="0" fontId="18" fillId="0" borderId="2" xfId="0" applyFont="1" applyFill="1" applyBorder="1" applyAlignment="1" applyProtection="1">
      <alignment horizontal="center"/>
    </xf>
    <xf numFmtId="37" fontId="19" fillId="0" borderId="0" xfId="0" applyNumberFormat="1" applyFont="1" applyFill="1" applyBorder="1" applyProtection="1"/>
    <xf numFmtId="37" fontId="18" fillId="0" borderId="0" xfId="0" applyNumberFormat="1" applyFont="1" applyFill="1" applyBorder="1" applyAlignment="1" applyProtection="1"/>
    <xf numFmtId="37" fontId="18" fillId="0" borderId="0" xfId="0" applyNumberFormat="1" applyFont="1" applyFill="1"/>
    <xf numFmtId="37" fontId="10" fillId="0" borderId="0" xfId="0" applyNumberFormat="1" applyFont="1" applyFill="1" applyBorder="1" applyAlignment="1" applyProtection="1"/>
    <xf numFmtId="0" fontId="18" fillId="0" borderId="4" xfId="0" applyFont="1" applyFill="1" applyBorder="1" applyAlignment="1" applyProtection="1">
      <alignment horizontal="left"/>
    </xf>
    <xf numFmtId="0" fontId="18" fillId="0" borderId="4" xfId="0" applyFont="1" applyFill="1" applyBorder="1"/>
    <xf numFmtId="37" fontId="19" fillId="0" borderId="4" xfId="0" applyNumberFormat="1" applyFont="1" applyFill="1" applyBorder="1" applyProtection="1"/>
    <xf numFmtId="37" fontId="18" fillId="0" borderId="4" xfId="0" applyNumberFormat="1" applyFont="1" applyFill="1" applyBorder="1" applyAlignment="1" applyProtection="1"/>
    <xf numFmtId="166" fontId="18" fillId="0" borderId="4" xfId="1" applyNumberFormat="1" applyFont="1" applyFill="1" applyBorder="1" applyAlignment="1"/>
    <xf numFmtId="0" fontId="10" fillId="0" borderId="0" xfId="0" applyFont="1" applyFill="1" applyBorder="1" applyAlignment="1">
      <alignment horizontal="left"/>
    </xf>
    <xf numFmtId="165" fontId="10" fillId="0" borderId="0" xfId="0" applyNumberFormat="1" applyFont="1" applyFill="1" applyBorder="1" applyAlignment="1" applyProtection="1">
      <alignment horizontal="center"/>
      <protection locked="0"/>
    </xf>
    <xf numFmtId="0" fontId="10" fillId="0" borderId="0" xfId="0" applyFont="1" applyFill="1" applyAlignment="1" applyProtection="1"/>
    <xf numFmtId="37" fontId="10" fillId="0" borderId="0" xfId="0" applyNumberFormat="1" applyFont="1" applyFill="1" applyBorder="1" applyProtection="1"/>
    <xf numFmtId="37" fontId="18" fillId="0" borderId="0" xfId="0" applyNumberFormat="1" applyFont="1" applyFill="1" applyAlignment="1" applyProtection="1"/>
    <xf numFmtId="166" fontId="18" fillId="0" borderId="4" xfId="1" applyNumberFormat="1" applyFont="1" applyFill="1" applyBorder="1"/>
    <xf numFmtId="3" fontId="18" fillId="0" borderId="4" xfId="0" applyNumberFormat="1" applyFont="1" applyFill="1" applyBorder="1"/>
    <xf numFmtId="0" fontId="4" fillId="0" borderId="0" xfId="0" applyFont="1" applyFill="1" applyAlignment="1" applyProtection="1">
      <alignment horizontal="left"/>
    </xf>
    <xf numFmtId="0" fontId="3" fillId="0" borderId="0" xfId="0" applyFont="1" applyFill="1" applyProtection="1"/>
    <xf numFmtId="0" fontId="4" fillId="0" borderId="0" xfId="0" applyFont="1" applyFill="1" applyProtection="1"/>
    <xf numFmtId="0" fontId="18" fillId="0" borderId="0" xfId="0" applyFont="1" applyFill="1" applyAlignment="1"/>
    <xf numFmtId="0" fontId="18" fillId="0" borderId="0" xfId="0" applyFont="1" applyFill="1" applyBorder="1" applyProtection="1"/>
    <xf numFmtId="37" fontId="18" fillId="0" borderId="0" xfId="0" applyNumberFormat="1" applyFont="1" applyFill="1" applyBorder="1" applyProtection="1"/>
    <xf numFmtId="37" fontId="10" fillId="0" borderId="0" xfId="0" applyNumberFormat="1" applyFont="1" applyFill="1" applyAlignment="1">
      <alignment horizontal="center"/>
    </xf>
    <xf numFmtId="166" fontId="10" fillId="0" borderId="0" xfId="1" applyNumberFormat="1" applyFont="1" applyFill="1" applyAlignment="1">
      <alignment horizontal="center"/>
    </xf>
    <xf numFmtId="3" fontId="10" fillId="0" borderId="4" xfId="0" applyNumberFormat="1" applyFont="1" applyFill="1" applyBorder="1" applyAlignment="1">
      <alignment horizontal="center"/>
    </xf>
    <xf numFmtId="0" fontId="21" fillId="0" borderId="0" xfId="0" applyFont="1" applyFill="1" applyProtection="1"/>
    <xf numFmtId="37" fontId="18" fillId="0" borderId="0" xfId="0" applyNumberFormat="1" applyFont="1" applyFill="1" applyBorder="1" applyAlignment="1" applyProtection="1">
      <alignment horizontal="right"/>
    </xf>
    <xf numFmtId="37" fontId="10" fillId="0" borderId="0" xfId="0" applyNumberFormat="1" applyFont="1" applyFill="1" applyBorder="1" applyAlignment="1" applyProtection="1">
      <alignment horizontal="right"/>
    </xf>
    <xf numFmtId="166" fontId="10" fillId="0" borderId="0" xfId="0" applyNumberFormat="1" applyFont="1" applyFill="1" applyAlignment="1">
      <alignment horizontal="center"/>
    </xf>
    <xf numFmtId="37" fontId="10" fillId="0" borderId="0" xfId="0" applyNumberFormat="1" applyFont="1" applyFill="1" applyAlignment="1" applyProtection="1">
      <alignment horizontal="right"/>
    </xf>
    <xf numFmtId="0" fontId="17" fillId="0" borderId="0" xfId="0" applyFont="1" applyFill="1" applyAlignment="1" applyProtection="1">
      <alignment horizontal="left"/>
    </xf>
    <xf numFmtId="0" fontId="16" fillId="0" borderId="0" xfId="0" applyFont="1" applyFill="1" applyAlignment="1" applyProtection="1">
      <alignment horizontal="left"/>
    </xf>
    <xf numFmtId="166" fontId="10" fillId="0" borderId="0" xfId="1" applyNumberFormat="1" applyFont="1" applyFill="1" applyBorder="1" applyAlignment="1" applyProtection="1"/>
    <xf numFmtId="166" fontId="0" fillId="0" borderId="0" xfId="1" applyNumberFormat="1" applyFont="1" applyFill="1"/>
    <xf numFmtId="43" fontId="10" fillId="0" borderId="0" xfId="1" applyFont="1" applyFill="1"/>
    <xf numFmtId="0" fontId="10" fillId="0" borderId="0" xfId="0" applyFont="1" applyFill="1" applyProtection="1"/>
    <xf numFmtId="0" fontId="19" fillId="0" borderId="0" xfId="0" applyFont="1" applyFill="1" applyAlignment="1" applyProtection="1">
      <alignment horizontal="left"/>
    </xf>
    <xf numFmtId="166" fontId="10" fillId="0" borderId="0" xfId="0" applyNumberFormat="1" applyFont="1" applyFill="1" applyBorder="1"/>
    <xf numFmtId="0" fontId="10" fillId="0" borderId="0" xfId="0" applyFont="1" applyFill="1" applyBorder="1" applyAlignment="1">
      <alignment horizontal="right"/>
    </xf>
    <xf numFmtId="0" fontId="17" fillId="0" borderId="0" xfId="0" applyFont="1" applyFill="1"/>
    <xf numFmtId="0" fontId="26" fillId="0" borderId="0" xfId="0" applyFont="1" applyFill="1"/>
    <xf numFmtId="0" fontId="31" fillId="0" borderId="0" xfId="0" applyFont="1" applyFill="1"/>
    <xf numFmtId="0" fontId="31" fillId="0" borderId="0" xfId="0" applyFont="1" applyFill="1" applyAlignment="1" applyProtection="1">
      <alignment horizontal="left"/>
    </xf>
    <xf numFmtId="0" fontId="18" fillId="0" borderId="0" xfId="0" applyFont="1" applyFill="1" applyBorder="1" applyAlignment="1" applyProtection="1"/>
    <xf numFmtId="0" fontId="28" fillId="0" borderId="0" xfId="0" applyFont="1" applyFill="1" applyBorder="1" applyAlignment="1" applyProtection="1"/>
    <xf numFmtId="38" fontId="18" fillId="0" borderId="0" xfId="1" applyNumberFormat="1" applyFont="1" applyFill="1" applyBorder="1" applyProtection="1"/>
    <xf numFmtId="0" fontId="29" fillId="0" borderId="0" xfId="0" applyFont="1" applyFill="1" applyAlignment="1"/>
    <xf numFmtId="0" fontId="29" fillId="0" borderId="0" xfId="0" applyFont="1" applyFill="1" applyAlignment="1" applyProtection="1"/>
    <xf numFmtId="166" fontId="10" fillId="0" borderId="0" xfId="1" applyNumberFormat="1" applyFont="1" applyFill="1" applyProtection="1"/>
    <xf numFmtId="166" fontId="18" fillId="0" borderId="0" xfId="1" applyNumberFormat="1" applyFont="1" applyFill="1" applyBorder="1" applyProtection="1"/>
    <xf numFmtId="0" fontId="29" fillId="0" borderId="0" xfId="0" applyFont="1" applyFill="1" applyBorder="1" applyAlignment="1" applyProtection="1"/>
    <xf numFmtId="0" fontId="1" fillId="0" borderId="0" xfId="0" applyFont="1" applyFill="1"/>
    <xf numFmtId="0" fontId="11" fillId="0" borderId="0" xfId="0" applyFont="1" applyFill="1"/>
    <xf numFmtId="41" fontId="10" fillId="0" borderId="4" xfId="1" applyNumberFormat="1" applyFont="1" applyFill="1" applyBorder="1" applyProtection="1"/>
    <xf numFmtId="3" fontId="10" fillId="0" borderId="4" xfId="1" applyNumberFormat="1" applyFont="1" applyFill="1" applyBorder="1"/>
    <xf numFmtId="166" fontId="10" fillId="0" borderId="4" xfId="1" applyNumberFormat="1" applyFont="1" applyFill="1" applyBorder="1"/>
    <xf numFmtId="166" fontId="10" fillId="0" borderId="0" xfId="1" applyNumberFormat="1" applyFont="1" applyFill="1" applyBorder="1" applyAlignment="1" applyProtection="1">
      <alignment horizontal="left"/>
      <protection locked="0"/>
    </xf>
    <xf numFmtId="0" fontId="10" fillId="0" borderId="0" xfId="2" applyFont="1" applyFill="1" applyAlignment="1" applyProtection="1">
      <alignment horizontal="left"/>
      <protection locked="0"/>
    </xf>
    <xf numFmtId="166" fontId="10" fillId="0" borderId="0" xfId="1" applyNumberFormat="1" applyFont="1" applyFill="1" applyAlignment="1" applyProtection="1">
      <alignment horizontal="left"/>
      <protection locked="0"/>
    </xf>
    <xf numFmtId="0" fontId="10" fillId="0" borderId="0" xfId="2" applyFont="1" applyFill="1"/>
    <xf numFmtId="0" fontId="32" fillId="0" borderId="0" xfId="0" applyFont="1" applyFill="1"/>
    <xf numFmtId="0" fontId="18" fillId="0" borderId="0" xfId="2" applyFont="1" applyFill="1" applyProtection="1"/>
    <xf numFmtId="166" fontId="10" fillId="0" borderId="4" xfId="1" applyNumberFormat="1" applyFont="1" applyFill="1" applyBorder="1" applyProtection="1"/>
    <xf numFmtId="0" fontId="10" fillId="0" borderId="0" xfId="0" applyFont="1" applyFill="1" applyBorder="1" applyAlignment="1" applyProtection="1">
      <alignment horizontal="fill"/>
    </xf>
    <xf numFmtId="0" fontId="22" fillId="0" borderId="0" xfId="0" applyFont="1" applyFill="1" applyProtection="1"/>
    <xf numFmtId="0" fontId="14" fillId="0" borderId="0" xfId="0" applyFont="1" applyFill="1" applyAlignment="1" applyProtection="1">
      <alignment horizontal="fill"/>
    </xf>
    <xf numFmtId="3" fontId="10" fillId="0" borderId="0" xfId="0" applyNumberFormat="1" applyFont="1" applyFill="1" applyProtection="1"/>
    <xf numFmtId="166" fontId="10" fillId="0" borderId="0" xfId="0" applyNumberFormat="1" applyFont="1" applyFill="1" applyProtection="1"/>
    <xf numFmtId="0" fontId="0" fillId="0" borderId="0" xfId="0" applyFill="1" applyAlignment="1">
      <alignment horizontal="center"/>
    </xf>
    <xf numFmtId="0" fontId="25" fillId="0" borderId="0" xfId="0" applyFont="1" applyFill="1" applyAlignment="1" applyProtection="1">
      <alignment horizontal="center"/>
    </xf>
    <xf numFmtId="0" fontId="31" fillId="0" borderId="0" xfId="0" applyFont="1" applyFill="1" applyProtection="1"/>
    <xf numFmtId="0" fontId="29" fillId="0" borderId="0" xfId="0" applyFont="1" applyFill="1" applyProtection="1"/>
    <xf numFmtId="165" fontId="30" fillId="0" borderId="3" xfId="0" applyNumberFormat="1" applyFont="1" applyFill="1" applyBorder="1" applyAlignment="1" applyProtection="1">
      <alignment horizontal="center"/>
    </xf>
    <xf numFmtId="0" fontId="28" fillId="0" borderId="0" xfId="0" applyFont="1" applyFill="1" applyBorder="1" applyAlignment="1" applyProtection="1">
      <alignment horizontal="left"/>
    </xf>
    <xf numFmtId="37" fontId="30" fillId="0" borderId="0" xfId="0" applyNumberFormat="1" applyFont="1" applyFill="1" applyBorder="1" applyAlignment="1" applyProtection="1">
      <alignment horizontal="center"/>
    </xf>
    <xf numFmtId="41" fontId="30" fillId="0" borderId="0" xfId="1" applyNumberFormat="1" applyFont="1" applyFill="1" applyBorder="1" applyAlignment="1">
      <alignment horizontal="center"/>
    </xf>
    <xf numFmtId="37" fontId="25" fillId="0" borderId="0" xfId="0" applyNumberFormat="1" applyFont="1" applyFill="1" applyAlignment="1" applyProtection="1">
      <alignment horizontal="center"/>
    </xf>
    <xf numFmtId="37" fontId="30" fillId="0" borderId="0" xfId="0" applyNumberFormat="1" applyFont="1" applyFill="1" applyAlignment="1" applyProtection="1">
      <alignment horizontal="center"/>
    </xf>
    <xf numFmtId="37" fontId="25" fillId="0" borderId="0" xfId="0" applyNumberFormat="1" applyFont="1" applyFill="1" applyBorder="1" applyAlignment="1" applyProtection="1">
      <alignment horizontal="center"/>
    </xf>
    <xf numFmtId="0" fontId="29" fillId="0" borderId="0" xfId="0" applyFont="1" applyFill="1" applyAlignment="1" applyProtection="1">
      <alignment horizontal="left"/>
      <protection locked="0"/>
    </xf>
    <xf numFmtId="0" fontId="29" fillId="0" borderId="0" xfId="0" applyFont="1" applyFill="1"/>
    <xf numFmtId="0" fontId="25" fillId="0" borderId="0" xfId="0" applyFont="1" applyFill="1" applyAlignment="1" applyProtection="1"/>
    <xf numFmtId="0" fontId="17" fillId="0" borderId="0" xfId="0" applyFont="1" applyFill="1" applyProtection="1"/>
    <xf numFmtId="0" fontId="25" fillId="0" borderId="0" xfId="0" applyFont="1" applyFill="1" applyBorder="1" applyAlignment="1" applyProtection="1">
      <alignment horizontal="left"/>
    </xf>
    <xf numFmtId="170" fontId="25" fillId="0" borderId="0" xfId="0" applyNumberFormat="1" applyFont="1" applyFill="1" applyAlignment="1">
      <alignment horizontal="right"/>
    </xf>
    <xf numFmtId="170" fontId="30" fillId="0" borderId="0" xfId="0" applyNumberFormat="1" applyFont="1" applyFill="1" applyBorder="1" applyAlignment="1" applyProtection="1">
      <alignment horizontal="right"/>
    </xf>
    <xf numFmtId="170" fontId="25" fillId="0" borderId="0" xfId="0" applyNumberFormat="1" applyFont="1" applyFill="1" applyAlignment="1" applyProtection="1">
      <alignment horizontal="right"/>
    </xf>
    <xf numFmtId="170" fontId="30" fillId="0" borderId="0" xfId="0" applyNumberFormat="1" applyFont="1" applyFill="1" applyAlignment="1" applyProtection="1">
      <alignment horizontal="right"/>
    </xf>
    <xf numFmtId="170" fontId="25" fillId="0" borderId="0" xfId="0" applyNumberFormat="1" applyFont="1" applyFill="1" applyBorder="1" applyAlignment="1" applyProtection="1">
      <alignment horizontal="right"/>
    </xf>
    <xf numFmtId="3" fontId="25" fillId="0" borderId="0" xfId="0" applyNumberFormat="1" applyFont="1" applyFill="1" applyAlignment="1" applyProtection="1">
      <alignment horizontal="center"/>
    </xf>
    <xf numFmtId="3" fontId="25" fillId="0" borderId="0" xfId="0" applyNumberFormat="1" applyFont="1" applyFill="1" applyBorder="1" applyAlignment="1" applyProtection="1">
      <alignment horizontal="center"/>
    </xf>
    <xf numFmtId="3" fontId="25" fillId="0" borderId="4" xfId="0" applyNumberFormat="1" applyFont="1" applyFill="1" applyBorder="1" applyAlignment="1">
      <alignment horizontal="center"/>
    </xf>
    <xf numFmtId="0" fontId="29" fillId="0" borderId="0" xfId="0" applyFont="1" applyFill="1" applyBorder="1" applyAlignment="1"/>
    <xf numFmtId="0" fontId="25" fillId="0" borderId="0" xfId="0" applyFont="1" applyFill="1" applyBorder="1" applyAlignment="1">
      <alignment horizontal="center"/>
    </xf>
    <xf numFmtId="41" fontId="25" fillId="0" borderId="0" xfId="0" applyNumberFormat="1" applyFont="1" applyFill="1" applyBorder="1" applyAlignment="1" applyProtection="1">
      <alignment horizontal="center"/>
    </xf>
    <xf numFmtId="41" fontId="25" fillId="0" borderId="0" xfId="1" applyNumberFormat="1" applyFont="1" applyFill="1" applyBorder="1"/>
    <xf numFmtId="0" fontId="10" fillId="0" borderId="0" xfId="0" applyFont="1" applyFill="1" applyAlignment="1" applyProtection="1">
      <alignment horizontal="center"/>
    </xf>
    <xf numFmtId="0" fontId="0" fillId="0" borderId="0" xfId="0" applyFill="1" applyAlignment="1" applyProtection="1">
      <alignment horizontal="center"/>
    </xf>
    <xf numFmtId="0" fontId="20" fillId="0" borderId="0" xfId="0" applyFont="1" applyFill="1" applyBorder="1"/>
    <xf numFmtId="0" fontId="3" fillId="0" borderId="0" xfId="0" applyFont="1" applyFill="1" applyBorder="1" applyAlignment="1">
      <alignment horizontal="center"/>
    </xf>
    <xf numFmtId="0" fontId="5" fillId="0" borderId="0" xfId="0" applyFont="1" applyFill="1" applyBorder="1" applyAlignment="1" applyProtection="1">
      <alignment horizontal="left"/>
    </xf>
    <xf numFmtId="3" fontId="8" fillId="0" borderId="0" xfId="1" applyNumberFormat="1" applyFont="1" applyFill="1" applyBorder="1" applyProtection="1"/>
    <xf numFmtId="3" fontId="1" fillId="0" borderId="0" xfId="0" applyNumberFormat="1" applyFont="1" applyFill="1" applyBorder="1" applyProtection="1"/>
    <xf numFmtId="3" fontId="5" fillId="0" borderId="0" xfId="0" applyNumberFormat="1" applyFont="1" applyFill="1" applyBorder="1" applyAlignment="1"/>
    <xf numFmtId="3" fontId="8" fillId="0" borderId="0" xfId="0" applyNumberFormat="1" applyFont="1" applyFill="1" applyBorder="1" applyProtection="1"/>
    <xf numFmtId="3" fontId="3" fillId="0" borderId="0" xfId="0" applyNumberFormat="1" applyFont="1" applyFill="1" applyBorder="1"/>
    <xf numFmtId="0" fontId="3" fillId="0" borderId="0" xfId="0" applyFont="1" applyFill="1" applyAlignment="1">
      <alignment horizontal="center"/>
    </xf>
    <xf numFmtId="0" fontId="4" fillId="0" borderId="0" xfId="0" applyFont="1" applyFill="1" applyAlignment="1">
      <alignment horizontal="left"/>
    </xf>
    <xf numFmtId="0" fontId="4" fillId="0" borderId="0" xfId="0" applyFont="1" applyFill="1" applyBorder="1" applyAlignment="1">
      <alignment horizontal="left"/>
    </xf>
    <xf numFmtId="3" fontId="4" fillId="0" borderId="0" xfId="0" applyNumberFormat="1" applyFont="1" applyFill="1" applyBorder="1" applyAlignment="1">
      <alignment horizontal="left"/>
    </xf>
    <xf numFmtId="166" fontId="16" fillId="0" borderId="0" xfId="1" applyNumberFormat="1" applyFont="1" applyFill="1" applyAlignment="1">
      <alignment horizontal="right"/>
    </xf>
    <xf numFmtId="3" fontId="10" fillId="0" borderId="0" xfId="1" applyNumberFormat="1" applyFont="1" applyFill="1" applyAlignment="1">
      <alignment horizontal="right" vertical="justify" indent="4"/>
    </xf>
    <xf numFmtId="171" fontId="18" fillId="0" borderId="0" xfId="0" applyNumberFormat="1" applyFont="1" applyFill="1" applyBorder="1" applyAlignment="1">
      <alignment horizontal="right" vertical="justify" indent="2"/>
    </xf>
    <xf numFmtId="171" fontId="18" fillId="0" borderId="0" xfId="1" applyNumberFormat="1" applyFont="1" applyFill="1" applyBorder="1" applyAlignment="1">
      <alignment horizontal="right" vertical="justify" indent="2"/>
    </xf>
    <xf numFmtId="171" fontId="10" fillId="0" borderId="0" xfId="0" applyNumberFormat="1" applyFont="1" applyFill="1" applyAlignment="1">
      <alignment horizontal="right" vertical="justify" indent="2"/>
    </xf>
    <xf numFmtId="171" fontId="10" fillId="0" borderId="0" xfId="1" applyNumberFormat="1" applyFont="1" applyFill="1" applyAlignment="1">
      <alignment horizontal="right" vertical="justify" indent="2"/>
    </xf>
    <xf numFmtId="171" fontId="18" fillId="0" borderId="0" xfId="0" applyNumberFormat="1" applyFont="1" applyFill="1" applyAlignment="1">
      <alignment horizontal="right" vertical="justify" indent="2"/>
    </xf>
    <xf numFmtId="171" fontId="18" fillId="0" borderId="0" xfId="1" applyNumberFormat="1" applyFont="1" applyFill="1" applyAlignment="1">
      <alignment horizontal="right" vertical="justify" indent="2"/>
    </xf>
    <xf numFmtId="171" fontId="10" fillId="0" borderId="0" xfId="0" applyNumberFormat="1" applyFont="1" applyFill="1" applyBorder="1" applyAlignment="1">
      <alignment horizontal="right" vertical="justify" indent="2"/>
    </xf>
    <xf numFmtId="171" fontId="10" fillId="0" borderId="4" xfId="0" applyNumberFormat="1" applyFont="1" applyFill="1" applyBorder="1" applyAlignment="1">
      <alignment horizontal="right" vertical="justify" indent="2"/>
    </xf>
    <xf numFmtId="171" fontId="10" fillId="0" borderId="4" xfId="1" applyNumberFormat="1" applyFont="1" applyFill="1" applyBorder="1" applyAlignment="1">
      <alignment horizontal="right" vertical="justify" indent="2"/>
    </xf>
    <xf numFmtId="171" fontId="10" fillId="0" borderId="0" xfId="1" applyNumberFormat="1" applyFont="1" applyFill="1" applyBorder="1" applyAlignment="1">
      <alignment horizontal="right" vertical="justify" indent="2"/>
    </xf>
    <xf numFmtId="171" fontId="30" fillId="0" borderId="0" xfId="1" applyNumberFormat="1" applyFont="1" applyFill="1" applyBorder="1" applyAlignment="1">
      <alignment horizontal="right"/>
    </xf>
    <xf numFmtId="171" fontId="25" fillId="0" borderId="0" xfId="1" applyNumberFormat="1" applyFont="1" applyFill="1" applyAlignment="1">
      <alignment horizontal="center"/>
    </xf>
    <xf numFmtId="171" fontId="25" fillId="0" borderId="0" xfId="1" applyNumberFormat="1" applyFont="1" applyFill="1" applyAlignment="1">
      <alignment horizontal="right"/>
    </xf>
    <xf numFmtId="171" fontId="25" fillId="0" borderId="0" xfId="1" applyNumberFormat="1" applyFont="1" applyFill="1" applyBorder="1" applyAlignment="1">
      <alignment horizontal="center"/>
    </xf>
    <xf numFmtId="171" fontId="25" fillId="0" borderId="4" xfId="1" applyNumberFormat="1" applyFont="1" applyFill="1" applyBorder="1" applyAlignment="1">
      <alignment horizontal="center"/>
    </xf>
    <xf numFmtId="171" fontId="25" fillId="0" borderId="4" xfId="1" applyNumberFormat="1" applyFont="1" applyFill="1" applyBorder="1" applyAlignment="1">
      <alignment horizontal="right"/>
    </xf>
    <xf numFmtId="171" fontId="25" fillId="0" borderId="0" xfId="0" applyNumberFormat="1" applyFont="1" applyFill="1" applyAlignment="1" applyProtection="1">
      <alignment horizontal="left" indent="3"/>
    </xf>
    <xf numFmtId="171" fontId="30" fillId="0" borderId="0" xfId="0" applyNumberFormat="1" applyFont="1" applyFill="1" applyAlignment="1">
      <alignment horizontal="left" indent="3"/>
    </xf>
    <xf numFmtId="171" fontId="0" fillId="0" borderId="0" xfId="0" applyNumberFormat="1" applyFill="1" applyAlignment="1">
      <alignment horizontal="left" indent="3"/>
    </xf>
    <xf numFmtId="171" fontId="30" fillId="0" borderId="0" xfId="0" applyNumberFormat="1" applyFont="1" applyFill="1" applyBorder="1" applyAlignment="1" applyProtection="1">
      <alignment horizontal="left" indent="3"/>
    </xf>
    <xf numFmtId="171" fontId="30" fillId="0" borderId="0" xfId="1" applyNumberFormat="1" applyFont="1" applyFill="1" applyBorder="1" applyAlignment="1">
      <alignment horizontal="left" indent="3"/>
    </xf>
    <xf numFmtId="171" fontId="25" fillId="0" borderId="0" xfId="1" applyNumberFormat="1" applyFont="1" applyFill="1" applyAlignment="1">
      <alignment horizontal="left" indent="3"/>
    </xf>
    <xf numFmtId="171" fontId="30" fillId="0" borderId="0" xfId="0" applyNumberFormat="1" applyFont="1" applyFill="1" applyAlignment="1" applyProtection="1">
      <alignment horizontal="left" indent="3"/>
    </xf>
    <xf numFmtId="171" fontId="30" fillId="0" borderId="0" xfId="1" applyNumberFormat="1" applyFont="1" applyFill="1" applyAlignment="1">
      <alignment horizontal="left" indent="3"/>
    </xf>
    <xf numFmtId="171" fontId="25" fillId="0" borderId="0" xfId="0" applyNumberFormat="1" applyFont="1" applyFill="1" applyBorder="1" applyAlignment="1" applyProtection="1">
      <alignment horizontal="left" indent="3"/>
    </xf>
    <xf numFmtId="171" fontId="25" fillId="0" borderId="0" xfId="1" applyNumberFormat="1" applyFont="1" applyFill="1" applyBorder="1" applyAlignment="1">
      <alignment horizontal="left" indent="3"/>
    </xf>
    <xf numFmtId="171" fontId="25" fillId="0" borderId="4" xfId="0" applyNumberFormat="1" applyFont="1" applyFill="1" applyBorder="1" applyAlignment="1" applyProtection="1">
      <alignment horizontal="left" indent="3"/>
    </xf>
    <xf numFmtId="171" fontId="30" fillId="0" borderId="0" xfId="1" applyNumberFormat="1" applyFont="1" applyFill="1" applyBorder="1" applyAlignment="1" applyProtection="1">
      <alignment horizontal="right"/>
    </xf>
    <xf numFmtId="171" fontId="30" fillId="0" borderId="0" xfId="1" applyNumberFormat="1" applyFont="1" applyFill="1" applyBorder="1"/>
    <xf numFmtId="171" fontId="25" fillId="0" borderId="0" xfId="1" applyNumberFormat="1" applyFont="1" applyFill="1" applyAlignment="1" applyProtection="1">
      <alignment horizontal="right"/>
    </xf>
    <xf numFmtId="171" fontId="25" fillId="0" borderId="0" xfId="1" applyNumberFormat="1" applyFont="1" applyFill="1"/>
    <xf numFmtId="171" fontId="30" fillId="0" borderId="0" xfId="1" applyNumberFormat="1" applyFont="1" applyFill="1" applyAlignment="1" applyProtection="1">
      <alignment horizontal="right"/>
    </xf>
    <xf numFmtId="171" fontId="30" fillId="0" borderId="0" xfId="1" applyNumberFormat="1" applyFont="1" applyFill="1"/>
    <xf numFmtId="171" fontId="30" fillId="0" borderId="0" xfId="1" applyNumberFormat="1" applyFont="1" applyFill="1" applyAlignment="1">
      <alignment horizontal="right"/>
    </xf>
    <xf numFmtId="171" fontId="25" fillId="0" borderId="0" xfId="1" applyNumberFormat="1" applyFont="1" applyFill="1" applyBorder="1" applyAlignment="1" applyProtection="1">
      <alignment horizontal="right"/>
    </xf>
    <xf numFmtId="171" fontId="25" fillId="0" borderId="0" xfId="1" applyNumberFormat="1" applyFont="1" applyFill="1" applyAlignment="1" applyProtection="1">
      <alignment horizontal="center"/>
    </xf>
    <xf numFmtId="171" fontId="25" fillId="0" borderId="0" xfId="1" applyNumberFormat="1" applyFont="1" applyFill="1" applyBorder="1" applyAlignment="1" applyProtection="1">
      <alignment horizontal="center"/>
    </xf>
    <xf numFmtId="171" fontId="25" fillId="0" borderId="0" xfId="1" applyNumberFormat="1" applyFont="1" applyFill="1" applyBorder="1" applyAlignment="1">
      <alignment horizontal="right"/>
    </xf>
    <xf numFmtId="171" fontId="25" fillId="0" borderId="4" xfId="1" applyNumberFormat="1" applyFont="1" applyFill="1" applyBorder="1" applyAlignment="1" applyProtection="1">
      <alignment horizontal="center"/>
    </xf>
    <xf numFmtId="0" fontId="25" fillId="0" borderId="0" xfId="0" applyFont="1" applyFill="1" applyAlignment="1">
      <alignment horizontal="right"/>
    </xf>
    <xf numFmtId="0" fontId="0" fillId="0" borderId="0" xfId="0" applyFill="1" applyAlignment="1">
      <alignment horizontal="right"/>
    </xf>
    <xf numFmtId="0" fontId="29" fillId="0" borderId="0" xfId="0" applyFont="1" applyFill="1" applyAlignment="1" applyProtection="1">
      <alignment horizontal="right"/>
      <protection locked="0"/>
    </xf>
    <xf numFmtId="0" fontId="29" fillId="0" borderId="0" xfId="0" applyFont="1" applyFill="1" applyAlignment="1" applyProtection="1">
      <alignment horizontal="right"/>
    </xf>
    <xf numFmtId="171" fontId="30" fillId="0" borderId="4" xfId="1" applyNumberFormat="1" applyFont="1" applyFill="1" applyBorder="1" applyAlignment="1">
      <alignment horizontal="right"/>
    </xf>
    <xf numFmtId="171" fontId="10" fillId="0" borderId="0" xfId="0" applyNumberFormat="1" applyFont="1" applyFill="1" applyAlignment="1">
      <alignment horizontal="left" vertical="justify" indent="5"/>
    </xf>
    <xf numFmtId="171" fontId="10" fillId="0" borderId="0" xfId="0" applyNumberFormat="1" applyFont="1" applyFill="1" applyAlignment="1">
      <alignment horizontal="right" vertical="justify"/>
    </xf>
    <xf numFmtId="171" fontId="10" fillId="0" borderId="0" xfId="0" applyNumberFormat="1" applyFont="1" applyFill="1" applyAlignment="1">
      <alignment horizontal="left" vertical="justify" indent="7"/>
    </xf>
    <xf numFmtId="172" fontId="10" fillId="0" borderId="0" xfId="1" applyNumberFormat="1" applyFont="1" applyFill="1" applyAlignment="1">
      <alignment horizontal="right" vertical="justify" indent="2"/>
    </xf>
    <xf numFmtId="172" fontId="18" fillId="0" borderId="0" xfId="1" applyNumberFormat="1" applyFont="1" applyFill="1" applyAlignment="1">
      <alignment horizontal="right" vertical="justify" indent="2"/>
    </xf>
    <xf numFmtId="172" fontId="10" fillId="0" borderId="4" xfId="1" applyNumberFormat="1" applyFont="1" applyFill="1" applyBorder="1" applyAlignment="1">
      <alignment horizontal="right" vertical="justify" indent="2"/>
    </xf>
    <xf numFmtId="166" fontId="10" fillId="0" borderId="0" xfId="1" quotePrefix="1" applyNumberFormat="1" applyFont="1" applyFill="1" applyAlignment="1">
      <alignment horizontal="right"/>
    </xf>
    <xf numFmtId="0" fontId="29" fillId="0" borderId="0" xfId="0" applyFont="1" applyFill="1" applyAlignment="1" applyProtection="1">
      <alignment horizontal="left" indent="1"/>
    </xf>
    <xf numFmtId="0" fontId="28" fillId="0" borderId="0" xfId="0" applyFont="1" applyFill="1" applyAlignment="1" applyProtection="1">
      <alignment horizontal="left" indent="1"/>
    </xf>
    <xf numFmtId="0" fontId="29" fillId="0" borderId="0" xfId="0" applyFont="1" applyFill="1" applyBorder="1" applyAlignment="1" applyProtection="1">
      <alignment horizontal="left" indent="1"/>
    </xf>
    <xf numFmtId="0" fontId="10" fillId="0" borderId="0" xfId="0" applyFont="1" applyFill="1" applyBorder="1" applyAlignment="1" applyProtection="1">
      <alignment horizontal="left" indent="1"/>
    </xf>
    <xf numFmtId="0" fontId="2" fillId="0" borderId="0" xfId="0" applyFont="1" applyFill="1"/>
    <xf numFmtId="171" fontId="18" fillId="0" borderId="0" xfId="1" applyNumberFormat="1" applyFont="1" applyFill="1" applyAlignment="1">
      <alignment horizontal="right"/>
    </xf>
    <xf numFmtId="0" fontId="22" fillId="0" borderId="0" xfId="0" applyFont="1" applyFill="1" applyAlignment="1">
      <alignment horizontal="right"/>
    </xf>
    <xf numFmtId="0" fontId="22" fillId="0" borderId="0" xfId="0" applyFont="1" applyFill="1" applyBorder="1" applyAlignment="1">
      <alignment horizontal="right"/>
    </xf>
    <xf numFmtId="167" fontId="22" fillId="0" borderId="0" xfId="0" applyNumberFormat="1" applyFont="1" applyFill="1" applyBorder="1"/>
    <xf numFmtId="167" fontId="22" fillId="0" borderId="0" xfId="0" applyNumberFormat="1" applyFont="1" applyFill="1"/>
    <xf numFmtId="167" fontId="4" fillId="0" borderId="0" xfId="0" applyNumberFormat="1" applyFont="1" applyFill="1"/>
    <xf numFmtId="167" fontId="10" fillId="0" borderId="0" xfId="0" applyNumberFormat="1" applyFont="1" applyFill="1"/>
    <xf numFmtId="0" fontId="18" fillId="0" borderId="3" xfId="0" applyNumberFormat="1" applyFont="1" applyFill="1" applyBorder="1" applyAlignment="1">
      <alignment horizontal="center"/>
    </xf>
    <xf numFmtId="0" fontId="18" fillId="0" borderId="3" xfId="1" applyNumberFormat="1" applyFont="1" applyFill="1" applyBorder="1" applyAlignment="1">
      <alignment horizontal="center"/>
    </xf>
    <xf numFmtId="0" fontId="18" fillId="0" borderId="3" xfId="0" applyNumberFormat="1" applyFont="1" applyFill="1" applyBorder="1" applyAlignment="1" applyProtection="1">
      <alignment horizontal="center"/>
    </xf>
    <xf numFmtId="166" fontId="10" fillId="0" borderId="0" xfId="1" applyNumberFormat="1" applyFont="1" applyFill="1" applyAlignment="1">
      <alignment horizontal="left" vertical="justify" indent="7"/>
    </xf>
    <xf numFmtId="0" fontId="10" fillId="0" borderId="0" xfId="2" applyFont="1" applyFill="1" applyBorder="1" applyAlignment="1" applyProtection="1">
      <alignment horizontal="left"/>
      <protection locked="0"/>
    </xf>
    <xf numFmtId="166" fontId="10" fillId="0" borderId="0" xfId="0" applyNumberFormat="1" applyFont="1" applyFill="1" applyAlignment="1">
      <alignment horizontal="right"/>
    </xf>
    <xf numFmtId="17" fontId="10" fillId="0" borderId="0" xfId="0" applyNumberFormat="1" applyFont="1" applyFill="1" applyAlignment="1" applyProtection="1">
      <alignment horizontal="left"/>
    </xf>
    <xf numFmtId="166" fontId="18" fillId="0" borderId="0" xfId="1" applyNumberFormat="1" applyFont="1" applyFill="1" applyBorder="1" applyAlignment="1">
      <alignment horizontal="left" indent="3"/>
    </xf>
    <xf numFmtId="0" fontId="25" fillId="0" borderId="0" xfId="0" applyFont="1" applyFill="1" applyAlignment="1" applyProtection="1">
      <alignment horizontal="right"/>
    </xf>
    <xf numFmtId="0" fontId="25" fillId="0" borderId="0" xfId="0" applyFont="1" applyFill="1" applyAlignment="1" applyProtection="1">
      <alignment horizontal="left" indent="2"/>
    </xf>
    <xf numFmtId="171" fontId="10" fillId="0" borderId="0" xfId="1" applyNumberFormat="1" applyFont="1" applyFill="1" applyAlignment="1">
      <alignment horizontal="right"/>
    </xf>
    <xf numFmtId="166" fontId="19" fillId="0" borderId="4" xfId="1" applyNumberFormat="1" applyFont="1" applyFill="1" applyBorder="1"/>
    <xf numFmtId="3" fontId="18" fillId="0" borderId="0" xfId="0" applyNumberFormat="1" applyFont="1" applyFill="1" applyBorder="1" applyAlignment="1">
      <alignment horizontal="right"/>
    </xf>
    <xf numFmtId="3" fontId="10" fillId="0" borderId="0" xfId="0" applyNumberFormat="1" applyFont="1" applyFill="1" applyBorder="1" applyAlignment="1">
      <alignment horizontal="right"/>
    </xf>
    <xf numFmtId="3" fontId="10" fillId="0" borderId="0" xfId="0" applyNumberFormat="1" applyFont="1" applyFill="1" applyAlignment="1">
      <alignment horizontal="right"/>
    </xf>
    <xf numFmtId="0" fontId="22" fillId="0" borderId="0" xfId="0" applyNumberFormat="1" applyFont="1" applyFill="1" applyAlignment="1">
      <alignment horizontal="center"/>
    </xf>
    <xf numFmtId="3" fontId="18" fillId="0" borderId="0" xfId="0" applyNumberFormat="1" applyFont="1" applyFill="1" applyAlignment="1">
      <alignment horizontal="right"/>
    </xf>
    <xf numFmtId="3" fontId="10" fillId="0" borderId="4" xfId="1" applyNumberFormat="1" applyFont="1" applyFill="1" applyBorder="1" applyAlignment="1">
      <alignment horizontal="right"/>
    </xf>
    <xf numFmtId="167" fontId="10" fillId="0" borderId="4" xfId="0" applyNumberFormat="1" applyFont="1" applyFill="1" applyBorder="1"/>
    <xf numFmtId="165" fontId="30" fillId="0" borderId="0" xfId="0" applyNumberFormat="1" applyFont="1" applyFill="1" applyBorder="1" applyAlignment="1" applyProtection="1">
      <alignment horizontal="center"/>
    </xf>
    <xf numFmtId="0" fontId="16" fillId="0" borderId="0" xfId="0" applyFont="1" applyFill="1" applyBorder="1" applyAlignment="1">
      <alignment horizontal="left"/>
    </xf>
    <xf numFmtId="173" fontId="18" fillId="0" borderId="3" xfId="0" applyNumberFormat="1" applyFont="1" applyFill="1" applyBorder="1" applyAlignment="1" applyProtection="1">
      <alignment horizontal="center" vertical="center"/>
    </xf>
    <xf numFmtId="0" fontId="18" fillId="0" borderId="18" xfId="0" applyFont="1" applyFill="1" applyBorder="1" applyAlignment="1" applyProtection="1">
      <alignment horizontal="centerContinuous"/>
    </xf>
    <xf numFmtId="0" fontId="18" fillId="0" borderId="19" xfId="0" applyFont="1" applyFill="1" applyBorder="1" applyAlignment="1" applyProtection="1">
      <alignment horizontal="centerContinuous"/>
    </xf>
    <xf numFmtId="0" fontId="18" fillId="0" borderId="20" xfId="0" applyFont="1" applyFill="1" applyBorder="1" applyAlignment="1" applyProtection="1">
      <alignment horizontal="centerContinuous"/>
    </xf>
    <xf numFmtId="0" fontId="17" fillId="0" borderId="0" xfId="0" applyFont="1" applyFill="1" applyBorder="1" applyAlignment="1" applyProtection="1">
      <alignment horizontal="left"/>
    </xf>
    <xf numFmtId="0" fontId="2" fillId="0" borderId="0" xfId="0" applyFont="1" applyFill="1" applyBorder="1"/>
    <xf numFmtId="0" fontId="25" fillId="0" borderId="0" xfId="0" applyFont="1" applyFill="1" applyBorder="1" applyAlignment="1" applyProtection="1">
      <alignment horizontal="center"/>
    </xf>
    <xf numFmtId="0" fontId="31" fillId="0" borderId="0" xfId="0" applyFont="1" applyFill="1" applyBorder="1"/>
    <xf numFmtId="0" fontId="31" fillId="0" borderId="0" xfId="0" applyFont="1" applyFill="1" applyBorder="1" applyAlignment="1" applyProtection="1">
      <alignment horizontal="left"/>
    </xf>
    <xf numFmtId="0" fontId="13" fillId="0" borderId="0" xfId="0" applyFont="1" applyFill="1" applyBorder="1" applyAlignment="1" applyProtection="1">
      <alignment horizontal="left"/>
    </xf>
    <xf numFmtId="0" fontId="31" fillId="0" borderId="0" xfId="0" applyFont="1" applyFill="1" applyBorder="1" applyProtection="1"/>
    <xf numFmtId="0" fontId="29" fillId="0" borderId="0" xfId="0" applyFont="1" applyFill="1" applyBorder="1" applyProtection="1"/>
    <xf numFmtId="165" fontId="28" fillId="0" borderId="0" xfId="0" applyNumberFormat="1" applyFont="1" applyFill="1" applyBorder="1" applyAlignment="1" applyProtection="1">
      <alignment horizontal="center"/>
    </xf>
    <xf numFmtId="0" fontId="30" fillId="0" borderId="0" xfId="0" applyFont="1" applyFill="1" applyBorder="1" applyAlignment="1">
      <alignment horizontal="center"/>
    </xf>
    <xf numFmtId="171" fontId="30" fillId="0" borderId="0" xfId="0" applyNumberFormat="1" applyFont="1" applyFill="1" applyBorder="1" applyAlignment="1">
      <alignment horizontal="left" indent="3"/>
    </xf>
    <xf numFmtId="167" fontId="4" fillId="0" borderId="0" xfId="0" applyNumberFormat="1" applyFont="1" applyFill="1" applyAlignment="1">
      <alignment horizontal="center"/>
    </xf>
    <xf numFmtId="167" fontId="10" fillId="0" borderId="0" xfId="0" applyNumberFormat="1" applyFont="1" applyFill="1" applyAlignment="1">
      <alignment horizontal="center"/>
    </xf>
    <xf numFmtId="37" fontId="0" fillId="0" borderId="0" xfId="0" applyNumberFormat="1" applyFill="1"/>
    <xf numFmtId="37" fontId="10" fillId="0" borderId="4" xfId="0" applyNumberFormat="1" applyFont="1" applyFill="1" applyBorder="1"/>
    <xf numFmtId="37" fontId="25" fillId="0" borderId="0" xfId="0" applyNumberFormat="1" applyFont="1" applyFill="1"/>
    <xf numFmtId="37" fontId="3" fillId="0" borderId="0" xfId="0" applyNumberFormat="1" applyFont="1" applyFill="1"/>
    <xf numFmtId="37" fontId="4" fillId="0" borderId="0" xfId="0" applyNumberFormat="1" applyFont="1" applyFill="1"/>
    <xf numFmtId="37" fontId="4" fillId="0" borderId="0" xfId="0" applyNumberFormat="1" applyFont="1" applyFill="1" applyAlignment="1">
      <alignment horizontal="center"/>
    </xf>
    <xf numFmtId="37" fontId="22" fillId="0" borderId="0" xfId="0" applyNumberFormat="1" applyFont="1" applyFill="1"/>
    <xf numFmtId="37" fontId="10" fillId="0" borderId="0" xfId="0" applyNumberFormat="1" applyFont="1" applyFill="1"/>
    <xf numFmtId="37" fontId="18" fillId="0" borderId="0" xfId="0" applyNumberFormat="1" applyFont="1" applyFill="1" applyBorder="1"/>
    <xf numFmtId="37" fontId="10" fillId="0" borderId="0" xfId="0" applyNumberFormat="1" applyFont="1" applyFill="1" applyBorder="1"/>
    <xf numFmtId="37" fontId="10" fillId="0" borderId="0" xfId="0" applyNumberFormat="1" applyFont="1" applyFill="1" applyAlignment="1">
      <alignment horizontal="right"/>
    </xf>
    <xf numFmtId="37" fontId="14" fillId="0" borderId="0" xfId="0" applyNumberFormat="1" applyFont="1" applyFill="1"/>
    <xf numFmtId="37" fontId="16" fillId="0" borderId="0" xfId="0" applyNumberFormat="1" applyFont="1" applyFill="1"/>
    <xf numFmtId="37" fontId="13" fillId="0" borderId="0" xfId="0" applyNumberFormat="1" applyFont="1" applyFill="1"/>
    <xf numFmtId="0" fontId="3" fillId="0" borderId="3" xfId="0" applyNumberFormat="1" applyFont="1" applyFill="1" applyBorder="1" applyAlignment="1">
      <alignment horizontal="center"/>
    </xf>
    <xf numFmtId="0" fontId="0" fillId="0" borderId="0" xfId="0" applyNumberFormat="1" applyFill="1"/>
    <xf numFmtId="0" fontId="19" fillId="0" borderId="3" xfId="0" applyNumberFormat="1" applyFont="1" applyFill="1" applyBorder="1" applyAlignment="1">
      <alignment horizontal="center"/>
    </xf>
    <xf numFmtId="37" fontId="25" fillId="0" borderId="0" xfId="1" applyNumberFormat="1" applyFont="1" applyFill="1"/>
    <xf numFmtId="0" fontId="30" fillId="0" borderId="3" xfId="0" applyNumberFormat="1" applyFont="1" applyFill="1" applyBorder="1" applyAlignment="1">
      <alignment horizontal="center"/>
    </xf>
    <xf numFmtId="37" fontId="25" fillId="0" borderId="0" xfId="0" applyNumberFormat="1" applyFont="1" applyFill="1" applyBorder="1"/>
    <xf numFmtId="37" fontId="30" fillId="0" borderId="0" xfId="0" applyNumberFormat="1" applyFont="1" applyFill="1"/>
    <xf numFmtId="37" fontId="0" fillId="0" borderId="0" xfId="0" applyNumberFormat="1" applyFill="1" applyAlignment="1">
      <alignment horizontal="center"/>
    </xf>
    <xf numFmtId="171" fontId="0" fillId="0" borderId="0" xfId="0" applyNumberFormat="1" applyFill="1" applyAlignment="1">
      <alignment horizontal="center"/>
    </xf>
    <xf numFmtId="166" fontId="18" fillId="0" borderId="0" xfId="1" applyNumberFormat="1" applyFont="1" applyFill="1" applyBorder="1" applyAlignment="1">
      <alignment horizontal="center"/>
    </xf>
    <xf numFmtId="37" fontId="0" fillId="0" borderId="0" xfId="0" applyNumberFormat="1" applyFill="1" applyAlignment="1">
      <alignment horizontal="right"/>
    </xf>
    <xf numFmtId="37" fontId="0" fillId="0" borderId="0" xfId="1" applyNumberFormat="1" applyFont="1" applyFill="1"/>
    <xf numFmtId="37" fontId="25" fillId="0" borderId="0" xfId="1" applyNumberFormat="1" applyFont="1" applyFill="1" applyBorder="1"/>
    <xf numFmtId="1" fontId="30" fillId="0" borderId="3" xfId="0" applyNumberFormat="1" applyFont="1" applyFill="1" applyBorder="1" applyAlignment="1">
      <alignment horizontal="center"/>
    </xf>
    <xf numFmtId="168" fontId="30" fillId="0" borderId="3" xfId="0" applyNumberFormat="1" applyFont="1" applyFill="1" applyBorder="1" applyAlignment="1">
      <alignment horizontal="center"/>
    </xf>
    <xf numFmtId="37" fontId="18" fillId="0" borderId="0" xfId="0" applyNumberFormat="1" applyFont="1" applyFill="1" applyBorder="1" applyAlignment="1">
      <alignment horizontal="right"/>
    </xf>
    <xf numFmtId="174" fontId="10" fillId="0" borderId="0" xfId="0" applyNumberFormat="1" applyFont="1" applyFill="1" applyAlignment="1">
      <alignment horizontal="right" vertical="justify"/>
    </xf>
    <xf numFmtId="37" fontId="10" fillId="0" borderId="0" xfId="0" applyNumberFormat="1" applyFont="1" applyFill="1" applyAlignment="1">
      <alignment horizontal="left" indent="1"/>
    </xf>
    <xf numFmtId="37" fontId="16" fillId="0" borderId="0" xfId="0" applyNumberFormat="1" applyFont="1" applyFill="1" applyBorder="1" applyAlignment="1" applyProtection="1">
      <alignment horizontal="center"/>
    </xf>
    <xf numFmtId="0" fontId="0" fillId="0" borderId="0" xfId="0" applyFill="1" applyAlignment="1"/>
    <xf numFmtId="37" fontId="0" fillId="0" borderId="0" xfId="0" applyNumberFormat="1" applyFill="1" applyBorder="1" applyAlignment="1">
      <alignment horizontal="right"/>
    </xf>
    <xf numFmtId="37" fontId="19" fillId="0" borderId="0" xfId="0" applyNumberFormat="1" applyFont="1" applyFill="1" applyBorder="1"/>
    <xf numFmtId="175" fontId="18" fillId="0" borderId="0" xfId="0" applyNumberFormat="1" applyFont="1" applyFill="1" applyBorder="1"/>
    <xf numFmtId="175" fontId="10" fillId="0" borderId="0" xfId="0" applyNumberFormat="1" applyFont="1" applyFill="1"/>
    <xf numFmtId="175" fontId="10" fillId="0" borderId="0" xfId="0" applyNumberFormat="1" applyFont="1" applyFill="1" applyBorder="1" applyAlignment="1">
      <alignment horizontal="right"/>
    </xf>
    <xf numFmtId="175" fontId="18" fillId="0" borderId="0" xfId="0" applyNumberFormat="1" applyFont="1" applyFill="1" applyBorder="1" applyAlignment="1">
      <alignment horizontal="right"/>
    </xf>
    <xf numFmtId="175" fontId="10" fillId="0" borderId="0" xfId="0" applyNumberFormat="1" applyFont="1" applyFill="1" applyAlignment="1">
      <alignment horizontal="right"/>
    </xf>
    <xf numFmtId="175" fontId="18" fillId="0" borderId="0" xfId="0" applyNumberFormat="1" applyFont="1" applyFill="1" applyAlignment="1">
      <alignment horizontal="right"/>
    </xf>
    <xf numFmtId="175" fontId="18" fillId="0" borderId="0" xfId="0" applyNumberFormat="1" applyFont="1" applyFill="1"/>
    <xf numFmtId="175" fontId="10" fillId="0" borderId="4" xfId="0" applyNumberFormat="1" applyFont="1" applyFill="1" applyBorder="1"/>
    <xf numFmtId="175" fontId="18" fillId="0" borderId="0" xfId="1" applyNumberFormat="1" applyFont="1" applyFill="1" applyBorder="1"/>
    <xf numFmtId="175" fontId="10" fillId="0" borderId="0" xfId="1" applyNumberFormat="1" applyFont="1" applyFill="1"/>
    <xf numFmtId="175" fontId="18" fillId="0" borderId="4" xfId="1" applyNumberFormat="1" applyFont="1" applyFill="1" applyBorder="1" applyAlignment="1"/>
    <xf numFmtId="0" fontId="3" fillId="0" borderId="0" xfId="0" applyFont="1" applyFill="1" applyAlignment="1" applyProtection="1">
      <alignment horizontal="left"/>
      <protection locked="0"/>
    </xf>
    <xf numFmtId="0" fontId="10" fillId="0" borderId="0" xfId="0" applyFont="1" applyFill="1" applyAlignment="1">
      <alignment horizontal="left" indent="1"/>
    </xf>
    <xf numFmtId="3" fontId="10" fillId="0" borderId="0" xfId="1" applyNumberFormat="1" applyFont="1" applyFill="1" applyBorder="1" applyAlignment="1">
      <alignment horizontal="right"/>
    </xf>
    <xf numFmtId="175" fontId="10" fillId="0" borderId="0" xfId="0" applyNumberFormat="1" applyFont="1" applyFill="1" applyBorder="1"/>
    <xf numFmtId="175" fontId="19" fillId="0" borderId="0" xfId="1" applyNumberFormat="1" applyFont="1" applyFill="1" applyBorder="1"/>
    <xf numFmtId="175" fontId="16" fillId="0" borderId="0" xfId="1" applyNumberFormat="1" applyFont="1" applyFill="1"/>
    <xf numFmtId="175" fontId="16" fillId="0" borderId="0" xfId="0" applyNumberFormat="1" applyFont="1" applyFill="1"/>
    <xf numFmtId="175" fontId="19" fillId="0" borderId="4" xfId="1" applyNumberFormat="1" applyFont="1" applyFill="1" applyBorder="1"/>
    <xf numFmtId="175" fontId="19" fillId="0" borderId="0" xfId="1" applyNumberFormat="1" applyFont="1" applyFill="1"/>
    <xf numFmtId="175" fontId="25" fillId="0" borderId="0" xfId="0" applyNumberFormat="1" applyFont="1" applyFill="1"/>
    <xf numFmtId="171" fontId="30" fillId="0" borderId="0" xfId="1" applyNumberFormat="1" applyFont="1" applyFill="1" applyBorder="1" applyAlignment="1">
      <alignment horizontal="right" indent="3"/>
    </xf>
    <xf numFmtId="166" fontId="18" fillId="0" borderId="0" xfId="1" applyNumberFormat="1" applyFont="1" applyFill="1" applyBorder="1" applyAlignment="1">
      <alignment horizontal="right" indent="3"/>
    </xf>
    <xf numFmtId="175" fontId="18" fillId="0" borderId="0" xfId="1" applyNumberFormat="1" applyFont="1" applyFill="1" applyBorder="1" applyAlignment="1">
      <alignment horizontal="right"/>
    </xf>
    <xf numFmtId="171" fontId="25" fillId="0" borderId="0" xfId="1" applyNumberFormat="1" applyFont="1" applyFill="1" applyAlignment="1">
      <alignment horizontal="right" indent="3"/>
    </xf>
    <xf numFmtId="171" fontId="30" fillId="0" borderId="0" xfId="1" applyNumberFormat="1" applyFont="1" applyFill="1" applyAlignment="1">
      <alignment horizontal="right" indent="3"/>
    </xf>
    <xf numFmtId="171" fontId="18" fillId="0" borderId="0" xfId="1" applyNumberFormat="1" applyFont="1" applyFill="1" applyAlignment="1">
      <alignment horizontal="right" indent="3"/>
    </xf>
    <xf numFmtId="166" fontId="18" fillId="0" borderId="0" xfId="1" applyNumberFormat="1" applyFont="1" applyFill="1" applyAlignment="1">
      <alignment horizontal="right" indent="3"/>
    </xf>
    <xf numFmtId="166" fontId="10" fillId="0" borderId="0" xfId="1" applyNumberFormat="1" applyFont="1" applyFill="1" applyAlignment="1">
      <alignment horizontal="right" indent="3"/>
    </xf>
    <xf numFmtId="175" fontId="10" fillId="0" borderId="0" xfId="1" applyNumberFormat="1" applyFont="1" applyFill="1" applyAlignment="1">
      <alignment horizontal="right"/>
    </xf>
    <xf numFmtId="171" fontId="10" fillId="0" borderId="0" xfId="0" applyNumberFormat="1" applyFont="1" applyFill="1" applyAlignment="1">
      <alignment horizontal="right" vertical="justify" indent="8"/>
    </xf>
    <xf numFmtId="171" fontId="25" fillId="0" borderId="0" xfId="1" applyNumberFormat="1" applyFont="1" applyFill="1" applyBorder="1" applyAlignment="1">
      <alignment horizontal="right" indent="3"/>
    </xf>
    <xf numFmtId="166" fontId="10" fillId="0" borderId="0" xfId="1" applyNumberFormat="1" applyFont="1" applyFill="1" applyBorder="1" applyAlignment="1">
      <alignment horizontal="right" indent="3"/>
    </xf>
    <xf numFmtId="171" fontId="25" fillId="0" borderId="4" xfId="1" applyNumberFormat="1" applyFont="1" applyFill="1" applyBorder="1" applyAlignment="1">
      <alignment horizontal="right" indent="3"/>
    </xf>
    <xf numFmtId="171" fontId="10" fillId="0" borderId="4" xfId="1" applyNumberFormat="1" applyFont="1" applyFill="1" applyBorder="1" applyAlignment="1">
      <alignment horizontal="right"/>
    </xf>
    <xf numFmtId="175" fontId="10" fillId="0" borderId="4" xfId="1" applyNumberFormat="1" applyFont="1" applyFill="1" applyBorder="1" applyAlignment="1">
      <alignment horizontal="right"/>
    </xf>
    <xf numFmtId="175" fontId="25" fillId="0" borderId="4" xfId="1" applyNumberFormat="1" applyFont="1" applyFill="1" applyBorder="1" applyAlignment="1">
      <alignment horizontal="right"/>
    </xf>
    <xf numFmtId="175" fontId="10" fillId="0" borderId="0" xfId="1" applyNumberFormat="1" applyFont="1" applyFill="1" applyBorder="1" applyAlignment="1">
      <alignment horizontal="right"/>
    </xf>
    <xf numFmtId="172" fontId="18" fillId="0" borderId="0" xfId="0" applyNumberFormat="1" applyFont="1" applyFill="1" applyBorder="1" applyAlignment="1">
      <alignment horizontal="right" vertical="justify"/>
    </xf>
    <xf numFmtId="172" fontId="18" fillId="0" borderId="0" xfId="1" applyNumberFormat="1" applyFont="1" applyFill="1" applyBorder="1" applyAlignment="1">
      <alignment horizontal="right" vertical="justify"/>
    </xf>
    <xf numFmtId="172" fontId="10" fillId="0" borderId="0" xfId="1" applyNumberFormat="1" applyFont="1" applyFill="1" applyAlignment="1">
      <alignment horizontal="right" vertical="justify"/>
    </xf>
    <xf numFmtId="175" fontId="10" fillId="0" borderId="0" xfId="1" applyNumberFormat="1" applyFont="1" applyFill="1" applyAlignment="1">
      <alignment horizontal="right" vertical="justify"/>
    </xf>
    <xf numFmtId="172" fontId="10" fillId="0" borderId="0" xfId="0" applyNumberFormat="1" applyFont="1" applyFill="1" applyAlignment="1">
      <alignment horizontal="right" vertical="justify"/>
    </xf>
    <xf numFmtId="167" fontId="10" fillId="0" borderId="0" xfId="0" applyNumberFormat="1" applyFont="1" applyFill="1" applyBorder="1" applyAlignment="1">
      <alignment horizontal="right"/>
    </xf>
    <xf numFmtId="172" fontId="10" fillId="0" borderId="0" xfId="0" applyNumberFormat="1" applyFont="1" applyFill="1" applyBorder="1" applyAlignment="1">
      <alignment horizontal="right" vertical="justify"/>
    </xf>
    <xf numFmtId="172" fontId="10" fillId="0" borderId="0" xfId="1" applyNumberFormat="1" applyFont="1" applyFill="1" applyBorder="1" applyAlignment="1">
      <alignment horizontal="right" vertical="justify"/>
    </xf>
    <xf numFmtId="3" fontId="16" fillId="0" borderId="0" xfId="0" applyNumberFormat="1" applyFont="1" applyFill="1" applyBorder="1" applyAlignment="1" applyProtection="1">
      <alignment horizontal="right"/>
    </xf>
    <xf numFmtId="172" fontId="18" fillId="0" borderId="0" xfId="0" applyNumberFormat="1" applyFont="1" applyFill="1" applyAlignment="1">
      <alignment horizontal="right" vertical="justify"/>
    </xf>
    <xf numFmtId="172" fontId="18" fillId="0" borderId="0" xfId="1" applyNumberFormat="1" applyFont="1" applyFill="1" applyAlignment="1">
      <alignment horizontal="right" vertical="justify"/>
    </xf>
    <xf numFmtId="175" fontId="18" fillId="0" borderId="0" xfId="1" applyNumberFormat="1" applyFont="1" applyFill="1" applyAlignment="1">
      <alignment horizontal="right" vertical="justify"/>
    </xf>
    <xf numFmtId="172" fontId="10" fillId="0" borderId="4" xfId="0" applyNumberFormat="1" applyFont="1" applyFill="1" applyBorder="1" applyAlignment="1">
      <alignment horizontal="right" vertical="justify"/>
    </xf>
    <xf numFmtId="172" fontId="10" fillId="0" borderId="4" xfId="1" applyNumberFormat="1" applyFont="1" applyFill="1" applyBorder="1" applyAlignment="1">
      <alignment horizontal="right" vertical="justify"/>
    </xf>
    <xf numFmtId="175" fontId="10" fillId="0" borderId="4" xfId="1" applyNumberFormat="1" applyFont="1" applyFill="1" applyBorder="1" applyAlignment="1">
      <alignment horizontal="right" vertical="justify"/>
    </xf>
    <xf numFmtId="3" fontId="16" fillId="0" borderId="4" xfId="0" applyNumberFormat="1" applyFont="1" applyFill="1" applyBorder="1" applyAlignment="1" applyProtection="1">
      <alignment horizontal="right"/>
    </xf>
    <xf numFmtId="171" fontId="18" fillId="0" borderId="0" xfId="1" applyNumberFormat="1" applyFont="1" applyFill="1" applyBorder="1" applyAlignment="1">
      <alignment horizontal="right" vertical="justify"/>
    </xf>
    <xf numFmtId="171" fontId="18" fillId="0" borderId="0" xfId="0" applyNumberFormat="1" applyFont="1" applyFill="1" applyBorder="1" applyAlignment="1">
      <alignment horizontal="right" vertical="justify"/>
    </xf>
    <xf numFmtId="175" fontId="18" fillId="0" borderId="0" xfId="1" applyNumberFormat="1" applyFont="1" applyFill="1" applyBorder="1" applyAlignment="1">
      <alignment horizontal="right" vertical="justify"/>
    </xf>
    <xf numFmtId="37" fontId="10" fillId="0" borderId="0" xfId="0" applyNumberFormat="1" applyFont="1" applyFill="1" applyBorder="1" applyAlignment="1">
      <alignment horizontal="right"/>
    </xf>
    <xf numFmtId="171" fontId="10" fillId="0" borderId="0" xfId="1" applyNumberFormat="1" applyFont="1" applyFill="1" applyAlignment="1">
      <alignment horizontal="right" vertical="justify"/>
    </xf>
    <xf numFmtId="171" fontId="10" fillId="0" borderId="0" xfId="1" applyNumberFormat="1" applyFont="1" applyFill="1" applyBorder="1" applyAlignment="1">
      <alignment horizontal="right" vertical="justify"/>
    </xf>
    <xf numFmtId="171" fontId="18" fillId="0" borderId="0" xfId="1" applyNumberFormat="1" applyFont="1" applyFill="1" applyAlignment="1">
      <alignment horizontal="right" vertical="justify"/>
    </xf>
    <xf numFmtId="171" fontId="18" fillId="0" borderId="0" xfId="0" applyNumberFormat="1" applyFont="1" applyFill="1" applyAlignment="1">
      <alignment horizontal="right" vertical="justify"/>
    </xf>
    <xf numFmtId="171" fontId="10" fillId="0" borderId="4" xfId="1" applyNumberFormat="1" applyFont="1" applyFill="1" applyBorder="1" applyAlignment="1">
      <alignment horizontal="right" vertical="justify"/>
    </xf>
    <xf numFmtId="3" fontId="19" fillId="0" borderId="0" xfId="0" applyNumberFormat="1" applyFont="1" applyFill="1" applyBorder="1" applyAlignment="1" applyProtection="1">
      <alignment horizontal="right"/>
    </xf>
    <xf numFmtId="3" fontId="37" fillId="0" borderId="0" xfId="0" applyNumberFormat="1" applyFont="1" applyFill="1" applyAlignment="1">
      <alignment horizontal="left"/>
    </xf>
    <xf numFmtId="37" fontId="37" fillId="0" borderId="0" xfId="0" applyNumberFormat="1" applyFont="1" applyFill="1" applyAlignment="1" applyProtection="1">
      <alignment horizontal="left"/>
    </xf>
    <xf numFmtId="0" fontId="4" fillId="0" borderId="0" xfId="0" applyFont="1" applyFill="1" applyAlignment="1">
      <alignment horizontal="center"/>
    </xf>
    <xf numFmtId="37" fontId="0" fillId="0" borderId="0" xfId="1" applyNumberFormat="1" applyFont="1" applyFill="1" applyBorder="1"/>
    <xf numFmtId="0" fontId="10" fillId="0" borderId="16" xfId="0" applyFont="1" applyFill="1" applyBorder="1" applyAlignment="1" applyProtection="1">
      <alignment horizontal="left"/>
    </xf>
    <xf numFmtId="0" fontId="38" fillId="0" borderId="0" xfId="0" applyFont="1" applyFill="1" applyBorder="1" applyAlignment="1">
      <alignment horizontal="left"/>
    </xf>
    <xf numFmtId="0" fontId="39" fillId="0" borderId="0" xfId="0" applyFont="1" applyFill="1"/>
    <xf numFmtId="165" fontId="39" fillId="0" borderId="0" xfId="0" applyNumberFormat="1" applyFont="1" applyFill="1" applyProtection="1"/>
    <xf numFmtId="0" fontId="38" fillId="0" borderId="0" xfId="0" applyFont="1" applyFill="1" applyAlignment="1" applyProtection="1">
      <alignment horizontal="left"/>
      <protection locked="0"/>
    </xf>
    <xf numFmtId="0" fontId="39" fillId="0" borderId="0" xfId="0" applyFont="1" applyFill="1" applyAlignment="1" applyProtection="1">
      <alignment horizontal="left"/>
      <protection locked="0"/>
    </xf>
    <xf numFmtId="38" fontId="39" fillId="0" borderId="0" xfId="0" applyNumberFormat="1" applyFont="1" applyFill="1" applyBorder="1" applyAlignment="1">
      <alignment horizontal="right"/>
    </xf>
    <xf numFmtId="166" fontId="39" fillId="0" borderId="0" xfId="1" applyNumberFormat="1" applyFont="1" applyFill="1" applyBorder="1" applyAlignment="1">
      <alignment horizontal="right"/>
    </xf>
    <xf numFmtId="0" fontId="4" fillId="0" borderId="0" xfId="0" applyFont="1" applyFill="1" applyBorder="1" applyAlignment="1">
      <alignment vertical="top"/>
    </xf>
    <xf numFmtId="0" fontId="4" fillId="0" borderId="0" xfId="3" applyFont="1" applyFill="1" applyBorder="1" applyAlignment="1">
      <alignment vertical="top"/>
    </xf>
    <xf numFmtId="0" fontId="4" fillId="0" borderId="0" xfId="0" applyFont="1" applyFill="1" applyBorder="1" applyAlignment="1" applyProtection="1">
      <alignment horizontal="right" vertical="top"/>
      <protection locked="0"/>
    </xf>
    <xf numFmtId="0" fontId="40" fillId="0" borderId="0" xfId="0" applyFont="1" applyFill="1"/>
    <xf numFmtId="166" fontId="16" fillId="0" borderId="0" xfId="0" applyNumberFormat="1" applyFont="1" applyFill="1" applyBorder="1"/>
    <xf numFmtId="177" fontId="16" fillId="0" borderId="0" xfId="0" applyNumberFormat="1" applyFont="1" applyFill="1" applyBorder="1"/>
    <xf numFmtId="0" fontId="19" fillId="0" borderId="0" xfId="0" applyFont="1" applyFill="1" applyAlignment="1" applyProtection="1"/>
    <xf numFmtId="3" fontId="42" fillId="0" borderId="0" xfId="5" applyNumberFormat="1" applyFont="1" applyFill="1" applyAlignment="1" applyProtection="1"/>
    <xf numFmtId="3" fontId="42" fillId="0" borderId="0" xfId="0" applyNumberFormat="1" applyFont="1" applyFill="1" applyProtection="1"/>
    <xf numFmtId="0" fontId="38" fillId="0" borderId="0" xfId="0" applyFont="1" applyFill="1" applyBorder="1"/>
    <xf numFmtId="0" fontId="38" fillId="0" borderId="16" xfId="0" applyFont="1" applyFill="1" applyBorder="1" applyAlignment="1"/>
    <xf numFmtId="37" fontId="38" fillId="0" borderId="0" xfId="0" applyNumberFormat="1" applyFont="1" applyFill="1" applyBorder="1" applyAlignment="1"/>
    <xf numFmtId="37" fontId="38" fillId="0" borderId="0" xfId="0" applyNumberFormat="1" applyFont="1" applyFill="1" applyBorder="1" applyAlignment="1" applyProtection="1"/>
    <xf numFmtId="0" fontId="38" fillId="0" borderId="0" xfId="0" applyFont="1" applyFill="1"/>
    <xf numFmtId="0" fontId="38" fillId="0" borderId="0" xfId="0" applyFont="1" applyFill="1" applyBorder="1" applyAlignment="1"/>
    <xf numFmtId="0" fontId="38" fillId="0" borderId="16" xfId="0" applyFont="1" applyFill="1" applyBorder="1"/>
    <xf numFmtId="0" fontId="38" fillId="0" borderId="0" xfId="0" applyFont="1" applyFill="1" applyAlignment="1" applyProtection="1"/>
    <xf numFmtId="37" fontId="38" fillId="0" borderId="0" xfId="0" applyNumberFormat="1" applyFont="1" applyFill="1"/>
    <xf numFmtId="3" fontId="39" fillId="0" borderId="0" xfId="1" applyNumberFormat="1" applyFont="1" applyFill="1" applyBorder="1" applyAlignment="1">
      <alignment horizontal="right"/>
    </xf>
    <xf numFmtId="167" fontId="39" fillId="0" borderId="0" xfId="0" applyNumberFormat="1" applyFont="1" applyFill="1"/>
    <xf numFmtId="37" fontId="39" fillId="0" borderId="0" xfId="0" applyNumberFormat="1" applyFont="1" applyFill="1"/>
    <xf numFmtId="0" fontId="39" fillId="0" borderId="0" xfId="0" applyFont="1" applyFill="1" applyAlignment="1"/>
    <xf numFmtId="0" fontId="38" fillId="0" borderId="16" xfId="0" applyFont="1" applyFill="1" applyBorder="1" applyAlignment="1">
      <alignment horizontal="left"/>
    </xf>
    <xf numFmtId="0" fontId="39" fillId="0" borderId="0" xfId="0" applyFont="1" applyFill="1" applyAlignment="1">
      <alignment horizontal="right"/>
    </xf>
    <xf numFmtId="0" fontId="39" fillId="0" borderId="0" xfId="0" applyFont="1" applyFill="1" applyBorder="1"/>
    <xf numFmtId="167" fontId="39" fillId="0" borderId="0" xfId="0" applyNumberFormat="1" applyFont="1" applyFill="1" applyBorder="1" applyAlignment="1">
      <alignment horizontal="center"/>
    </xf>
    <xf numFmtId="37" fontId="39" fillId="0" borderId="0" xfId="0" applyNumberFormat="1" applyFont="1" applyFill="1" applyAlignment="1">
      <alignment horizontal="center"/>
    </xf>
    <xf numFmtId="0" fontId="39" fillId="0" borderId="0" xfId="0" applyFont="1" applyFill="1" applyAlignment="1">
      <alignment horizontal="center"/>
    </xf>
    <xf numFmtId="167" fontId="39" fillId="0" borderId="0" xfId="0" applyNumberFormat="1" applyFont="1" applyFill="1" applyAlignment="1">
      <alignment horizontal="center"/>
    </xf>
    <xf numFmtId="1" fontId="39" fillId="0" borderId="0" xfId="1" applyNumberFormat="1" applyFont="1" applyFill="1"/>
    <xf numFmtId="0" fontId="39" fillId="0" borderId="0" xfId="0" applyFont="1" applyFill="1" applyProtection="1"/>
    <xf numFmtId="166" fontId="39" fillId="0" borderId="0" xfId="0" applyNumberFormat="1" applyFont="1" applyFill="1" applyBorder="1"/>
    <xf numFmtId="0" fontId="39" fillId="0" borderId="0" xfId="0" applyFont="1" applyFill="1" applyBorder="1" applyAlignment="1">
      <alignment horizontal="right"/>
    </xf>
    <xf numFmtId="0" fontId="43" fillId="0" borderId="0" xfId="0" applyFont="1" applyFill="1" applyBorder="1"/>
    <xf numFmtId="0" fontId="44" fillId="0" borderId="0" xfId="0" applyFont="1" applyFill="1" applyBorder="1"/>
    <xf numFmtId="164" fontId="43" fillId="0" borderId="0" xfId="1" applyNumberFormat="1" applyFont="1" applyFill="1" applyBorder="1" applyAlignment="1">
      <alignment horizontal="right"/>
    </xf>
    <xf numFmtId="166" fontId="39" fillId="0" borderId="0" xfId="1" applyNumberFormat="1" applyFont="1" applyFill="1" applyBorder="1" applyProtection="1"/>
    <xf numFmtId="166" fontId="39" fillId="0" borderId="0" xfId="1" applyNumberFormat="1" applyFont="1" applyFill="1"/>
    <xf numFmtId="17" fontId="39" fillId="0" borderId="0" xfId="0" applyNumberFormat="1" applyFont="1" applyFill="1" applyProtection="1"/>
    <xf numFmtId="0" fontId="39" fillId="0" borderId="0" xfId="0" applyFont="1" applyFill="1" applyBorder="1" applyAlignment="1" applyProtection="1">
      <alignment horizontal="fill"/>
    </xf>
    <xf numFmtId="17" fontId="39" fillId="0" borderId="0" xfId="0" applyNumberFormat="1" applyFont="1" applyFill="1" applyAlignment="1" applyProtection="1">
      <alignment horizontal="left"/>
    </xf>
    <xf numFmtId="0" fontId="39" fillId="0" borderId="0" xfId="0" applyFont="1" applyFill="1" applyAlignment="1" applyProtection="1"/>
    <xf numFmtId="0" fontId="39" fillId="0" borderId="0" xfId="0" applyFont="1" applyFill="1" applyAlignment="1" applyProtection="1">
      <alignment horizontal="right"/>
    </xf>
    <xf numFmtId="0" fontId="39" fillId="0" borderId="0" xfId="0" applyFont="1" applyFill="1" applyAlignment="1" applyProtection="1">
      <alignment horizontal="center"/>
    </xf>
    <xf numFmtId="0" fontId="10" fillId="0" borderId="22" xfId="0" applyFont="1" applyFill="1" applyBorder="1" applyAlignment="1" applyProtection="1">
      <alignment horizontal="left"/>
    </xf>
    <xf numFmtId="0" fontId="10" fillId="0" borderId="22" xfId="0" applyFont="1" applyFill="1" applyBorder="1"/>
    <xf numFmtId="0" fontId="10" fillId="0" borderId="0" xfId="0" applyFont="1" applyFill="1" applyBorder="1" applyAlignment="1">
      <alignment horizontal="left" indent="1"/>
    </xf>
    <xf numFmtId="0" fontId="25" fillId="0" borderId="22" xfId="0" applyFont="1" applyFill="1" applyBorder="1"/>
    <xf numFmtId="0" fontId="29" fillId="0" borderId="22" xfId="0" applyFont="1" applyFill="1" applyBorder="1" applyAlignment="1" applyProtection="1">
      <alignment horizontal="left" indent="1"/>
    </xf>
    <xf numFmtId="0" fontId="29" fillId="0" borderId="22" xfId="0" applyFont="1" applyFill="1" applyBorder="1" applyAlignment="1" applyProtection="1"/>
    <xf numFmtId="37" fontId="25" fillId="0" borderId="22" xfId="0" applyNumberFormat="1" applyFont="1" applyFill="1" applyBorder="1"/>
    <xf numFmtId="37" fontId="0" fillId="0" borderId="22" xfId="1" applyNumberFormat="1" applyFont="1" applyFill="1" applyBorder="1"/>
    <xf numFmtId="37" fontId="0" fillId="0" borderId="22" xfId="0" applyNumberFormat="1" applyFill="1" applyBorder="1"/>
    <xf numFmtId="37" fontId="10" fillId="0" borderId="22" xfId="0" applyNumberFormat="1" applyFont="1" applyFill="1" applyBorder="1"/>
    <xf numFmtId="0" fontId="0" fillId="0" borderId="22" xfId="0" applyFill="1" applyBorder="1"/>
    <xf numFmtId="166" fontId="10" fillId="0" borderId="22" xfId="1" applyNumberFormat="1" applyFont="1" applyFill="1" applyBorder="1" applyAlignment="1">
      <alignment horizontal="right"/>
    </xf>
    <xf numFmtId="3" fontId="16" fillId="0" borderId="22" xfId="0" applyNumberFormat="1" applyFont="1" applyFill="1" applyBorder="1" applyAlignment="1" applyProtection="1">
      <alignment horizontal="right"/>
    </xf>
    <xf numFmtId="0" fontId="18" fillId="0" borderId="7" xfId="0" applyNumberFormat="1" applyFont="1" applyFill="1" applyBorder="1" applyAlignment="1">
      <alignment horizontal="center"/>
    </xf>
    <xf numFmtId="43" fontId="0" fillId="0" borderId="0" xfId="1" applyFont="1" applyFill="1"/>
    <xf numFmtId="3" fontId="42" fillId="0" borderId="0" xfId="5" applyNumberFormat="1" applyFont="1" applyFill="1" applyAlignment="1" applyProtection="1">
      <alignment wrapText="1"/>
    </xf>
    <xf numFmtId="166" fontId="0" fillId="0" borderId="0" xfId="0" applyNumberFormat="1" applyFill="1" applyBorder="1"/>
    <xf numFmtId="0" fontId="1" fillId="0" borderId="7" xfId="1" applyNumberFormat="1" applyFont="1" applyFill="1" applyBorder="1" applyAlignment="1">
      <alignment horizontal="center" vertical="center"/>
    </xf>
    <xf numFmtId="4" fontId="10" fillId="0" borderId="0" xfId="0" applyNumberFormat="1" applyFont="1" applyFill="1"/>
    <xf numFmtId="178" fontId="10" fillId="0" borderId="0" xfId="0" applyNumberFormat="1" applyFont="1" applyFill="1"/>
    <xf numFmtId="179" fontId="16" fillId="0" borderId="0" xfId="0" applyNumberFormat="1" applyFont="1" applyFill="1"/>
    <xf numFmtId="4" fontId="10" fillId="0" borderId="22" xfId="0" applyNumberFormat="1" applyFont="1" applyFill="1" applyBorder="1"/>
    <xf numFmtId="4" fontId="10" fillId="0" borderId="0" xfId="0" applyNumberFormat="1" applyFont="1" applyFill="1" applyAlignment="1">
      <alignment horizontal="right"/>
    </xf>
    <xf numFmtId="4" fontId="0" fillId="0" borderId="22" xfId="0" applyNumberFormat="1" applyFill="1" applyBorder="1"/>
    <xf numFmtId="37" fontId="2" fillId="0" borderId="0" xfId="0" applyNumberFormat="1" applyFont="1" applyFill="1"/>
    <xf numFmtId="37" fontId="10" fillId="0" borderId="22" xfId="0" applyNumberFormat="1" applyFont="1" applyFill="1" applyBorder="1" applyAlignment="1"/>
    <xf numFmtId="166" fontId="10" fillId="0" borderId="22" xfId="1" applyNumberFormat="1" applyFont="1" applyFill="1" applyBorder="1"/>
    <xf numFmtId="38" fontId="10" fillId="0" borderId="22" xfId="0" applyNumberFormat="1" applyFont="1" applyFill="1" applyBorder="1"/>
    <xf numFmtId="3" fontId="10" fillId="0" borderId="22" xfId="1" applyNumberFormat="1" applyFont="1" applyFill="1" applyBorder="1"/>
    <xf numFmtId="3" fontId="10" fillId="0" borderId="22" xfId="0" applyNumberFormat="1" applyFont="1" applyFill="1" applyBorder="1" applyAlignment="1">
      <alignment horizontal="right"/>
    </xf>
    <xf numFmtId="166" fontId="10" fillId="0" borderId="22" xfId="1" applyNumberFormat="1" applyFont="1" applyFill="1" applyBorder="1" applyAlignment="1">
      <alignment horizontal="right" vertical="justify"/>
    </xf>
    <xf numFmtId="175" fontId="10" fillId="0" borderId="22" xfId="0" applyNumberFormat="1" applyFont="1" applyFill="1" applyBorder="1" applyAlignment="1">
      <alignment horizontal="right"/>
    </xf>
    <xf numFmtId="4" fontId="0" fillId="0" borderId="0" xfId="1" applyNumberFormat="1" applyFont="1" applyFill="1"/>
    <xf numFmtId="4" fontId="0" fillId="0" borderId="0" xfId="0" applyNumberFormat="1" applyFill="1"/>
    <xf numFmtId="37" fontId="10" fillId="0" borderId="0" xfId="1" applyNumberFormat="1" applyFont="1" applyFill="1"/>
    <xf numFmtId="37" fontId="18" fillId="0" borderId="22" xfId="1" applyNumberFormat="1" applyFont="1" applyFill="1" applyBorder="1"/>
    <xf numFmtId="0" fontId="10" fillId="0" borderId="0" xfId="0" applyFont="1" applyFill="1" applyBorder="1" applyAlignment="1" applyProtection="1"/>
    <xf numFmtId="0" fontId="19" fillId="0" borderId="11" xfId="0" applyFont="1" applyFill="1" applyBorder="1" applyAlignment="1" applyProtection="1">
      <alignment horizontal="center"/>
    </xf>
    <xf numFmtId="0" fontId="18" fillId="0" borderId="0" xfId="0" applyNumberFormat="1" applyFont="1" applyFill="1" applyBorder="1" applyAlignment="1">
      <alignment horizontal="center"/>
    </xf>
    <xf numFmtId="166" fontId="19" fillId="0" borderId="0" xfId="1" applyNumberFormat="1" applyFont="1" applyFill="1" applyBorder="1" applyAlignment="1">
      <alignment horizontal="right"/>
    </xf>
    <xf numFmtId="3" fontId="34" fillId="0" borderId="0" xfId="0" applyNumberFormat="1" applyFont="1" applyFill="1" applyProtection="1"/>
    <xf numFmtId="3" fontId="24" fillId="0" borderId="0" xfId="0" applyNumberFormat="1" applyFont="1" applyFill="1" applyProtection="1"/>
    <xf numFmtId="3" fontId="24" fillId="0" borderId="0" xfId="0" applyNumberFormat="1" applyFont="1" applyFill="1" applyAlignment="1" applyProtection="1">
      <alignment horizontal="right"/>
    </xf>
    <xf numFmtId="0" fontId="0" fillId="0" borderId="0" xfId="0" applyFill="1" applyAlignment="1">
      <alignment wrapText="1"/>
    </xf>
    <xf numFmtId="3" fontId="45" fillId="0" borderId="0" xfId="0" applyNumberFormat="1" applyFont="1" applyFill="1" applyProtection="1"/>
    <xf numFmtId="3" fontId="45" fillId="0" borderId="0" xfId="0" applyNumberFormat="1" applyFont="1" applyFill="1" applyAlignment="1" applyProtection="1">
      <alignment horizontal="right"/>
    </xf>
    <xf numFmtId="166" fontId="19" fillId="0" borderId="22" xfId="1" applyNumberFormat="1" applyFont="1" applyFill="1" applyBorder="1"/>
    <xf numFmtId="166" fontId="19" fillId="0" borderId="22" xfId="1" applyNumberFormat="1" applyFont="1" applyFill="1" applyBorder="1" applyAlignment="1">
      <alignment horizontal="right"/>
    </xf>
    <xf numFmtId="3" fontId="18" fillId="0" borderId="0" xfId="0" applyNumberFormat="1" applyFont="1" applyFill="1" applyProtection="1"/>
    <xf numFmtId="3" fontId="18" fillId="0" borderId="21" xfId="0" applyNumberFormat="1" applyFont="1" applyFill="1" applyBorder="1" applyProtection="1"/>
    <xf numFmtId="3" fontId="18" fillId="0" borderId="22" xfId="0" applyNumberFormat="1" applyFont="1" applyFill="1" applyBorder="1" applyProtection="1"/>
    <xf numFmtId="3" fontId="18" fillId="0" borderId="0" xfId="0" applyNumberFormat="1" applyFont="1" applyFill="1" applyBorder="1" applyProtection="1"/>
    <xf numFmtId="37" fontId="16" fillId="0" borderId="0" xfId="1" applyNumberFormat="1" applyFont="1" applyFill="1" applyAlignment="1">
      <alignment horizontal="right"/>
    </xf>
    <xf numFmtId="37" fontId="18" fillId="0" borderId="22" xfId="0" applyNumberFormat="1" applyFont="1" applyFill="1" applyBorder="1"/>
    <xf numFmtId="0" fontId="18" fillId="0" borderId="23" xfId="0" applyNumberFormat="1" applyFont="1" applyFill="1" applyBorder="1" applyAlignment="1">
      <alignment horizontal="center"/>
    </xf>
    <xf numFmtId="3" fontId="18" fillId="0" borderId="0" xfId="0" applyNumberFormat="1" applyFont="1" applyFill="1" applyAlignment="1" applyProtection="1">
      <alignment horizontal="right"/>
    </xf>
    <xf numFmtId="37" fontId="18" fillId="0" borderId="0" xfId="0" applyNumberFormat="1" applyFont="1" applyFill="1" applyAlignment="1" applyProtection="1">
      <alignment horizontal="right"/>
    </xf>
    <xf numFmtId="3" fontId="10" fillId="0" borderId="0" xfId="0" applyNumberFormat="1" applyFont="1" applyFill="1" applyAlignment="1" applyProtection="1">
      <alignment horizontal="right"/>
    </xf>
    <xf numFmtId="3" fontId="18" fillId="0" borderId="4" xfId="0" applyNumberFormat="1" applyFont="1" applyFill="1" applyBorder="1" applyProtection="1"/>
    <xf numFmtId="3" fontId="18" fillId="0" borderId="22" xfId="0" applyNumberFormat="1" applyFont="1" applyFill="1" applyBorder="1" applyAlignment="1" applyProtection="1">
      <alignment horizontal="right"/>
    </xf>
    <xf numFmtId="37" fontId="18" fillId="0" borderId="22" xfId="0" applyNumberFormat="1" applyFont="1" applyFill="1" applyBorder="1" applyAlignment="1" applyProtection="1">
      <alignment horizontal="right"/>
    </xf>
    <xf numFmtId="37" fontId="18" fillId="0" borderId="0" xfId="0" applyNumberFormat="1" applyFont="1" applyFill="1" applyProtection="1"/>
    <xf numFmtId="37" fontId="18" fillId="0" borderId="22" xfId="0" applyNumberFormat="1" applyFont="1" applyFill="1" applyBorder="1" applyProtection="1"/>
    <xf numFmtId="176" fontId="10" fillId="0" borderId="0" xfId="1" applyNumberFormat="1" applyFont="1" applyFill="1" applyBorder="1" applyProtection="1"/>
    <xf numFmtId="37" fontId="10" fillId="0" borderId="0" xfId="1" applyNumberFormat="1" applyFont="1" applyFill="1" applyBorder="1" applyProtection="1"/>
    <xf numFmtId="176" fontId="18" fillId="0" borderId="4" xfId="1" applyNumberFormat="1" applyFont="1" applyFill="1" applyBorder="1" applyProtection="1"/>
    <xf numFmtId="37" fontId="18" fillId="0" borderId="22" xfId="1" applyNumberFormat="1" applyFont="1" applyFill="1" applyBorder="1" applyProtection="1"/>
    <xf numFmtId="166" fontId="10" fillId="0" borderId="0" xfId="1" applyNumberFormat="1" applyFont="1" applyFill="1" applyBorder="1" applyAlignment="1"/>
    <xf numFmtId="166" fontId="18" fillId="0" borderId="4" xfId="0" applyNumberFormat="1" applyFont="1" applyFill="1" applyBorder="1" applyProtection="1"/>
    <xf numFmtId="166" fontId="18" fillId="0" borderId="22" xfId="1" applyNumberFormat="1" applyFont="1" applyFill="1" applyBorder="1"/>
    <xf numFmtId="166" fontId="18" fillId="0" borderId="22" xfId="1" applyNumberFormat="1" applyFont="1" applyFill="1" applyBorder="1" applyAlignment="1"/>
    <xf numFmtId="175" fontId="18" fillId="0" borderId="0" xfId="1" applyNumberFormat="1" applyFont="1" applyFill="1" applyBorder="1" applyProtection="1"/>
    <xf numFmtId="166" fontId="36" fillId="0" borderId="0" xfId="1" applyNumberFormat="1" applyFont="1" applyFill="1" applyBorder="1" applyProtection="1"/>
    <xf numFmtId="37" fontId="36" fillId="0" borderId="0" xfId="1" applyNumberFormat="1" applyFont="1" applyFill="1" applyBorder="1" applyProtection="1"/>
    <xf numFmtId="166" fontId="33" fillId="0" borderId="0" xfId="1" applyNumberFormat="1" applyFont="1" applyFill="1" applyBorder="1" applyProtection="1"/>
    <xf numFmtId="175" fontId="25" fillId="0" borderId="0" xfId="1" applyNumberFormat="1" applyFont="1" applyFill="1" applyBorder="1"/>
    <xf numFmtId="166" fontId="33" fillId="0" borderId="0" xfId="1" applyNumberFormat="1" applyFont="1" applyFill="1" applyBorder="1"/>
    <xf numFmtId="166" fontId="25" fillId="0" borderId="0" xfId="1" applyNumberFormat="1" applyFont="1" applyFill="1" applyBorder="1" applyProtection="1"/>
    <xf numFmtId="175" fontId="25" fillId="0" borderId="0" xfId="1" applyNumberFormat="1" applyFont="1" applyFill="1" applyBorder="1" applyProtection="1"/>
    <xf numFmtId="166" fontId="35" fillId="0" borderId="0" xfId="1" applyNumberFormat="1" applyFont="1" applyFill="1" applyBorder="1" applyProtection="1"/>
    <xf numFmtId="37" fontId="35" fillId="0" borderId="0" xfId="1" applyNumberFormat="1" applyFont="1" applyFill="1" applyBorder="1" applyProtection="1"/>
    <xf numFmtId="166" fontId="25" fillId="0" borderId="4" xfId="1" applyNumberFormat="1" applyFont="1" applyFill="1" applyBorder="1" applyProtection="1"/>
    <xf numFmtId="175" fontId="25" fillId="0" borderId="4" xfId="1" applyNumberFormat="1" applyFont="1" applyFill="1" applyBorder="1" applyProtection="1"/>
    <xf numFmtId="166" fontId="35" fillId="0" borderId="4" xfId="1" applyNumberFormat="1" applyFont="1" applyFill="1" applyBorder="1" applyProtection="1"/>
    <xf numFmtId="166" fontId="33" fillId="0" borderId="22" xfId="1" applyNumberFormat="1" applyFont="1" applyFill="1" applyBorder="1" applyProtection="1"/>
    <xf numFmtId="166" fontId="35" fillId="0" borderId="0" xfId="1" applyNumberFormat="1" applyFont="1" applyFill="1" applyBorder="1"/>
    <xf numFmtId="37" fontId="35" fillId="0" borderId="0" xfId="1" applyNumberFormat="1" applyFont="1" applyFill="1" applyBorder="1"/>
    <xf numFmtId="166" fontId="10" fillId="0" borderId="0" xfId="0" applyNumberFormat="1" applyFont="1" applyFill="1" applyBorder="1" applyProtection="1"/>
    <xf numFmtId="37" fontId="10" fillId="0" borderId="0" xfId="1" applyNumberFormat="1" applyFont="1" applyFill="1" applyBorder="1"/>
    <xf numFmtId="166" fontId="35" fillId="0" borderId="22" xfId="1" applyNumberFormat="1" applyFont="1" applyFill="1" applyBorder="1" applyProtection="1"/>
    <xf numFmtId="166" fontId="35" fillId="0" borderId="0" xfId="0" applyNumberFormat="1" applyFont="1" applyFill="1" applyBorder="1" applyProtection="1"/>
    <xf numFmtId="0" fontId="10" fillId="0" borderId="0" xfId="0" applyFont="1" applyFill="1" applyBorder="1" applyAlignment="1" applyProtection="1">
      <alignment wrapText="1"/>
    </xf>
    <xf numFmtId="0" fontId="10" fillId="0" borderId="0" xfId="0" applyFont="1" applyFill="1" applyBorder="1" applyAlignment="1" applyProtection="1">
      <alignment vertical="top" wrapText="1"/>
    </xf>
    <xf numFmtId="0" fontId="10" fillId="0" borderId="0" xfId="0" applyFont="1" applyFill="1" applyBorder="1" applyAlignment="1" applyProtection="1"/>
    <xf numFmtId="0" fontId="18" fillId="0" borderId="7" xfId="0" applyFont="1" applyFill="1" applyBorder="1" applyAlignment="1" applyProtection="1">
      <alignment horizontal="center" vertical="center"/>
    </xf>
    <xf numFmtId="0" fontId="18" fillId="0" borderId="11" xfId="0" applyFont="1" applyFill="1" applyBorder="1" applyAlignment="1" applyProtection="1">
      <alignment horizontal="center" vertical="center"/>
    </xf>
    <xf numFmtId="0" fontId="19" fillId="0" borderId="7" xfId="0" applyFont="1" applyFill="1" applyBorder="1" applyAlignment="1" applyProtection="1">
      <alignment horizontal="center"/>
    </xf>
    <xf numFmtId="0" fontId="19" fillId="0" borderId="11" xfId="0" applyFont="1" applyFill="1" applyBorder="1" applyAlignment="1" applyProtection="1">
      <alignment horizontal="center"/>
    </xf>
    <xf numFmtId="0" fontId="28" fillId="0" borderId="7" xfId="0" applyFont="1" applyFill="1" applyBorder="1" applyAlignment="1" applyProtection="1">
      <alignment horizontal="center"/>
    </xf>
    <xf numFmtId="0" fontId="28" fillId="0" borderId="11" xfId="0" applyFont="1" applyFill="1" applyBorder="1" applyAlignment="1" applyProtection="1">
      <alignment horizontal="center"/>
    </xf>
    <xf numFmtId="0" fontId="28" fillId="0" borderId="0" xfId="0" applyFont="1" applyFill="1" applyBorder="1" applyAlignment="1" applyProtection="1">
      <alignment horizontal="center"/>
    </xf>
    <xf numFmtId="0" fontId="10" fillId="0" borderId="0" xfId="0" applyFont="1" applyAlignment="1">
      <alignment horizontal="center"/>
    </xf>
    <xf numFmtId="0" fontId="10" fillId="0" borderId="2" xfId="0" applyFont="1" applyBorder="1" applyAlignment="1">
      <alignment horizontal="center"/>
    </xf>
    <xf numFmtId="0" fontId="10" fillId="0" borderId="4" xfId="0" applyFont="1" applyBorder="1" applyAlignment="1">
      <alignment horizontal="center"/>
    </xf>
  </cellXfs>
  <cellStyles count="6">
    <cellStyle name="Comma" xfId="1" builtinId="3"/>
    <cellStyle name="Comma 2" xfId="4"/>
    <cellStyle name="Hyperlink" xfId="5" builtinId="8"/>
    <cellStyle name="Normal" xfId="0" builtinId="0"/>
    <cellStyle name="Normal 2" xfId="3"/>
    <cellStyle name="Normal_3.8A"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08080"/>
      <color rgb="FF2E3917"/>
      <color rgb="FF2933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i="0" u="none" strike="noStrike" baseline="0">
                <a:solidFill>
                  <a:srgbClr val="000000"/>
                </a:solidFill>
                <a:latin typeface="Arial"/>
                <a:ea typeface="Arial"/>
                <a:cs typeface="Arial"/>
              </a:defRPr>
            </a:pPr>
            <a:r>
              <a:rPr lang="en-PH" sz="1000"/>
              <a:t>
Fig. 3.2   Per Capita Gross Regional Domestic Product</a:t>
            </a:r>
          </a:p>
          <a:p>
            <a:pPr algn="l">
              <a:defRPr sz="1000" b="1" i="0" u="none" strike="noStrike" baseline="0">
                <a:solidFill>
                  <a:srgbClr val="000000"/>
                </a:solidFill>
                <a:latin typeface="Arial"/>
                <a:ea typeface="Arial"/>
                <a:cs typeface="Arial"/>
              </a:defRPr>
            </a:pPr>
            <a:r>
              <a:rPr lang="en-PH" sz="1000"/>
              <a:t>                by Region</a:t>
            </a:r>
            <a:r>
              <a:rPr lang="en-PH" sz="1000" baseline="0"/>
              <a:t> </a:t>
            </a:r>
            <a:r>
              <a:rPr lang="en-PH" sz="1000"/>
              <a:t>at Constant 2000 Prices: 2013
</a:t>
            </a:r>
          </a:p>
        </c:rich>
      </c:tx>
      <c:layout>
        <c:manualLayout>
          <c:xMode val="edge"/>
          <c:yMode val="edge"/>
          <c:x val="0.18974372331729225"/>
          <c:y val="2.8463492415115005E-2"/>
        </c:manualLayout>
      </c:layout>
      <c:overlay val="0"/>
      <c:spPr>
        <a:noFill/>
        <a:ln w="25400">
          <a:noFill/>
        </a:ln>
      </c:spPr>
    </c:title>
    <c:autoTitleDeleted val="0"/>
    <c:plotArea>
      <c:layout>
        <c:manualLayout>
          <c:layoutTarget val="inner"/>
          <c:xMode val="edge"/>
          <c:yMode val="edge"/>
          <c:x val="0.20178571428571418"/>
          <c:y val="0.25657949685507658"/>
          <c:w val="0.7750000000000018"/>
          <c:h val="0.65131718432442509"/>
        </c:manualLayout>
      </c:layout>
      <c:barChart>
        <c:barDir val="col"/>
        <c:grouping val="clustered"/>
        <c:varyColors val="0"/>
        <c:ser>
          <c:idx val="0"/>
          <c:order val="0"/>
          <c:spPr>
            <a:solidFill>
              <a:srgbClr val="C0C0C0"/>
            </a:solidFill>
            <a:ln w="12700">
              <a:solidFill>
                <a:srgbClr val="000000"/>
              </a:solidFill>
              <a:prstDash val="solid"/>
            </a:ln>
          </c:spPr>
          <c:invertIfNegative val="0"/>
          <c:cat>
            <c:strRef>
              <c:f>'CARgraph1pp3-3 revised'!$J$7:$J$23</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'CARgraph1pp3-3 revised'!$M$7:$M$23</c:f>
              <c:numCache>
                <c:formatCode>#,##0</c:formatCode>
                <c:ptCount val="17"/>
                <c:pt idx="0">
                  <c:v>195806.427857128</c:v>
                </c:pt>
                <c:pt idx="1">
                  <c:v>76284.359006071332</c:v>
                </c:pt>
                <c:pt idx="2">
                  <c:v>42234.852049130146</c:v>
                </c:pt>
                <c:pt idx="3">
                  <c:v>36017.376717959756</c:v>
                </c:pt>
                <c:pt idx="4">
                  <c:v>55934.862475662587</c:v>
                </c:pt>
                <c:pt idx="5">
                  <c:v>84656.612373260228</c:v>
                </c:pt>
                <c:pt idx="6">
                  <c:v>38423.281820934462</c:v>
                </c:pt>
                <c:pt idx="7">
                  <c:v>23873.121744682579</c:v>
                </c:pt>
                <c:pt idx="8">
                  <c:v>36414.310169924065</c:v>
                </c:pt>
                <c:pt idx="9">
                  <c:v>59425.375695442926</c:v>
                </c:pt>
                <c:pt idx="10">
                  <c:v>35534.548720390521</c:v>
                </c:pt>
                <c:pt idx="11">
                  <c:v>38064.325943520031</c:v>
                </c:pt>
                <c:pt idx="12">
                  <c:v>55060.016065639531</c:v>
                </c:pt>
                <c:pt idx="13">
                  <c:v>54359.166695608394</c:v>
                </c:pt>
                <c:pt idx="14">
                  <c:v>41995.827215025922</c:v>
                </c:pt>
                <c:pt idx="15">
                  <c:v>32751.677123909722</c:v>
                </c:pt>
                <c:pt idx="16">
                  <c:v>14565.622945302388</c:v>
                </c:pt>
              </c:numCache>
            </c:numRef>
          </c:val>
        </c:ser>
        <c:dLbls>
          <c:showLegendKey val="0"/>
          <c:showVal val="0"/>
          <c:showCatName val="0"/>
          <c:showSerName val="0"/>
          <c:showPercent val="0"/>
          <c:showBubbleSize val="0"/>
        </c:dLbls>
        <c:gapWidth val="150"/>
        <c:axId val="29427200"/>
        <c:axId val="50070272"/>
      </c:barChart>
      <c:catAx>
        <c:axId val="2942720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49285714285714288"/>
              <c:y val="0.938598501316006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50070272"/>
        <c:crosses val="autoZero"/>
        <c:auto val="1"/>
        <c:lblAlgn val="ctr"/>
        <c:lblOffset val="100"/>
        <c:tickLblSkip val="1"/>
        <c:tickMarkSkip val="1"/>
        <c:noMultiLvlLbl val="0"/>
      </c:catAx>
      <c:valAx>
        <c:axId val="50070272"/>
        <c:scaling>
          <c:orientation val="minMax"/>
          <c:max val="200000"/>
        </c:scaling>
        <c:delete val="0"/>
        <c:axPos val="l"/>
        <c:majorGridlines>
          <c:spPr>
            <a:ln w="12700">
              <a:solidFill>
                <a:srgbClr val="80808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Pesos</a:t>
                </a:r>
              </a:p>
            </c:rich>
          </c:tx>
          <c:layout>
            <c:manualLayout>
              <c:xMode val="edge"/>
              <c:yMode val="edge"/>
              <c:x val="6.3353164817622001E-2"/>
              <c:y val="0.49024932919349434"/>
            </c:manualLayout>
          </c:layout>
          <c:overlay val="0"/>
          <c:spPr>
            <a:solidFill>
              <a:srgbClr val="FFFFFF"/>
            </a:solid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942720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i="0" u="none" strike="noStrike" baseline="0">
                <a:solidFill>
                  <a:srgbClr val="000000"/>
                </a:solidFill>
                <a:latin typeface="Arial"/>
                <a:ea typeface="Arial"/>
                <a:cs typeface="Arial"/>
              </a:defRPr>
            </a:pPr>
            <a:r>
              <a:rPr lang="en-PH" sz="1000"/>
              <a:t>
Fig. 3.1   Gross Regional Domestic Product</a:t>
            </a:r>
          </a:p>
          <a:p>
            <a:pPr algn="l">
              <a:defRPr sz="1000" b="1" i="0" u="none" strike="noStrike" baseline="0">
                <a:solidFill>
                  <a:srgbClr val="000000"/>
                </a:solidFill>
                <a:latin typeface="Arial"/>
                <a:ea typeface="Arial"/>
                <a:cs typeface="Arial"/>
              </a:defRPr>
            </a:pPr>
            <a:r>
              <a:rPr lang="en-PH" sz="1000"/>
              <a:t>                by Region</a:t>
            </a:r>
            <a:r>
              <a:rPr lang="en-PH" sz="1000" baseline="0"/>
              <a:t> </a:t>
            </a:r>
            <a:r>
              <a:rPr lang="en-PH" sz="1000"/>
              <a:t>at Constant 2000 Prices: 2013
</a:t>
            </a:r>
          </a:p>
        </c:rich>
      </c:tx>
      <c:layout>
        <c:manualLayout>
          <c:xMode val="edge"/>
          <c:yMode val="edge"/>
          <c:x val="0.22090559688766331"/>
          <c:y val="2.2373606693079456E-2"/>
        </c:manualLayout>
      </c:layout>
      <c:overlay val="0"/>
      <c:spPr>
        <a:noFill/>
        <a:ln w="25400">
          <a:noFill/>
        </a:ln>
      </c:spPr>
    </c:title>
    <c:autoTitleDeleted val="0"/>
    <c:plotArea>
      <c:layout>
        <c:manualLayout>
          <c:layoutTarget val="inner"/>
          <c:xMode val="edge"/>
          <c:yMode val="edge"/>
          <c:x val="0.20178571428571418"/>
          <c:y val="0.25657949685507658"/>
          <c:w val="0.7750000000000018"/>
          <c:h val="0.65131718432442509"/>
        </c:manualLayout>
      </c:layout>
      <c:barChart>
        <c:barDir val="col"/>
        <c:grouping val="clustered"/>
        <c:varyColors val="0"/>
        <c:ser>
          <c:idx val="0"/>
          <c:order val="0"/>
          <c:spPr>
            <a:solidFill>
              <a:schemeClr val="tx2"/>
            </a:solidFill>
            <a:ln w="12700">
              <a:solidFill>
                <a:srgbClr val="000000"/>
              </a:solidFill>
              <a:prstDash val="solid"/>
            </a:ln>
          </c:spPr>
          <c:invertIfNegative val="0"/>
          <c:cat>
            <c:strRef>
              <c:f>'CARgraph1pp3-3 revised'!$J$7:$J$23</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'CARgraph1pp3-3 revised'!$K$7:$K$23</c:f>
              <c:numCache>
                <c:formatCode>#,##0</c:formatCode>
                <c:ptCount val="17"/>
                <c:pt idx="0">
                  <c:v>2455306204.4208555</c:v>
                </c:pt>
                <c:pt idx="1">
                  <c:v>130325805.29844648</c:v>
                </c:pt>
                <c:pt idx="2">
                  <c:v>209037280.66496223</c:v>
                </c:pt>
                <c:pt idx="3">
                  <c:v>121541791.46183711</c:v>
                </c:pt>
                <c:pt idx="4">
                  <c:v>607545151.39470649</c:v>
                </c:pt>
                <c:pt idx="5" formatCode="#,##0_);\(#,##0\)">
                  <c:v>1174749593.1291907</c:v>
                </c:pt>
                <c:pt idx="6" formatCode="#,##0_);\(#,##0\)">
                  <c:v>111886291.69145744</c:v>
                </c:pt>
                <c:pt idx="7" formatCode="#,##0_);\(#,##0\)">
                  <c:v>135923752.9689576</c:v>
                </c:pt>
                <c:pt idx="8" formatCode="#,##0_);\(#,##0\)">
                  <c:v>270562900.40222776</c:v>
                </c:pt>
                <c:pt idx="9" formatCode="#,##0_);\(#,##0\)">
                  <c:v>427614409.75695205</c:v>
                </c:pt>
                <c:pt idx="10" formatCode="#,##0_);\(#,##0\)">
                  <c:v>152194141.80408645</c:v>
                </c:pt>
                <c:pt idx="11" formatCode="#,##0_);\(#,##0\)">
                  <c:v>137949750.93283817</c:v>
                </c:pt>
                <c:pt idx="12" formatCode="#,##0_);\(#,##0\)">
                  <c:v>252645030.23649314</c:v>
                </c:pt>
                <c:pt idx="13" formatCode="#,##0_);\(#,##0\)">
                  <c:v>258485862.22514212</c:v>
                </c:pt>
                <c:pt idx="14" formatCode="#,##0_);\(#,##0\)">
                  <c:v>186407600.46973565</c:v>
                </c:pt>
                <c:pt idx="15" formatCode="#,##0.00">
                  <c:v>83550716.215070352</c:v>
                </c:pt>
                <c:pt idx="16" formatCode="#,##0.00">
                  <c:v>49732294.266251341</c:v>
                </c:pt>
              </c:numCache>
            </c:numRef>
          </c:val>
        </c:ser>
        <c:dLbls>
          <c:showLegendKey val="0"/>
          <c:showVal val="0"/>
          <c:showCatName val="0"/>
          <c:showSerName val="0"/>
          <c:showPercent val="0"/>
          <c:showBubbleSize val="0"/>
        </c:dLbls>
        <c:gapWidth val="150"/>
        <c:axId val="82612224"/>
        <c:axId val="81543168"/>
      </c:barChart>
      <c:catAx>
        <c:axId val="8261222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49285714285714288"/>
              <c:y val="0.938598501316006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81543168"/>
        <c:crosses val="autoZero"/>
        <c:auto val="1"/>
        <c:lblAlgn val="ctr"/>
        <c:lblOffset val="100"/>
        <c:tickLblSkip val="1"/>
        <c:tickMarkSkip val="1"/>
        <c:noMultiLvlLbl val="0"/>
      </c:catAx>
      <c:valAx>
        <c:axId val="81543168"/>
        <c:scaling>
          <c:orientation val="minMax"/>
          <c:max val="2500000000"/>
        </c:scaling>
        <c:delete val="0"/>
        <c:axPos val="l"/>
        <c:majorGridlines>
          <c:spPr>
            <a:ln w="12700">
              <a:solidFill>
                <a:srgbClr val="80808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Thousand Pesos</a:t>
                </a:r>
              </a:p>
            </c:rich>
          </c:tx>
          <c:layout>
            <c:manualLayout>
              <c:xMode val="edge"/>
              <c:yMode val="edge"/>
              <c:x val="8.2206192700420792E-3"/>
              <c:y val="0.38157973826110381"/>
            </c:manualLayout>
          </c:layout>
          <c:overlay val="0"/>
          <c:spPr>
            <a:solidFill>
              <a:srgbClr val="FFFFFF"/>
            </a:solid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261222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975" b="1" i="0" u="none" strike="noStrike" baseline="0">
                <a:solidFill>
                  <a:srgbClr val="000000"/>
                </a:solidFill>
                <a:latin typeface="Arial"/>
                <a:ea typeface="Arial"/>
                <a:cs typeface="Arial"/>
              </a:defRPr>
            </a:pPr>
            <a:r>
              <a:rPr lang="en-PH"/>
              <a:t>
Fig. 3.3  Expenditure on Gross Regional Domestic Product 
               by Region at Constant 2000 Prices: 2013
</a:t>
            </a:r>
          </a:p>
        </c:rich>
      </c:tx>
      <c:layout>
        <c:manualLayout>
          <c:xMode val="edge"/>
          <c:yMode val="edge"/>
          <c:x val="0.19755244755244794"/>
          <c:y val="1.0917030567685589E-2"/>
        </c:manualLayout>
      </c:layout>
      <c:overlay val="0"/>
      <c:spPr>
        <a:noFill/>
        <a:ln w="25400">
          <a:noFill/>
        </a:ln>
      </c:spPr>
    </c:title>
    <c:autoTitleDeleted val="0"/>
    <c:plotArea>
      <c:layout>
        <c:manualLayout>
          <c:layoutTarget val="inner"/>
          <c:xMode val="edge"/>
          <c:yMode val="edge"/>
          <c:x val="0.21270396270396286"/>
          <c:y val="0.17903930131004406"/>
          <c:w val="0.76456876456876455"/>
          <c:h val="0.72489082969432528"/>
        </c:manualLayout>
      </c:layout>
      <c:barChart>
        <c:barDir val="col"/>
        <c:grouping val="clustered"/>
        <c:varyColors val="0"/>
        <c:ser>
          <c:idx val="1"/>
          <c:order val="0"/>
          <c:spPr>
            <a:solidFill>
              <a:schemeClr val="accent3">
                <a:lumMod val="75000"/>
              </a:schemeClr>
            </a:solidFill>
            <a:ln w="12700">
              <a:solidFill>
                <a:srgbClr val="000000"/>
              </a:solidFill>
              <a:prstDash val="solid"/>
            </a:ln>
          </c:spPr>
          <c:invertIfNegative val="0"/>
          <c:cat>
            <c:strRef>
              <c:f>'CARgraph2,pp3-8'!$K$3:$K$19</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'CARgraph2,pp3-8'!$L$3:$L$19</c:f>
              <c:numCache>
                <c:formatCode>#,##0.00</c:formatCode>
                <c:ptCount val="17"/>
                <c:pt idx="0">
                  <c:v>2455306204.4208555</c:v>
                </c:pt>
                <c:pt idx="1">
                  <c:v>130325805.29844648</c:v>
                </c:pt>
                <c:pt idx="2">
                  <c:v>209037280.66496223</c:v>
                </c:pt>
                <c:pt idx="3">
                  <c:v>121541791.46183711</c:v>
                </c:pt>
                <c:pt idx="4">
                  <c:v>607545151.39470649</c:v>
                </c:pt>
                <c:pt idx="5">
                  <c:v>1174749593.1291907</c:v>
                </c:pt>
                <c:pt idx="6">
                  <c:v>111886291.69145744</c:v>
                </c:pt>
                <c:pt idx="7">
                  <c:v>135923752.9689576</c:v>
                </c:pt>
                <c:pt idx="8">
                  <c:v>270562900.40222776</c:v>
                </c:pt>
                <c:pt idx="9">
                  <c:v>427614409.75695205</c:v>
                </c:pt>
                <c:pt idx="10">
                  <c:v>152194141.80408645</c:v>
                </c:pt>
                <c:pt idx="11">
                  <c:v>137949750.93283817</c:v>
                </c:pt>
                <c:pt idx="12">
                  <c:v>252645030.23649314</c:v>
                </c:pt>
                <c:pt idx="13">
                  <c:v>258485862.22514212</c:v>
                </c:pt>
                <c:pt idx="14">
                  <c:v>186407600.46973565</c:v>
                </c:pt>
                <c:pt idx="15">
                  <c:v>83550716.215070352</c:v>
                </c:pt>
                <c:pt idx="16">
                  <c:v>49732294.266251341</c:v>
                </c:pt>
              </c:numCache>
            </c:numRef>
          </c:val>
        </c:ser>
        <c:dLbls>
          <c:showLegendKey val="0"/>
          <c:showVal val="0"/>
          <c:showCatName val="0"/>
          <c:showSerName val="0"/>
          <c:showPercent val="0"/>
          <c:showBubbleSize val="0"/>
        </c:dLbls>
        <c:gapWidth val="150"/>
        <c:axId val="83215872"/>
        <c:axId val="83217792"/>
      </c:barChart>
      <c:catAx>
        <c:axId val="8321587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55244755244755261"/>
              <c:y val="0.943231441048034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83217792"/>
        <c:crosses val="autoZero"/>
        <c:auto val="1"/>
        <c:lblAlgn val="ctr"/>
        <c:lblOffset val="100"/>
        <c:tickLblSkip val="1"/>
        <c:tickMarkSkip val="1"/>
        <c:noMultiLvlLbl val="0"/>
      </c:catAx>
      <c:valAx>
        <c:axId val="83217792"/>
        <c:scaling>
          <c:orientation val="minMax"/>
          <c:max val="2500000000"/>
        </c:scaling>
        <c:delete val="0"/>
        <c:axPos val="l"/>
        <c:majorGridlines>
          <c:spPr>
            <a:ln w="12700">
              <a:solidFill>
                <a:srgbClr val="80808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Thousand Pesos</a:t>
                </a:r>
              </a:p>
            </c:rich>
          </c:tx>
          <c:layout>
            <c:manualLayout>
              <c:xMode val="edge"/>
              <c:yMode val="edge"/>
              <c:x val="1.7482517482517511E-3"/>
              <c:y val="0.41339155749636075"/>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83215872"/>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95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000" b="1" i="0" u="none" strike="noStrike" baseline="0">
                <a:solidFill>
                  <a:srgbClr val="000000"/>
                </a:solidFill>
                <a:latin typeface="Arial"/>
                <a:ea typeface="Arial"/>
                <a:cs typeface="Arial"/>
              </a:defRPr>
            </a:pPr>
            <a:r>
              <a:rPr lang="en-PH"/>
              <a:t>
Fig. 3.4  Per Capita Personal Consumption Expenditure 
              by Region at Constant 2000 Prices: 2013
</a:t>
            </a:r>
          </a:p>
        </c:rich>
      </c:tx>
      <c:layout>
        <c:manualLayout>
          <c:xMode val="edge"/>
          <c:yMode val="edge"/>
          <c:x val="0.19580419580419617"/>
          <c:y val="1.0482180293501094E-2"/>
        </c:manualLayout>
      </c:layout>
      <c:overlay val="0"/>
      <c:spPr>
        <a:noFill/>
        <a:ln w="25400">
          <a:noFill/>
        </a:ln>
      </c:spPr>
    </c:title>
    <c:autoTitleDeleted val="0"/>
    <c:plotArea>
      <c:layout>
        <c:manualLayout>
          <c:layoutTarget val="inner"/>
          <c:xMode val="edge"/>
          <c:yMode val="edge"/>
          <c:x val="0.19055944055944102"/>
          <c:y val="0.18169156528389918"/>
          <c:w val="0.80069930069930284"/>
          <c:h val="0.72536836135752658"/>
        </c:manualLayout>
      </c:layout>
      <c:barChart>
        <c:barDir val="col"/>
        <c:grouping val="clustered"/>
        <c:varyColors val="0"/>
        <c:ser>
          <c:idx val="1"/>
          <c:order val="0"/>
          <c:spPr>
            <a:solidFill>
              <a:srgbClr val="2E3917"/>
            </a:solidFill>
            <a:ln w="12700">
              <a:solidFill>
                <a:srgbClr val="000000"/>
              </a:solidFill>
              <a:prstDash val="solid"/>
            </a:ln>
          </c:spPr>
          <c:invertIfNegative val="0"/>
          <c:cat>
            <c:strRef>
              <c:f>'CARgraph2,pp3-8'!$K$31:$K$47</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'CARgraph2,pp3-8'!$L$31:$L$47</c:f>
              <c:numCache>
                <c:formatCode>_(* #,##0_);_(* \(#,##0\);_(* "-"??_);_(@_)</c:formatCode>
                <c:ptCount val="17"/>
                <c:pt idx="0">
                  <c:v>88750.818774170693</c:v>
                </c:pt>
                <c:pt idx="1">
                  <c:v>45748.516250555047</c:v>
                </c:pt>
                <c:pt idx="2">
                  <c:v>44623.149331276072</c:v>
                </c:pt>
                <c:pt idx="3">
                  <c:v>40221.899872092166</c:v>
                </c:pt>
                <c:pt idx="4">
                  <c:v>50668.21879304685</c:v>
                </c:pt>
                <c:pt idx="5">
                  <c:v>54269.478162508458</c:v>
                </c:pt>
                <c:pt idx="6">
                  <c:v>37287.590024124598</c:v>
                </c:pt>
                <c:pt idx="7">
                  <c:v>36317.499021551688</c:v>
                </c:pt>
                <c:pt idx="8">
                  <c:v>40391.512147244182</c:v>
                </c:pt>
                <c:pt idx="9">
                  <c:v>41816.578579027861</c:v>
                </c:pt>
                <c:pt idx="10">
                  <c:v>37613.76455225551</c:v>
                </c:pt>
                <c:pt idx="11">
                  <c:v>30984.585847953065</c:v>
                </c:pt>
                <c:pt idx="12">
                  <c:v>36577.890350766073</c:v>
                </c:pt>
                <c:pt idx="13">
                  <c:v>37553.453205632439</c:v>
                </c:pt>
                <c:pt idx="14">
                  <c:v>35031.883349265132</c:v>
                </c:pt>
                <c:pt idx="15">
                  <c:v>30590.542156629461</c:v>
                </c:pt>
                <c:pt idx="16">
                  <c:v>21672.216111015259</c:v>
                </c:pt>
              </c:numCache>
            </c:numRef>
          </c:val>
        </c:ser>
        <c:dLbls>
          <c:showLegendKey val="0"/>
          <c:showVal val="0"/>
          <c:showCatName val="0"/>
          <c:showSerName val="0"/>
          <c:showPercent val="0"/>
          <c:showBubbleSize val="0"/>
        </c:dLbls>
        <c:gapWidth val="150"/>
        <c:axId val="83250560"/>
        <c:axId val="83252736"/>
      </c:barChart>
      <c:catAx>
        <c:axId val="83250560"/>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PH"/>
                  <a:t>Region</a:t>
                </a:r>
              </a:p>
            </c:rich>
          </c:tx>
          <c:layout>
            <c:manualLayout>
              <c:xMode val="edge"/>
              <c:yMode val="edge"/>
              <c:x val="0.54895104895104896"/>
              <c:y val="0.9413017712408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83252736"/>
        <c:crosses val="autoZero"/>
        <c:auto val="1"/>
        <c:lblAlgn val="ctr"/>
        <c:lblOffset val="100"/>
        <c:tickLblSkip val="1"/>
        <c:tickMarkSkip val="1"/>
        <c:noMultiLvlLbl val="0"/>
      </c:catAx>
      <c:valAx>
        <c:axId val="83252736"/>
        <c:scaling>
          <c:orientation val="minMax"/>
          <c:max val="90000"/>
        </c:scaling>
        <c:delete val="0"/>
        <c:axPos val="l"/>
        <c:majorGridlines>
          <c:spPr>
            <a:ln w="12700">
              <a:solidFill>
                <a:srgbClr val="808080"/>
              </a:solidFill>
              <a:prstDash val="solid"/>
            </a:ln>
          </c:spPr>
        </c:majorGridlines>
        <c:title>
          <c:tx>
            <c:rich>
              <a:bodyPr/>
              <a:lstStyle/>
              <a:p>
                <a:pPr>
                  <a:defRPr sz="975" b="1" i="0" u="none" strike="noStrike" baseline="0">
                    <a:solidFill>
                      <a:srgbClr val="000000"/>
                    </a:solidFill>
                    <a:latin typeface="Arial"/>
                    <a:ea typeface="Arial"/>
                    <a:cs typeface="Arial"/>
                  </a:defRPr>
                </a:pPr>
                <a:r>
                  <a:rPr lang="en-PH"/>
                  <a:t>In Pesos</a:t>
                </a:r>
              </a:p>
            </c:rich>
          </c:tx>
          <c:layout>
            <c:manualLayout>
              <c:xMode val="edge"/>
              <c:yMode val="edge"/>
              <c:x val="8.7412587412587419E-3"/>
              <c:y val="0.48847070216851912"/>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83250560"/>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oddFooter>&amp;C3-&amp;N+19
</c:oddFooter>
    </c:headerFooter>
    <c:pageMargins b="1" l="0.75000000000000155" r="0.7500000000000015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PH" sz="800" b="0" i="0" u="none" strike="noStrike" baseline="0">
                <a:solidFill>
                  <a:srgbClr val="000000"/>
                </a:solidFill>
                <a:latin typeface="Arial"/>
                <a:cs typeface="Arial"/>
              </a:rPr>
              <a:t>Fig. 3.1     </a:t>
            </a:r>
            <a:r>
              <a:rPr lang="en-PH" sz="900" b="1" i="0" u="none" strike="noStrike" baseline="0">
                <a:solidFill>
                  <a:srgbClr val="000000"/>
                </a:solidFill>
                <a:latin typeface="Arial"/>
                <a:cs typeface="Arial"/>
              </a:rPr>
              <a:t>Gross Regional Domestic Product at Current and Constant Prices</a:t>
            </a:r>
          </a:p>
          <a:p>
            <a:pPr>
              <a:defRPr sz="950" b="0" i="0" u="none" strike="noStrike" baseline="0">
                <a:solidFill>
                  <a:srgbClr val="000000"/>
                </a:solidFill>
                <a:latin typeface="Arial"/>
                <a:ea typeface="Arial"/>
                <a:cs typeface="Arial"/>
              </a:defRPr>
            </a:pPr>
            <a:r>
              <a:rPr lang="en-PH" sz="900" b="1" i="0" u="none" strike="noStrike" baseline="0">
                <a:solidFill>
                  <a:srgbClr val="000000"/>
                </a:solidFill>
                <a:latin typeface="Arial"/>
                <a:cs typeface="Arial"/>
              </a:rPr>
              <a:t>Philippines : 1987- 1996</a:t>
            </a:r>
            <a:endParaRPr lang="en-PH"/>
          </a:p>
        </c:rich>
      </c:tx>
      <c:layout>
        <c:manualLayout>
          <c:xMode val="edge"/>
          <c:yMode val="edge"/>
          <c:x val="0.1803520600980596"/>
          <c:y val="5.4614133685266783E-2"/>
        </c:manualLayout>
      </c:layout>
      <c:overlay val="0"/>
      <c:spPr>
        <a:noFill/>
        <a:ln w="25400">
          <a:noFill/>
        </a:ln>
      </c:spPr>
    </c:title>
    <c:autoTitleDeleted val="0"/>
    <c:view3D>
      <c:rotX val="15"/>
      <c:hPercent val="73"/>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7888575857267144"/>
          <c:y val="9.9811859646928694E-2"/>
          <c:w val="0.79618825331934862"/>
          <c:h val="0.79472839190573452"/>
        </c:manualLayout>
      </c:layout>
      <c:bar3DChart>
        <c:barDir val="col"/>
        <c:grouping val="clustered"/>
        <c:varyColors val="0"/>
        <c:ser>
          <c:idx val="0"/>
          <c:order val="0"/>
          <c:tx>
            <c:strRef>
              <c:f>RU1graph!$A$12</c:f>
              <c:strCache>
                <c:ptCount val="1"/>
                <c:pt idx="0">
                  <c:v>Current</c:v>
                </c:pt>
              </c:strCache>
            </c:strRef>
          </c:tx>
          <c:spPr>
            <a:solidFill>
              <a:srgbClr val="FFFFFF"/>
            </a:solidFill>
            <a:ln w="12700">
              <a:solidFill>
                <a:srgbClr val="000000"/>
              </a:solidFill>
              <a:prstDash val="solid"/>
            </a:ln>
          </c:spPr>
          <c:invertIfNegative val="0"/>
          <c:cat>
            <c:numRef>
              <c:f>RU1graph!$B$11:$K$11</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RU1graph!$B$12:$K$12</c:f>
              <c:numCache>
                <c:formatCode>#,##0_);[Red]\(#,##0\)</c:formatCode>
                <c:ptCount val="10"/>
                <c:pt idx="0">
                  <c:v>682764789</c:v>
                </c:pt>
                <c:pt idx="1">
                  <c:v>799183334</c:v>
                </c:pt>
                <c:pt idx="2">
                  <c:v>925444250.01581728</c:v>
                </c:pt>
                <c:pt idx="3">
                  <c:v>1077236991.3103361</c:v>
                </c:pt>
                <c:pt idx="4">
                  <c:v>1248010653</c:v>
                </c:pt>
                <c:pt idx="5">
                  <c:v>1351559019</c:v>
                </c:pt>
                <c:pt idx="6">
                  <c:v>1474457100</c:v>
                </c:pt>
                <c:pt idx="7" formatCode="#,##0_);\(#,##0\)">
                  <c:v>1692932254</c:v>
                </c:pt>
                <c:pt idx="8" formatCode="#,##0_);\(#,##0\)">
                  <c:v>1906328488</c:v>
                </c:pt>
                <c:pt idx="9" formatCode="#,##0_);\(#,##0\)">
                  <c:v>2196595238</c:v>
                </c:pt>
              </c:numCache>
            </c:numRef>
          </c:val>
        </c:ser>
        <c:ser>
          <c:idx val="1"/>
          <c:order val="1"/>
          <c:tx>
            <c:strRef>
              <c:f>RU1graph!$A$13</c:f>
              <c:strCache>
                <c:ptCount val="1"/>
                <c:pt idx="0">
                  <c:v>Constant</c:v>
                </c:pt>
              </c:strCache>
            </c:strRef>
          </c:tx>
          <c:spPr>
            <a:solidFill>
              <a:srgbClr val="3366FF"/>
            </a:solidFill>
            <a:ln w="12700">
              <a:solidFill>
                <a:srgbClr val="000000"/>
              </a:solidFill>
              <a:prstDash val="solid"/>
            </a:ln>
          </c:spPr>
          <c:invertIfNegative val="0"/>
          <c:cat>
            <c:numRef>
              <c:f>RU1graph!$B$11:$K$11</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RU1graph!$B$13:$K$13</c:f>
              <c:numCache>
                <c:formatCode>#,##0_);[Red]\(#,##0\)</c:formatCode>
                <c:ptCount val="10"/>
                <c:pt idx="0">
                  <c:v>616925588</c:v>
                </c:pt>
                <c:pt idx="1">
                  <c:v>658583047</c:v>
                </c:pt>
                <c:pt idx="2">
                  <c:v>699451342.25590003</c:v>
                </c:pt>
                <c:pt idx="3">
                  <c:v>720691414.14569998</c:v>
                </c:pt>
                <c:pt idx="4">
                  <c:v>716522628</c:v>
                </c:pt>
                <c:pt idx="5">
                  <c:v>718941674</c:v>
                </c:pt>
                <c:pt idx="6">
                  <c:v>734156318</c:v>
                </c:pt>
                <c:pt idx="7" formatCode="#,##0_);\(#,##0\)">
                  <c:v>766368486</c:v>
                </c:pt>
                <c:pt idx="8" formatCode="#,##0_);\(#,##0\)">
                  <c:v>802866473</c:v>
                </c:pt>
                <c:pt idx="9" formatCode="#,##0_);\(#,##0\)">
                  <c:v>848451437</c:v>
                </c:pt>
              </c:numCache>
            </c:numRef>
          </c:val>
        </c:ser>
        <c:dLbls>
          <c:showLegendKey val="0"/>
          <c:showVal val="0"/>
          <c:showCatName val="0"/>
          <c:showSerName val="0"/>
          <c:showPercent val="0"/>
          <c:showBubbleSize val="0"/>
        </c:dLbls>
        <c:gapWidth val="150"/>
        <c:gapDepth val="0"/>
        <c:shape val="box"/>
        <c:axId val="34784768"/>
        <c:axId val="34786688"/>
        <c:axId val="0"/>
      </c:bar3DChart>
      <c:catAx>
        <c:axId val="34784768"/>
        <c:scaling>
          <c:orientation val="minMax"/>
        </c:scaling>
        <c:delete val="0"/>
        <c:axPos val="b"/>
        <c:title>
          <c:tx>
            <c:rich>
              <a:bodyPr/>
              <a:lstStyle/>
              <a:p>
                <a:pPr>
                  <a:defRPr sz="900" b="1" i="0" u="none" strike="noStrike" baseline="0">
                    <a:solidFill>
                      <a:srgbClr val="000000"/>
                    </a:solidFill>
                    <a:latin typeface="Arial"/>
                    <a:ea typeface="Arial"/>
                    <a:cs typeface="Arial"/>
                  </a:defRPr>
                </a:pPr>
                <a:r>
                  <a:t>Year</a:t>
                </a:r>
              </a:p>
            </c:rich>
          </c:tx>
          <c:layout>
            <c:manualLayout>
              <c:xMode val="edge"/>
              <c:yMode val="edge"/>
              <c:x val="0.54838755859329902"/>
              <c:y val="0.91337257983994669"/>
            </c:manualLayout>
          </c:layout>
          <c:overlay val="0"/>
          <c:spPr>
            <a:noFill/>
            <a:ln w="25400">
              <a:noFill/>
            </a:ln>
          </c:spPr>
        </c:title>
        <c:numFmt formatCode="0_)"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786688"/>
        <c:crosses val="autoZero"/>
        <c:auto val="0"/>
        <c:lblAlgn val="ctr"/>
        <c:lblOffset val="100"/>
        <c:tickLblSkip val="1"/>
        <c:tickMarkSkip val="1"/>
        <c:noMultiLvlLbl val="0"/>
      </c:catAx>
      <c:valAx>
        <c:axId val="3478668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t>In Thousand Pesos</a:t>
                </a:r>
              </a:p>
            </c:rich>
          </c:tx>
          <c:layout>
            <c:manualLayout>
              <c:xMode val="edge"/>
              <c:yMode val="edge"/>
              <c:x val="2.3460410557184751E-2"/>
              <c:y val="0.39924749519304537"/>
            </c:manualLayout>
          </c:layout>
          <c:overlay val="0"/>
          <c:spPr>
            <a:noFill/>
            <a:ln w="25400">
              <a:noFill/>
            </a:ln>
          </c:spPr>
        </c:title>
        <c:numFmt formatCode="#,##0_);[Red]\(#,##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784768"/>
        <c:crosses val="autoZero"/>
        <c:crossBetween val="between"/>
      </c:valAx>
      <c:spPr>
        <a:noFill/>
        <a:ln w="25400">
          <a:noFill/>
        </a:ln>
      </c:spPr>
    </c:plotArea>
    <c:legend>
      <c:legendPos val="r"/>
      <c:layout>
        <c:manualLayout>
          <c:xMode val="edge"/>
          <c:yMode val="edge"/>
          <c:wMode val="edge"/>
          <c:hMode val="edge"/>
          <c:x val="0.36217039585594496"/>
          <c:y val="0.26742035776601381"/>
          <c:w val="0.45161321110521008"/>
          <c:h val="0.34086688316502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155" r="0.75000000000000155" t="1" header="0.5" footer="0.5"/>
    <c:pageSetup paperSize="9" orientation="landscape" horizontalDpi="-4"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P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0" i="0" u="none" strike="noStrike" baseline="0">
                <a:solidFill>
                  <a:srgbClr val="000000"/>
                </a:solidFill>
                <a:latin typeface="Arial"/>
                <a:ea typeface="Arial"/>
                <a:cs typeface="Arial"/>
              </a:defRPr>
            </a:pPr>
            <a:r>
              <a:rPr lang="en-PH" sz="800" b="0" i="0" u="none" strike="noStrike" baseline="0">
                <a:solidFill>
                  <a:srgbClr val="000000"/>
                </a:solidFill>
                <a:latin typeface="Arial"/>
                <a:cs typeface="Arial"/>
              </a:rPr>
              <a:t>Fig. 3.2     </a:t>
            </a:r>
            <a:r>
              <a:rPr lang="en-PH" sz="900" b="1" i="0" u="none" strike="noStrike" baseline="0">
                <a:solidFill>
                  <a:srgbClr val="000000"/>
                </a:solidFill>
                <a:latin typeface="Arial"/>
                <a:cs typeface="Arial"/>
              </a:rPr>
              <a:t>Gross Regional Domestic Product at Current and Constant Prices </a:t>
            </a:r>
          </a:p>
          <a:p>
            <a:pPr>
              <a:defRPr sz="950" b="0" i="0" u="none" strike="noStrike" baseline="0">
                <a:solidFill>
                  <a:srgbClr val="000000"/>
                </a:solidFill>
                <a:latin typeface="Arial"/>
                <a:ea typeface="Arial"/>
                <a:cs typeface="Arial"/>
              </a:defRPr>
            </a:pPr>
            <a:r>
              <a:rPr lang="en-PH" sz="900" b="1" i="0" u="none" strike="noStrike" baseline="0">
                <a:solidFill>
                  <a:srgbClr val="000000"/>
                </a:solidFill>
                <a:latin typeface="Arial"/>
                <a:cs typeface="Arial"/>
              </a:rPr>
              <a:t>Ilocos Region : 1987-1996</a:t>
            </a:r>
            <a:endParaRPr lang="en-PH"/>
          </a:p>
        </c:rich>
      </c:tx>
      <c:layout>
        <c:manualLayout>
          <c:xMode val="edge"/>
          <c:yMode val="edge"/>
          <c:x val="0.19061598971682794"/>
          <c:y val="2.9821073558648152E-2"/>
        </c:manualLayout>
      </c:layout>
      <c:overlay val="0"/>
      <c:spPr>
        <a:noFill/>
        <a:ln w="25400">
          <a:noFill/>
        </a:ln>
      </c:spPr>
    </c:title>
    <c:autoTitleDeleted val="0"/>
    <c:view3D>
      <c:rotX val="15"/>
      <c:hPercent val="67"/>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5689160792849041"/>
          <c:y val="0.11530815109343936"/>
          <c:w val="0.83724400118848818"/>
          <c:h val="0.77335984095427601"/>
        </c:manualLayout>
      </c:layout>
      <c:bar3DChart>
        <c:barDir val="col"/>
        <c:grouping val="clustered"/>
        <c:varyColors val="0"/>
        <c:ser>
          <c:idx val="0"/>
          <c:order val="0"/>
          <c:tx>
            <c:strRef>
              <c:f>RU1graph!$A$17</c:f>
              <c:strCache>
                <c:ptCount val="1"/>
                <c:pt idx="0">
                  <c:v>Current</c:v>
                </c:pt>
              </c:strCache>
            </c:strRef>
          </c:tx>
          <c:spPr>
            <a:solidFill>
              <a:srgbClr val="FFFFFF"/>
            </a:solidFill>
            <a:ln w="12700">
              <a:solidFill>
                <a:srgbClr val="000000"/>
              </a:solidFill>
              <a:prstDash val="solid"/>
            </a:ln>
          </c:spPr>
          <c:invertIfNegative val="0"/>
          <c:cat>
            <c:numRef>
              <c:f>RU1graph!$B$16:$K$16</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RU1graph!$B$17:$K$17</c:f>
              <c:numCache>
                <c:formatCode>#,##0_);[Red]\(#,##0\)</c:formatCode>
                <c:ptCount val="10"/>
                <c:pt idx="0">
                  <c:v>20385490</c:v>
                </c:pt>
                <c:pt idx="1">
                  <c:v>23040860</c:v>
                </c:pt>
                <c:pt idx="2">
                  <c:v>26979466</c:v>
                </c:pt>
                <c:pt idx="3">
                  <c:v>30952208</c:v>
                </c:pt>
                <c:pt idx="4">
                  <c:v>36335764</c:v>
                </c:pt>
                <c:pt idx="5">
                  <c:v>37101536</c:v>
                </c:pt>
                <c:pt idx="6">
                  <c:v>41961496</c:v>
                </c:pt>
                <c:pt idx="7" formatCode="#,##0_);\(#,##0\)">
                  <c:v>49730603</c:v>
                </c:pt>
                <c:pt idx="8" formatCode="#,##0_);\(#,##0\)">
                  <c:v>58154824</c:v>
                </c:pt>
                <c:pt idx="9" formatCode="#,##0_);\(#,##0\)">
                  <c:v>66898374</c:v>
                </c:pt>
              </c:numCache>
            </c:numRef>
          </c:val>
        </c:ser>
        <c:ser>
          <c:idx val="1"/>
          <c:order val="1"/>
          <c:tx>
            <c:strRef>
              <c:f>RU1graph!$A$18</c:f>
              <c:strCache>
                <c:ptCount val="1"/>
                <c:pt idx="0">
                  <c:v>Constant</c:v>
                </c:pt>
              </c:strCache>
            </c:strRef>
          </c:tx>
          <c:spPr>
            <a:solidFill>
              <a:srgbClr val="3366FF"/>
            </a:solidFill>
            <a:ln w="12700">
              <a:solidFill>
                <a:srgbClr val="000000"/>
              </a:solidFill>
              <a:prstDash val="solid"/>
            </a:ln>
          </c:spPr>
          <c:invertIfNegative val="0"/>
          <c:cat>
            <c:numRef>
              <c:f>RU1graph!$B$16:$K$16</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RU1graph!$B$18:$K$18</c:f>
              <c:numCache>
                <c:formatCode>#,##0_);[Red]\(#,##0\)</c:formatCode>
                <c:ptCount val="10"/>
                <c:pt idx="0">
                  <c:v>18294391</c:v>
                </c:pt>
                <c:pt idx="1">
                  <c:v>19238193</c:v>
                </c:pt>
                <c:pt idx="2">
                  <c:v>20463468</c:v>
                </c:pt>
                <c:pt idx="3">
                  <c:v>20872315</c:v>
                </c:pt>
                <c:pt idx="4">
                  <c:v>21579476</c:v>
                </c:pt>
                <c:pt idx="5">
                  <c:v>20344347</c:v>
                </c:pt>
                <c:pt idx="6">
                  <c:v>20893108</c:v>
                </c:pt>
                <c:pt idx="7" formatCode="#,##0_);\(#,##0\)">
                  <c:v>22294608</c:v>
                </c:pt>
                <c:pt idx="8" formatCode="#,##0_);\(#,##0\)">
                  <c:v>23957712</c:v>
                </c:pt>
                <c:pt idx="9" formatCode="#,##0_);\(#,##0\)">
                  <c:v>25135603</c:v>
                </c:pt>
              </c:numCache>
            </c:numRef>
          </c:val>
        </c:ser>
        <c:dLbls>
          <c:showLegendKey val="0"/>
          <c:showVal val="0"/>
          <c:showCatName val="0"/>
          <c:showSerName val="0"/>
          <c:showPercent val="0"/>
          <c:showBubbleSize val="0"/>
        </c:dLbls>
        <c:gapWidth val="150"/>
        <c:gapDepth val="0"/>
        <c:shape val="box"/>
        <c:axId val="34890880"/>
        <c:axId val="34892800"/>
        <c:axId val="0"/>
      </c:bar3DChart>
      <c:catAx>
        <c:axId val="34890880"/>
        <c:scaling>
          <c:orientation val="minMax"/>
        </c:scaling>
        <c:delete val="0"/>
        <c:axPos val="b"/>
        <c:title>
          <c:tx>
            <c:rich>
              <a:bodyPr/>
              <a:lstStyle/>
              <a:p>
                <a:pPr>
                  <a:defRPr sz="900" b="1" i="0" u="none" strike="noStrike" baseline="0">
                    <a:solidFill>
                      <a:srgbClr val="000000"/>
                    </a:solidFill>
                    <a:latin typeface="Arial"/>
                    <a:ea typeface="Arial"/>
                    <a:cs typeface="Arial"/>
                  </a:defRPr>
                </a:pPr>
                <a:r>
                  <a:t>Year</a:t>
                </a:r>
              </a:p>
            </c:rich>
          </c:tx>
          <c:layout>
            <c:manualLayout>
              <c:xMode val="edge"/>
              <c:yMode val="edge"/>
              <c:x val="0.54545500727365093"/>
              <c:y val="0.93041749502982107"/>
            </c:manualLayout>
          </c:layout>
          <c:overlay val="0"/>
          <c:spPr>
            <a:noFill/>
            <a:ln w="25400">
              <a:noFill/>
            </a:ln>
          </c:spPr>
        </c:title>
        <c:numFmt formatCode="0_)"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892800"/>
        <c:crosses val="autoZero"/>
        <c:auto val="0"/>
        <c:lblAlgn val="ctr"/>
        <c:lblOffset val="100"/>
        <c:tickLblSkip val="1"/>
        <c:tickMarkSkip val="1"/>
        <c:noMultiLvlLbl val="0"/>
      </c:catAx>
      <c:valAx>
        <c:axId val="34892800"/>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t>In Thousand Pesos</a:t>
                </a:r>
              </a:p>
            </c:rich>
          </c:tx>
          <c:layout>
            <c:manualLayout>
              <c:xMode val="edge"/>
              <c:yMode val="edge"/>
              <c:x val="2.3460410557184751E-2"/>
              <c:y val="0.39960238568588635"/>
            </c:manualLayout>
          </c:layout>
          <c:overlay val="0"/>
          <c:spPr>
            <a:noFill/>
            <a:ln w="25400">
              <a:noFill/>
            </a:ln>
          </c:spPr>
        </c:title>
        <c:numFmt formatCode="#,##0_);[Red]\(#,##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4890880"/>
        <c:crosses val="autoZero"/>
        <c:crossBetween val="between"/>
      </c:valAx>
      <c:spPr>
        <a:noFill/>
        <a:ln w="25400">
          <a:noFill/>
        </a:ln>
      </c:spPr>
    </c:plotArea>
    <c:legend>
      <c:legendPos val="r"/>
      <c:layout>
        <c:manualLayout>
          <c:xMode val="edge"/>
          <c:yMode val="edge"/>
          <c:wMode val="edge"/>
          <c:hMode val="edge"/>
          <c:x val="0.32844605567999108"/>
          <c:y val="0.20079522862823071"/>
          <c:w val="0.41788887092925953"/>
          <c:h val="0.2783300198807158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155" r="0.7500000000000015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28575</xdr:rowOff>
    </xdr:from>
    <xdr:to>
      <xdr:col>8</xdr:col>
      <xdr:colOff>457200</xdr:colOff>
      <xdr:row>56</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6163</xdr:rowOff>
    </xdr:from>
    <xdr:to>
      <xdr:col>8</xdr:col>
      <xdr:colOff>457200</xdr:colOff>
      <xdr:row>26</xdr:row>
      <xdr:rowOff>63313</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8</xdr:col>
      <xdr:colOff>571500</xdr:colOff>
      <xdr:row>27</xdr:row>
      <xdr:rowOff>9525</xdr:rowOff>
    </xdr:to>
    <xdr:graphicFrame macro="">
      <xdr:nvGraphicFramePr>
        <xdr:cNvPr id="1130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123825</xdr:rowOff>
    </xdr:from>
    <xdr:to>
      <xdr:col>8</xdr:col>
      <xdr:colOff>571500</xdr:colOff>
      <xdr:row>55</xdr:row>
      <xdr:rowOff>133350</xdr:rowOff>
    </xdr:to>
    <xdr:graphicFrame macro="">
      <xdr:nvGraphicFramePr>
        <xdr:cNvPr id="1130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7</xdr:col>
      <xdr:colOff>161925</xdr:colOff>
      <xdr:row>58</xdr:row>
      <xdr:rowOff>123825</xdr:rowOff>
    </xdr:to>
    <xdr:sp macro="" textlink="">
      <xdr:nvSpPr>
        <xdr:cNvPr id="19477" name="Text Box 1"/>
        <xdr:cNvSpPr txBox="1">
          <a:spLocks noChangeArrowheads="1"/>
        </xdr:cNvSpPr>
      </xdr:nvSpPr>
      <xdr:spPr bwMode="auto">
        <a:xfrm>
          <a:off x="38100" y="38100"/>
          <a:ext cx="6038850" cy="7772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a:lstStyle/>
        <a:p>
          <a:pPr algn="l" rtl="0">
            <a:defRPr sz="1000"/>
          </a:pPr>
          <a:r>
            <a:rPr lang="en-PH" sz="1000" b="1" i="0" u="none" strike="noStrike" baseline="0">
              <a:solidFill>
                <a:srgbClr val="000000"/>
              </a:solidFill>
              <a:latin typeface="Arial"/>
              <a:cs typeface="Arial"/>
            </a:rPr>
            <a:t>END NOTES</a:t>
          </a: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1/ Per Executive Order No. 103 (EO 103) dated 17 May 2002, </a:t>
          </a:r>
          <a:r>
            <a:rPr lang="en-PH" sz="1000" b="0" i="1" u="none" strike="noStrike" baseline="0">
              <a:solidFill>
                <a:srgbClr val="000000"/>
              </a:solidFill>
              <a:latin typeface="Arial"/>
              <a:cs typeface="Arial"/>
            </a:rPr>
            <a:t>"Dividing Region IV into Region IV-A and Region IV-B and Transferring the Province of Aurora to Region III and for Other Purposes"</a:t>
          </a:r>
        </a:p>
        <a:p>
          <a:pPr algn="l" rtl="0">
            <a:defRPr sz="1000"/>
          </a:pPr>
          <a:endParaRPr lang="en-PH" sz="1000" b="0" i="1"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2/ Refers to the old configuration of Region IV, Southern Tagalog.</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3/ Per EO 103, creating Region IV-A (CALABARZON) composed of the provinces of Cavite, Laguna, Batangas, Rizal and Quezon.</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4/ Per EO 103, creating Region IV-B (MIMAROPA) composed of the provinces of Oriental Mindoro, Occidental Mindoro, Marinduque, Romblon and Palawan.</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5/ Per Executive Order No. 36 (EO 36) dated 19 September 2001. </a:t>
          </a:r>
          <a:r>
            <a:rPr lang="en-PH" sz="1000" b="0" i="1" u="none" strike="noStrike" baseline="0">
              <a:solidFill>
                <a:srgbClr val="000000"/>
              </a:solidFill>
              <a:latin typeface="Arial"/>
              <a:cs typeface="Arial"/>
            </a:rPr>
            <a:t>"Providing for the Reorganization of the Administrative Regions in Mindanao and for Other Purposes", </a:t>
          </a:r>
          <a:r>
            <a:rPr lang="en-PH" sz="1000" b="0" i="0" u="none" strike="noStrike" baseline="0">
              <a:solidFill>
                <a:srgbClr val="000000"/>
              </a:solidFill>
              <a:latin typeface="Arial"/>
              <a:cs typeface="Arial"/>
            </a:rPr>
            <a:t>reorganizing Region IX to be known as Zamboanga Peninsula and composed of the provinces of Zamboanga del Norte, Zamboanga del Sur and Zamboanga Sibugay, and the cities of Dapitan, Dipolog, Pagadian, Zamboanga and Isabela.</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6/ Per EO 36, reorganizing Region X to be composed of the provinces of Bukidnon, Camiguin, Lanao del Norte, Misamis Occidental, and Misamis Oriental, and the cities of Cagayan de Oro, Gingoog, Iligan, Malaybalay, Oroquieta, Ozamis, Tangub and Valencia.</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7/ Per EO 36, reorganizing Region XI to be known as Davao Region and composed of the provinces of Compostela Valley, Davao del Norte, Davao del Sur, and Davao Oriental, and the cities of Davao, Digos, Panabo, Island Garden City of Samal and Tagum.</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8/ Per EO 36, reorganizing Region XII to be known as SOCCKSARGEN and composed of the provinces of North Cotabato, Sarangani, South Cotabato and Sultan Kudarat, and the cities of Cotabato, General Santos, Kidapawan, Koronadal and Tacurong.</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9/ Per EO 36, and pursuant to the provisions of RA 9054, Autonomous Region in Muslim Mindanao shall be composed of the provinces of Basilan, Lanao del Sur, Maguindanao, Sulu and the City of Marawi.</a:t>
          </a:r>
        </a:p>
        <a:p>
          <a:pPr algn="l" rtl="0">
            <a:defRPr sz="1000"/>
          </a:pPr>
          <a:endParaRPr lang="en-PH" sz="1200" b="0" i="0" u="none" strike="noStrike" baseline="0">
            <a:solidFill>
              <a:srgbClr val="000000"/>
            </a:solidFill>
            <a:latin typeface="Arial"/>
            <a:cs typeface="Arial"/>
          </a:endParaRPr>
        </a:p>
        <a:p>
          <a:pPr algn="l" rtl="0">
            <a:defRPr sz="1000"/>
          </a:pPr>
          <a:endParaRPr lang="en-PH"/>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18</xdr:row>
      <xdr:rowOff>152400</xdr:rowOff>
    </xdr:from>
    <xdr:to>
      <xdr:col>8</xdr:col>
      <xdr:colOff>9525</xdr:colOff>
      <xdr:row>50</xdr:row>
      <xdr:rowOff>28575</xdr:rowOff>
    </xdr:to>
    <xdr:graphicFrame macro="">
      <xdr:nvGraphicFramePr>
        <xdr:cNvPr id="20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50</xdr:row>
      <xdr:rowOff>38100</xdr:rowOff>
    </xdr:from>
    <xdr:to>
      <xdr:col>8</xdr:col>
      <xdr:colOff>9525</xdr:colOff>
      <xdr:row>79</xdr:row>
      <xdr:rowOff>133350</xdr:rowOff>
    </xdr:to>
    <xdr:graphicFrame macro="">
      <xdr:nvGraphicFramePr>
        <xdr:cNvPr id="20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Downloads/GRDP_Con_Reg_P_2009.xls" TargetMode="External"/><Relationship Id="rId3" Type="http://schemas.openxmlformats.org/officeDocument/2006/relationships/hyperlink" Target="../../../Downloads/GRDP_Con_Reg_P_2009.xls" TargetMode="External"/><Relationship Id="rId7" Type="http://schemas.openxmlformats.org/officeDocument/2006/relationships/hyperlink" Target="../../../Downloads/GRDP_Con_Reg_P_2009.xls" TargetMode="External"/><Relationship Id="rId2" Type="http://schemas.openxmlformats.org/officeDocument/2006/relationships/hyperlink" Target="../../../Downloads/GRDP_Con_Reg_P_2009.xls" TargetMode="External"/><Relationship Id="rId1" Type="http://schemas.openxmlformats.org/officeDocument/2006/relationships/hyperlink" Target="../../../Downloads/GRDP_Con_Reg_P_2009.xls" TargetMode="External"/><Relationship Id="rId6" Type="http://schemas.openxmlformats.org/officeDocument/2006/relationships/hyperlink" Target="../../../Downloads/GRDP_Con_Reg_P_2009.xls" TargetMode="External"/><Relationship Id="rId11" Type="http://schemas.openxmlformats.org/officeDocument/2006/relationships/printerSettings" Target="../printerSettings/printerSettings2.bin"/><Relationship Id="rId5" Type="http://schemas.openxmlformats.org/officeDocument/2006/relationships/hyperlink" Target="../../../Downloads/GRDP_Con_Reg_P_2009.xls" TargetMode="External"/><Relationship Id="rId10" Type="http://schemas.openxmlformats.org/officeDocument/2006/relationships/hyperlink" Target="../../../Downloads/GRDP_Con_Reg_P_2009.xls" TargetMode="External"/><Relationship Id="rId4" Type="http://schemas.openxmlformats.org/officeDocument/2006/relationships/hyperlink" Target="../../../Downloads/GRDP_Con_Reg_P_2009.xls" TargetMode="External"/><Relationship Id="rId9" Type="http://schemas.openxmlformats.org/officeDocument/2006/relationships/hyperlink" Target="../../../Downloads/GRDP_Con_Reg_P_2009.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76"/>
  <sheetViews>
    <sheetView view="pageBreakPreview" zoomScaleSheetLayoutView="100" workbookViewId="0">
      <selection activeCell="O60" sqref="O60"/>
    </sheetView>
  </sheetViews>
  <sheetFormatPr defaultRowHeight="12.75" x14ac:dyDescent="0.2"/>
  <cols>
    <col min="1" max="9" width="9.140625" style="29"/>
    <col min="10" max="10" width="12" style="29" customWidth="1"/>
    <col min="11" max="11" width="16.42578125" style="29" customWidth="1"/>
    <col min="12" max="12" width="2.85546875" style="29" customWidth="1"/>
    <col min="13" max="13" width="14.28515625" style="29" customWidth="1"/>
    <col min="14" max="14" width="8.140625" style="29" customWidth="1"/>
    <col min="15" max="15" width="12" style="484" bestFit="1" customWidth="1"/>
    <col min="16" max="16" width="13.42578125" style="29" bestFit="1" customWidth="1"/>
    <col min="17" max="16384" width="9.140625" style="29"/>
  </cols>
  <sheetData>
    <row r="4" spans="1:19" x14ac:dyDescent="0.2">
      <c r="P4" s="29" t="s">
        <v>201</v>
      </c>
    </row>
    <row r="5" spans="1:19" x14ac:dyDescent="0.2">
      <c r="K5" s="29" t="s">
        <v>202</v>
      </c>
      <c r="M5" s="29" t="s">
        <v>203</v>
      </c>
    </row>
    <row r="6" spans="1:19" x14ac:dyDescent="0.2">
      <c r="K6" s="29">
        <v>2013</v>
      </c>
      <c r="L6" s="29">
        <v>2013</v>
      </c>
      <c r="M6" s="29">
        <v>2012</v>
      </c>
    </row>
    <row r="7" spans="1:19" x14ac:dyDescent="0.2">
      <c r="J7" s="117" t="s">
        <v>28</v>
      </c>
      <c r="K7" s="147">
        <v>2455306204.4208555</v>
      </c>
      <c r="L7" s="147"/>
      <c r="M7" s="147">
        <v>195806.427857128</v>
      </c>
      <c r="N7" s="147"/>
      <c r="O7" s="227" t="s">
        <v>28</v>
      </c>
      <c r="P7" s="493">
        <v>4290630470.8923554</v>
      </c>
      <c r="Q7" s="29" t="b">
        <f>K7=P7</f>
        <v>0</v>
      </c>
      <c r="R7" s="246">
        <v>195806.427857128</v>
      </c>
      <c r="S7" s="29" t="b">
        <f>M7=R7</f>
        <v>1</v>
      </c>
    </row>
    <row r="8" spans="1:19" x14ac:dyDescent="0.2">
      <c r="J8" s="58" t="s">
        <v>30</v>
      </c>
      <c r="K8" s="148">
        <v>130325805.29844648</v>
      </c>
      <c r="L8" s="148"/>
      <c r="M8" s="148">
        <v>76284.359006071332</v>
      </c>
      <c r="N8" s="148"/>
      <c r="O8" s="220" t="s">
        <v>30</v>
      </c>
      <c r="P8" s="492">
        <v>227924970.74720651</v>
      </c>
      <c r="Q8" s="262" t="b">
        <f t="shared" ref="Q8:Q23" si="0">K8=P8</f>
        <v>0</v>
      </c>
      <c r="R8" s="242">
        <v>76284.359006071332</v>
      </c>
      <c r="S8" s="262" t="b">
        <f t="shared" ref="S8:S23" si="1">M8=R8</f>
        <v>1</v>
      </c>
    </row>
    <row r="9" spans="1:19" x14ac:dyDescent="0.2">
      <c r="J9" s="117" t="s">
        <v>32</v>
      </c>
      <c r="K9" s="147">
        <v>209037280.66496223</v>
      </c>
      <c r="L9" s="147"/>
      <c r="M9" s="147">
        <v>42234.852049130146</v>
      </c>
      <c r="N9" s="147"/>
      <c r="O9" s="227" t="s">
        <v>32</v>
      </c>
      <c r="P9" s="493">
        <v>359706534.53073072</v>
      </c>
      <c r="Q9" s="29" t="b">
        <f t="shared" si="0"/>
        <v>0</v>
      </c>
      <c r="R9" s="246">
        <v>42234.852049130146</v>
      </c>
      <c r="S9" s="29" t="b">
        <f t="shared" si="1"/>
        <v>1</v>
      </c>
    </row>
    <row r="10" spans="1:19" ht="15.75" x14ac:dyDescent="0.25">
      <c r="A10" s="369"/>
      <c r="B10" s="126"/>
      <c r="C10" s="126"/>
      <c r="D10" s="126"/>
      <c r="E10" s="126"/>
      <c r="F10" s="126"/>
      <c r="H10" s="126"/>
      <c r="J10" s="117" t="s">
        <v>34</v>
      </c>
      <c r="K10" s="147">
        <v>121541791.46183711</v>
      </c>
      <c r="L10" s="147"/>
      <c r="M10" s="147">
        <v>36017.376717959756</v>
      </c>
      <c r="N10" s="147"/>
      <c r="O10" s="227" t="s">
        <v>34</v>
      </c>
      <c r="P10" s="493">
        <v>208546726.68205774</v>
      </c>
      <c r="Q10" s="29" t="b">
        <f t="shared" si="0"/>
        <v>0</v>
      </c>
      <c r="R10" s="246">
        <v>36017.376717959756</v>
      </c>
      <c r="S10" s="29" t="b">
        <f t="shared" si="1"/>
        <v>1</v>
      </c>
    </row>
    <row r="11" spans="1:19" x14ac:dyDescent="0.2">
      <c r="A11" s="126"/>
      <c r="B11" s="126"/>
      <c r="C11" s="126"/>
      <c r="D11" s="126"/>
      <c r="E11" s="126"/>
      <c r="F11" s="126"/>
      <c r="H11" s="126"/>
      <c r="J11" s="117" t="s">
        <v>36</v>
      </c>
      <c r="K11" s="147">
        <v>607545151.39470649</v>
      </c>
      <c r="L11" s="147"/>
      <c r="M11" s="147">
        <v>55934.862475662587</v>
      </c>
      <c r="N11" s="147"/>
      <c r="O11" s="227" t="s">
        <v>36</v>
      </c>
      <c r="P11" s="493">
        <v>1018224367.0906494</v>
      </c>
      <c r="Q11" s="29" t="b">
        <f t="shared" si="0"/>
        <v>0</v>
      </c>
      <c r="R11" s="246">
        <v>55934.862475662587</v>
      </c>
      <c r="S11" s="29" t="b">
        <f t="shared" si="1"/>
        <v>1</v>
      </c>
    </row>
    <row r="12" spans="1:19" x14ac:dyDescent="0.2">
      <c r="A12" s="64"/>
      <c r="B12" s="30"/>
      <c r="C12" s="30"/>
      <c r="D12" s="30"/>
      <c r="E12" s="30"/>
      <c r="F12" s="33"/>
      <c r="H12" s="370"/>
      <c r="J12" s="117" t="s">
        <v>162</v>
      </c>
      <c r="K12" s="493">
        <v>1174749593.1291907</v>
      </c>
      <c r="L12" s="147"/>
      <c r="M12" s="147">
        <v>84656.612373260228</v>
      </c>
      <c r="N12" s="147"/>
      <c r="O12" s="227" t="s">
        <v>162</v>
      </c>
      <c r="P12" s="493">
        <v>1881381140.5255404</v>
      </c>
      <c r="Q12" s="29" t="b">
        <f t="shared" si="0"/>
        <v>0</v>
      </c>
      <c r="R12" s="246">
        <v>84656.612373260228</v>
      </c>
      <c r="S12" s="29" t="b">
        <f t="shared" si="1"/>
        <v>1</v>
      </c>
    </row>
    <row r="13" spans="1:19" x14ac:dyDescent="0.2">
      <c r="A13" s="371"/>
      <c r="B13" s="372"/>
      <c r="C13" s="372"/>
      <c r="D13" s="372"/>
      <c r="E13" s="372"/>
      <c r="F13" s="373"/>
      <c r="H13" s="374"/>
      <c r="J13" s="117" t="s">
        <v>163</v>
      </c>
      <c r="K13" s="493">
        <v>111886291.69145744</v>
      </c>
      <c r="L13" s="147"/>
      <c r="M13" s="147">
        <v>38423.281820934462</v>
      </c>
      <c r="N13" s="147"/>
      <c r="O13" s="227" t="s">
        <v>163</v>
      </c>
      <c r="P13" s="493">
        <v>186762077.96572542</v>
      </c>
      <c r="Q13" s="29" t="b">
        <f t="shared" si="0"/>
        <v>0</v>
      </c>
      <c r="R13" s="246">
        <v>38423.281820934462</v>
      </c>
      <c r="S13" s="29" t="b">
        <f t="shared" si="1"/>
        <v>1</v>
      </c>
    </row>
    <row r="14" spans="1:19" x14ac:dyDescent="0.2">
      <c r="A14" s="371"/>
      <c r="B14" s="375"/>
      <c r="C14" s="375"/>
      <c r="D14" s="375"/>
      <c r="E14" s="372"/>
      <c r="F14" s="373"/>
      <c r="H14" s="374"/>
      <c r="J14" s="117" t="s">
        <v>40</v>
      </c>
      <c r="K14" s="493">
        <v>135923752.9689576</v>
      </c>
      <c r="L14" s="147"/>
      <c r="M14" s="147">
        <v>23873.121744682579</v>
      </c>
      <c r="N14" s="147"/>
      <c r="O14" s="227" t="s">
        <v>40</v>
      </c>
      <c r="P14" s="493">
        <v>240303495.80133319</v>
      </c>
      <c r="Q14" s="29" t="b">
        <f t="shared" si="0"/>
        <v>0</v>
      </c>
      <c r="R14" s="246">
        <v>23873.121744682579</v>
      </c>
      <c r="S14" s="29" t="b">
        <f t="shared" si="1"/>
        <v>1</v>
      </c>
    </row>
    <row r="15" spans="1:19" x14ac:dyDescent="0.2">
      <c r="A15" s="126"/>
      <c r="B15" s="126"/>
      <c r="C15" s="126"/>
      <c r="D15" s="126"/>
      <c r="E15" s="126"/>
      <c r="F15" s="126"/>
      <c r="H15" s="370"/>
      <c r="J15" s="117" t="s">
        <v>42</v>
      </c>
      <c r="K15" s="493">
        <v>270562900.40222776</v>
      </c>
      <c r="L15" s="147"/>
      <c r="M15" s="147">
        <v>36414.310169924065</v>
      </c>
      <c r="N15" s="147"/>
      <c r="O15" s="227" t="s">
        <v>42</v>
      </c>
      <c r="P15" s="493">
        <v>455654312.1101864</v>
      </c>
      <c r="Q15" s="29" t="b">
        <f t="shared" si="0"/>
        <v>0</v>
      </c>
      <c r="R15" s="246">
        <v>36414.310169924065</v>
      </c>
      <c r="S15" s="29" t="b">
        <f t="shared" si="1"/>
        <v>1</v>
      </c>
    </row>
    <row r="16" spans="1:19" x14ac:dyDescent="0.2">
      <c r="A16" s="126"/>
      <c r="B16" s="126"/>
      <c r="C16" s="126"/>
      <c r="D16" s="126"/>
      <c r="E16" s="126"/>
      <c r="F16" s="126"/>
      <c r="H16" s="126"/>
      <c r="J16" s="117" t="s">
        <v>44</v>
      </c>
      <c r="K16" s="493">
        <v>427614409.75695205</v>
      </c>
      <c r="L16" s="147"/>
      <c r="M16" s="147">
        <v>59425.375695442926</v>
      </c>
      <c r="N16" s="147"/>
      <c r="O16" s="227" t="s">
        <v>44</v>
      </c>
      <c r="P16" s="493">
        <v>732977309.90612817</v>
      </c>
      <c r="Q16" s="29" t="b">
        <f t="shared" si="0"/>
        <v>0</v>
      </c>
      <c r="R16" s="246">
        <v>59425.375695442926</v>
      </c>
      <c r="S16" s="29" t="b">
        <f t="shared" si="1"/>
        <v>1</v>
      </c>
    </row>
    <row r="17" spans="1:19" x14ac:dyDescent="0.2">
      <c r="A17" s="126"/>
      <c r="B17" s="126"/>
      <c r="C17" s="126"/>
      <c r="D17" s="126"/>
      <c r="E17" s="126"/>
      <c r="F17" s="126"/>
      <c r="H17" s="126"/>
      <c r="J17" s="117" t="s">
        <v>46</v>
      </c>
      <c r="K17" s="493">
        <v>152194141.80408645</v>
      </c>
      <c r="L17" s="147"/>
      <c r="M17" s="147">
        <v>35534.548720390521</v>
      </c>
      <c r="N17" s="147"/>
      <c r="O17" s="227" t="s">
        <v>46</v>
      </c>
      <c r="P17" s="493">
        <v>250344509.37730485</v>
      </c>
      <c r="Q17" s="29" t="b">
        <f t="shared" si="0"/>
        <v>0</v>
      </c>
      <c r="R17" s="246">
        <v>35534.548720390521</v>
      </c>
      <c r="S17" s="29" t="b">
        <f t="shared" si="1"/>
        <v>1</v>
      </c>
    </row>
    <row r="18" spans="1:19" ht="15.75" x14ac:dyDescent="0.25">
      <c r="A18" s="369"/>
      <c r="B18" s="126"/>
      <c r="C18" s="126"/>
      <c r="D18" s="126"/>
      <c r="E18" s="126"/>
      <c r="F18" s="126"/>
      <c r="H18" s="126"/>
      <c r="J18" s="117" t="s">
        <v>48</v>
      </c>
      <c r="K18" s="493">
        <v>137949750.93283817</v>
      </c>
      <c r="L18" s="147"/>
      <c r="M18" s="147">
        <v>38064.325943520031</v>
      </c>
      <c r="N18" s="147"/>
      <c r="O18" s="227" t="s">
        <v>48</v>
      </c>
      <c r="P18" s="493">
        <v>230651364.45578188</v>
      </c>
      <c r="Q18" s="29" t="b">
        <f t="shared" si="0"/>
        <v>0</v>
      </c>
      <c r="R18" s="246">
        <v>38064.325943520031</v>
      </c>
      <c r="S18" s="29" t="b">
        <f t="shared" si="1"/>
        <v>1</v>
      </c>
    </row>
    <row r="19" spans="1:19" x14ac:dyDescent="0.2">
      <c r="A19" s="126"/>
      <c r="B19" s="126"/>
      <c r="C19" s="126"/>
      <c r="D19" s="126"/>
      <c r="E19" s="126"/>
      <c r="F19" s="126"/>
      <c r="H19" s="126"/>
      <c r="J19" s="117" t="s">
        <v>49</v>
      </c>
      <c r="K19" s="493">
        <v>252645030.23649314</v>
      </c>
      <c r="L19" s="147"/>
      <c r="M19" s="147">
        <v>55060.016065639531</v>
      </c>
      <c r="N19" s="147"/>
      <c r="O19" s="227" t="s">
        <v>49</v>
      </c>
      <c r="P19" s="493">
        <v>438917210.64570105</v>
      </c>
      <c r="Q19" s="29" t="b">
        <f t="shared" si="0"/>
        <v>0</v>
      </c>
      <c r="R19" s="246">
        <v>55060.016065639531</v>
      </c>
      <c r="S19" s="29" t="b">
        <f t="shared" si="1"/>
        <v>1</v>
      </c>
    </row>
    <row r="20" spans="1:19" x14ac:dyDescent="0.2">
      <c r="A20" s="64"/>
      <c r="B20" s="30"/>
      <c r="C20" s="30"/>
      <c r="D20" s="30"/>
      <c r="E20" s="30"/>
      <c r="F20" s="33"/>
      <c r="H20" s="370"/>
      <c r="J20" s="117" t="s">
        <v>51</v>
      </c>
      <c r="K20" s="493">
        <v>258485862.22514212</v>
      </c>
      <c r="L20" s="147"/>
      <c r="M20" s="147">
        <v>54359.166695608394</v>
      </c>
      <c r="N20" s="147"/>
      <c r="O20" s="227" t="s">
        <v>51</v>
      </c>
      <c r="P20" s="493">
        <v>461427166.99339223</v>
      </c>
      <c r="Q20" s="29" t="b">
        <f t="shared" si="0"/>
        <v>0</v>
      </c>
      <c r="R20" s="246">
        <v>54359.166695608394</v>
      </c>
      <c r="S20" s="29" t="b">
        <f t="shared" si="1"/>
        <v>1</v>
      </c>
    </row>
    <row r="21" spans="1:19" s="262" customFormat="1" x14ac:dyDescent="0.2">
      <c r="A21" s="371"/>
      <c r="B21" s="376"/>
      <c r="C21" s="376"/>
      <c r="D21" s="376"/>
      <c r="E21" s="376"/>
      <c r="F21" s="376"/>
      <c r="H21" s="376"/>
      <c r="J21" s="117" t="s">
        <v>52</v>
      </c>
      <c r="K21" s="493">
        <v>186407600.46973565</v>
      </c>
      <c r="L21" s="147"/>
      <c r="M21" s="147">
        <v>41995.827215025922</v>
      </c>
      <c r="N21" s="147"/>
      <c r="O21" s="227" t="s">
        <v>52</v>
      </c>
      <c r="P21" s="493">
        <v>333172764.03670734</v>
      </c>
      <c r="Q21" s="29" t="b">
        <f t="shared" si="0"/>
        <v>0</v>
      </c>
      <c r="R21" s="246">
        <v>41995.827215025922</v>
      </c>
      <c r="S21" s="29" t="b">
        <f t="shared" si="1"/>
        <v>1</v>
      </c>
    </row>
    <row r="22" spans="1:19" s="262" customFormat="1" x14ac:dyDescent="0.2">
      <c r="A22" s="371"/>
      <c r="B22" s="376"/>
      <c r="C22" s="376"/>
      <c r="D22" s="376"/>
      <c r="E22" s="376"/>
      <c r="F22" s="376"/>
      <c r="H22" s="376"/>
      <c r="J22" s="125" t="s">
        <v>154</v>
      </c>
      <c r="K22" s="662">
        <v>83550716.215070352</v>
      </c>
      <c r="L22" s="147"/>
      <c r="M22" s="147">
        <v>32751.677123909722</v>
      </c>
      <c r="N22" s="147"/>
      <c r="O22" s="125" t="s">
        <v>154</v>
      </c>
      <c r="P22" s="493">
        <v>130475588.11306998</v>
      </c>
      <c r="Q22" s="29" t="b">
        <f t="shared" si="0"/>
        <v>0</v>
      </c>
      <c r="R22" s="246">
        <v>32751.677123909722</v>
      </c>
      <c r="S22" s="29" t="b">
        <f t="shared" si="1"/>
        <v>1</v>
      </c>
    </row>
    <row r="23" spans="1:19" x14ac:dyDescent="0.2">
      <c r="A23" s="126"/>
      <c r="B23" s="126"/>
      <c r="C23" s="126"/>
      <c r="D23" s="126"/>
      <c r="E23" s="126"/>
      <c r="F23" s="126"/>
      <c r="G23" s="126"/>
      <c r="H23" s="126"/>
      <c r="J23" s="643" t="s">
        <v>53</v>
      </c>
      <c r="K23" s="661">
        <v>49732294.266251341</v>
      </c>
      <c r="L23" s="256"/>
      <c r="M23" s="256">
        <v>14565.622945302388</v>
      </c>
      <c r="N23" s="149"/>
      <c r="O23" s="643" t="s">
        <v>53</v>
      </c>
      <c r="P23" s="649">
        <v>101091392.2250838</v>
      </c>
      <c r="Q23" s="650" t="b">
        <f t="shared" si="0"/>
        <v>0</v>
      </c>
      <c r="R23" s="651">
        <v>14565.622945302388</v>
      </c>
      <c r="S23" s="650" t="b">
        <f t="shared" si="1"/>
        <v>1</v>
      </c>
    </row>
    <row r="24" spans="1:19" x14ac:dyDescent="0.2">
      <c r="A24" s="126"/>
      <c r="B24" s="126"/>
      <c r="C24" s="126"/>
      <c r="D24" s="126"/>
      <c r="E24" s="126"/>
      <c r="F24" s="126"/>
      <c r="G24" s="126"/>
      <c r="H24" s="126"/>
      <c r="J24" s="126"/>
      <c r="M24" s="147"/>
    </row>
    <row r="25" spans="1:19" x14ac:dyDescent="0.2">
      <c r="A25" s="126"/>
      <c r="B25" s="126"/>
      <c r="C25" s="126"/>
      <c r="D25" s="126"/>
      <c r="E25" s="126"/>
      <c r="F25" s="126"/>
      <c r="G25" s="126"/>
      <c r="H25" s="126"/>
      <c r="I25" s="126"/>
    </row>
    <row r="29" spans="1:19" x14ac:dyDescent="0.2">
      <c r="A29" s="28"/>
      <c r="B29" s="30"/>
      <c r="C29" s="30"/>
      <c r="D29" s="30"/>
      <c r="E29" s="30"/>
      <c r="F29" s="33"/>
      <c r="G29" s="33"/>
      <c r="H29" s="377"/>
    </row>
    <row r="30" spans="1:19" x14ac:dyDescent="0.2">
      <c r="I30" s="378"/>
    </row>
    <row r="31" spans="1:19" x14ac:dyDescent="0.2">
      <c r="I31" s="378"/>
    </row>
    <row r="32" spans="1:19" x14ac:dyDescent="0.2">
      <c r="I32" s="378"/>
    </row>
    <row r="33" spans="9:15" x14ac:dyDescent="0.2">
      <c r="I33" s="379"/>
      <c r="O33" s="484">
        <f>-Q20</f>
        <v>0</v>
      </c>
    </row>
    <row r="34" spans="9:15" x14ac:dyDescent="0.2">
      <c r="I34" s="378"/>
    </row>
    <row r="35" spans="9:15" x14ac:dyDescent="0.2">
      <c r="I35" s="379"/>
    </row>
    <row r="36" spans="9:15" x14ac:dyDescent="0.2">
      <c r="I36" s="378"/>
    </row>
    <row r="37" spans="9:15" x14ac:dyDescent="0.2">
      <c r="I37" s="379"/>
    </row>
    <row r="38" spans="9:15" x14ac:dyDescent="0.2">
      <c r="I38" s="378"/>
    </row>
    <row r="39" spans="9:15" x14ac:dyDescent="0.2">
      <c r="I39" s="379"/>
      <c r="M39" s="29">
        <f>180+120+400+100+28+28+14+70+100+34+200</f>
        <v>1274</v>
      </c>
    </row>
    <row r="40" spans="9:15" x14ac:dyDescent="0.2">
      <c r="I40" s="378"/>
    </row>
    <row r="41" spans="9:15" x14ac:dyDescent="0.2">
      <c r="I41" s="379"/>
    </row>
    <row r="42" spans="9:15" x14ac:dyDescent="0.2">
      <c r="I42" s="378"/>
    </row>
    <row r="43" spans="9:15" x14ac:dyDescent="0.2">
      <c r="I43" s="133"/>
    </row>
    <row r="44" spans="9:15" x14ac:dyDescent="0.2">
      <c r="I44" s="380"/>
    </row>
    <row r="45" spans="9:15" x14ac:dyDescent="0.2">
      <c r="I45" s="380"/>
    </row>
    <row r="59" spans="2:5" ht="15" customHeight="1" x14ac:dyDescent="0.2"/>
    <row r="60" spans="2:5" x14ac:dyDescent="0.2">
      <c r="B60" s="262"/>
      <c r="E60" s="262"/>
    </row>
    <row r="61" spans="2:5" x14ac:dyDescent="0.2">
      <c r="B61" s="262"/>
    </row>
    <row r="62" spans="2:5" x14ac:dyDescent="0.2">
      <c r="B62" s="150"/>
      <c r="C62" s="304"/>
      <c r="E62" s="150"/>
    </row>
    <row r="63" spans="2:5" x14ac:dyDescent="0.2">
      <c r="B63" s="309"/>
      <c r="C63" s="304"/>
      <c r="E63" s="309"/>
    </row>
    <row r="64" spans="2:5" x14ac:dyDescent="0.2">
      <c r="B64" s="150"/>
      <c r="C64" s="304"/>
      <c r="E64" s="150"/>
    </row>
    <row r="65" spans="2:5" x14ac:dyDescent="0.2">
      <c r="B65" s="150"/>
      <c r="C65" s="304"/>
      <c r="E65" s="150"/>
    </row>
    <row r="66" spans="2:5" x14ac:dyDescent="0.2">
      <c r="B66" s="150"/>
      <c r="C66" s="304"/>
      <c r="E66" s="150"/>
    </row>
    <row r="67" spans="2:5" x14ac:dyDescent="0.2">
      <c r="B67" s="150"/>
      <c r="C67" s="304"/>
      <c r="E67" s="150"/>
    </row>
    <row r="68" spans="2:5" x14ac:dyDescent="0.2">
      <c r="B68" s="150"/>
      <c r="C68" s="304"/>
      <c r="E68" s="150"/>
    </row>
    <row r="69" spans="2:5" x14ac:dyDescent="0.2">
      <c r="B69" s="150"/>
      <c r="C69" s="304"/>
      <c r="E69" s="150"/>
    </row>
    <row r="70" spans="2:5" x14ac:dyDescent="0.2">
      <c r="B70" s="150"/>
      <c r="C70" s="304"/>
      <c r="E70" s="150"/>
    </row>
    <row r="71" spans="2:5" x14ac:dyDescent="0.2">
      <c r="B71" s="150"/>
      <c r="C71" s="304"/>
      <c r="E71" s="150"/>
    </row>
    <row r="72" spans="2:5" x14ac:dyDescent="0.2">
      <c r="B72" s="150"/>
      <c r="C72" s="304"/>
      <c r="E72" s="150"/>
    </row>
    <row r="73" spans="2:5" x14ac:dyDescent="0.2">
      <c r="B73" s="150"/>
      <c r="C73" s="304"/>
      <c r="E73" s="150"/>
    </row>
    <row r="74" spans="2:5" x14ac:dyDescent="0.2">
      <c r="B74" s="150"/>
      <c r="C74" s="304"/>
      <c r="E74" s="150"/>
    </row>
    <row r="75" spans="2:5" x14ac:dyDescent="0.2">
      <c r="B75" s="150"/>
      <c r="C75" s="304"/>
      <c r="E75" s="150"/>
    </row>
    <row r="76" spans="2:5" x14ac:dyDescent="0.2">
      <c r="B76" s="309"/>
      <c r="C76" s="304"/>
      <c r="E76" s="309"/>
    </row>
  </sheetData>
  <printOptions horizontalCentered="1"/>
  <pageMargins left="0.75" right="0.75" top="0.75" bottom="0.75" header="0" footer="0"/>
  <pageSetup paperSize="9" orientation="portrait" r:id="rId1"/>
  <headerFooter alignWithMargins="0">
    <oddFooter>&amp;C3-3</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showGridLines="0" workbookViewId="0">
      <selection activeCell="C9" sqref="C9"/>
    </sheetView>
  </sheetViews>
  <sheetFormatPr defaultRowHeight="12.75" x14ac:dyDescent="0.2"/>
  <cols>
    <col min="1" max="1" width="39.7109375" style="12" customWidth="1"/>
    <col min="2" max="4" width="15.7109375" style="1" customWidth="1"/>
    <col min="5" max="5" width="39.7109375" style="1" customWidth="1"/>
    <col min="6" max="6" width="15.7109375" style="1" customWidth="1"/>
    <col min="7" max="8" width="15.7109375" customWidth="1"/>
  </cols>
  <sheetData>
    <row r="1" spans="1:8" x14ac:dyDescent="0.2">
      <c r="A1" s="31" t="s">
        <v>90</v>
      </c>
      <c r="B1" s="6"/>
      <c r="C1" s="6"/>
      <c r="D1" s="6"/>
      <c r="E1" s="31" t="s">
        <v>147</v>
      </c>
      <c r="F1" s="6"/>
    </row>
    <row r="2" spans="1:8" x14ac:dyDescent="0.2">
      <c r="A2" s="17" t="s">
        <v>149</v>
      </c>
      <c r="B2" s="6"/>
      <c r="C2" s="6"/>
      <c r="D2" s="6"/>
      <c r="F2" s="6"/>
    </row>
    <row r="3" spans="1:8" x14ac:dyDescent="0.2">
      <c r="A3" s="17" t="s">
        <v>91</v>
      </c>
      <c r="B3" s="6"/>
      <c r="C3" s="6"/>
      <c r="D3" s="6"/>
      <c r="F3" s="6"/>
    </row>
    <row r="4" spans="1:8" x14ac:dyDescent="0.2">
      <c r="A4" s="17" t="s">
        <v>142</v>
      </c>
      <c r="B4" s="6"/>
      <c r="C4" s="6"/>
      <c r="D4" s="6"/>
      <c r="F4" s="6"/>
    </row>
    <row r="5" spans="1:8" x14ac:dyDescent="0.2">
      <c r="A5" s="17" t="s">
        <v>2</v>
      </c>
      <c r="B5" s="6"/>
      <c r="C5" s="6"/>
      <c r="D5" s="6"/>
      <c r="F5" s="6"/>
    </row>
    <row r="6" spans="1:8" ht="8.25" customHeight="1" x14ac:dyDescent="0.2">
      <c r="A6" s="18"/>
      <c r="B6" s="6"/>
      <c r="C6" s="6"/>
      <c r="D6" s="6"/>
      <c r="F6" s="6"/>
    </row>
    <row r="7" spans="1:8" s="29" customFormat="1" x14ac:dyDescent="0.2">
      <c r="A7" s="71" t="s">
        <v>69</v>
      </c>
      <c r="B7" s="72" t="s">
        <v>70</v>
      </c>
      <c r="C7" s="72" t="s">
        <v>71</v>
      </c>
      <c r="D7" s="72" t="s">
        <v>72</v>
      </c>
      <c r="E7" s="71" t="s">
        <v>69</v>
      </c>
      <c r="F7" s="73">
        <v>1994</v>
      </c>
      <c r="G7" s="85">
        <v>1995</v>
      </c>
      <c r="H7" s="86">
        <v>1996</v>
      </c>
    </row>
    <row r="8" spans="1:8" ht="8.25" customHeight="1" x14ac:dyDescent="0.2">
      <c r="A8" s="15"/>
      <c r="B8" s="6"/>
      <c r="C8" s="19"/>
      <c r="D8" s="19"/>
      <c r="E8" s="15"/>
      <c r="F8" s="19"/>
      <c r="G8" s="52"/>
      <c r="H8" s="6"/>
    </row>
    <row r="9" spans="1:8" x14ac:dyDescent="0.2">
      <c r="A9" s="23" t="s">
        <v>73</v>
      </c>
      <c r="B9" s="6"/>
      <c r="C9" s="19"/>
      <c r="D9" s="19"/>
      <c r="E9" s="23" t="s">
        <v>73</v>
      </c>
      <c r="F9" s="19"/>
    </row>
    <row r="10" spans="1:8" x14ac:dyDescent="0.2">
      <c r="A10" s="23" t="s">
        <v>74</v>
      </c>
      <c r="B10" s="74">
        <v>44352986</v>
      </c>
      <c r="C10" s="21">
        <v>49525874</v>
      </c>
      <c r="D10" s="21">
        <v>53281344</v>
      </c>
      <c r="E10" s="23" t="s">
        <v>74</v>
      </c>
      <c r="F10" s="21">
        <v>55510875</v>
      </c>
      <c r="G10" s="78">
        <v>23861532</v>
      </c>
      <c r="H10" s="74">
        <v>26961696</v>
      </c>
    </row>
    <row r="11" spans="1:8" x14ac:dyDescent="0.2">
      <c r="A11" s="23"/>
      <c r="B11" s="74"/>
      <c r="C11" s="21"/>
      <c r="D11" s="21"/>
      <c r="E11" s="23"/>
      <c r="F11" s="21"/>
      <c r="G11" s="78"/>
      <c r="H11" s="74"/>
    </row>
    <row r="12" spans="1:8" x14ac:dyDescent="0.2">
      <c r="A12" s="23" t="s">
        <v>75</v>
      </c>
      <c r="B12" s="74">
        <v>4252427</v>
      </c>
      <c r="C12" s="21">
        <v>4605042</v>
      </c>
      <c r="D12" s="21">
        <v>5406638</v>
      </c>
      <c r="E12" s="23" t="s">
        <v>75</v>
      </c>
      <c r="F12" s="21">
        <v>6704644</v>
      </c>
      <c r="G12" s="78">
        <v>3716166</v>
      </c>
      <c r="H12" s="74">
        <v>4683458</v>
      </c>
    </row>
    <row r="13" spans="1:8" ht="7.5" customHeight="1" x14ac:dyDescent="0.2">
      <c r="A13" s="15"/>
      <c r="B13" s="75"/>
      <c r="C13" s="21"/>
      <c r="D13" s="21"/>
      <c r="E13" s="15"/>
      <c r="F13" s="21"/>
      <c r="G13" s="91"/>
      <c r="H13" s="75"/>
    </row>
    <row r="14" spans="1:8" x14ac:dyDescent="0.2">
      <c r="A14" s="23" t="s">
        <v>76</v>
      </c>
      <c r="B14" s="74">
        <v>10363045</v>
      </c>
      <c r="C14" s="21">
        <v>6335397</v>
      </c>
      <c r="D14" s="21">
        <v>6694421</v>
      </c>
      <c r="E14" s="23" t="s">
        <v>76</v>
      </c>
      <c r="F14" s="21">
        <v>10230138</v>
      </c>
      <c r="G14" s="78">
        <v>5874763</v>
      </c>
      <c r="H14" s="74">
        <v>6861520</v>
      </c>
    </row>
    <row r="15" spans="1:8" x14ac:dyDescent="0.2">
      <c r="A15" s="23"/>
      <c r="B15" s="74"/>
      <c r="C15" s="21"/>
      <c r="D15" s="21"/>
      <c r="E15" s="23"/>
      <c r="F15" s="21"/>
      <c r="G15" s="78"/>
      <c r="H15" s="74"/>
    </row>
    <row r="16" spans="1:8" x14ac:dyDescent="0.2">
      <c r="A16" s="23" t="s">
        <v>77</v>
      </c>
      <c r="B16" s="74">
        <v>10289601</v>
      </c>
      <c r="C16" s="21">
        <v>6587014</v>
      </c>
      <c r="D16" s="21">
        <v>6616104</v>
      </c>
      <c r="E16" s="23" t="s">
        <v>77</v>
      </c>
      <c r="F16" s="21">
        <v>9794551</v>
      </c>
      <c r="G16" s="78">
        <v>5733896</v>
      </c>
      <c r="H16" s="74">
        <v>7140157</v>
      </c>
    </row>
    <row r="17" spans="1:8" x14ac:dyDescent="0.2">
      <c r="A17" s="23" t="s">
        <v>78</v>
      </c>
      <c r="B17" s="74">
        <v>7981154</v>
      </c>
      <c r="C17" s="21">
        <v>4137136</v>
      </c>
      <c r="D17" s="21">
        <v>3844768</v>
      </c>
      <c r="E17" s="23" t="s">
        <v>78</v>
      </c>
      <c r="F17" s="21">
        <v>5809729</v>
      </c>
      <c r="G17" s="78">
        <v>2593140</v>
      </c>
      <c r="H17" s="74">
        <v>3669034</v>
      </c>
    </row>
    <row r="18" spans="1:8" x14ac:dyDescent="0.2">
      <c r="A18" s="23" t="s">
        <v>79</v>
      </c>
      <c r="B18" s="74">
        <v>514775</v>
      </c>
      <c r="C18" s="21">
        <v>329941</v>
      </c>
      <c r="D18" s="21">
        <v>629017</v>
      </c>
      <c r="E18" s="23" t="s">
        <v>79</v>
      </c>
      <c r="F18" s="21">
        <v>1585159</v>
      </c>
      <c r="G18" s="78">
        <v>2322312</v>
      </c>
      <c r="H18" s="74">
        <v>2563136</v>
      </c>
    </row>
    <row r="19" spans="1:8" x14ac:dyDescent="0.2">
      <c r="A19" s="23" t="s">
        <v>80</v>
      </c>
      <c r="B19" s="75"/>
      <c r="C19" s="21"/>
      <c r="D19" s="21"/>
      <c r="E19" s="23" t="s">
        <v>80</v>
      </c>
      <c r="F19" s="21"/>
    </row>
    <row r="20" spans="1:8" x14ac:dyDescent="0.2">
      <c r="A20" s="23" t="s">
        <v>81</v>
      </c>
      <c r="B20" s="74">
        <v>1793672</v>
      </c>
      <c r="C20" s="21">
        <v>2119937</v>
      </c>
      <c r="D20" s="21">
        <v>2142319</v>
      </c>
      <c r="E20" s="23" t="s">
        <v>81</v>
      </c>
      <c r="F20" s="21">
        <v>2399663</v>
      </c>
      <c r="G20" s="78">
        <v>818444</v>
      </c>
      <c r="H20" s="74">
        <v>907987</v>
      </c>
    </row>
    <row r="21" spans="1:8" x14ac:dyDescent="0.2">
      <c r="A21" s="23"/>
      <c r="B21" s="74"/>
      <c r="C21" s="21"/>
      <c r="D21" s="21"/>
      <c r="E21" s="23"/>
      <c r="F21" s="21"/>
      <c r="G21" s="78"/>
      <c r="H21" s="74"/>
    </row>
    <row r="22" spans="1:8" x14ac:dyDescent="0.2">
      <c r="A22" s="23" t="s">
        <v>82</v>
      </c>
      <c r="B22" s="74">
        <v>73444</v>
      </c>
      <c r="C22" s="21">
        <v>-251617</v>
      </c>
      <c r="D22" s="21">
        <v>78317</v>
      </c>
      <c r="E22" s="23" t="s">
        <v>82</v>
      </c>
      <c r="F22" s="21">
        <v>435587</v>
      </c>
      <c r="G22" s="78">
        <v>140867</v>
      </c>
      <c r="H22" s="74">
        <v>-278637</v>
      </c>
    </row>
    <row r="23" spans="1:8" ht="9" customHeight="1" x14ac:dyDescent="0.2">
      <c r="A23" s="15"/>
      <c r="B23" s="75"/>
      <c r="C23" s="21"/>
      <c r="D23" s="21"/>
      <c r="E23" s="15"/>
      <c r="F23" s="21"/>
      <c r="G23" s="91"/>
      <c r="H23" s="75"/>
    </row>
    <row r="24" spans="1:8" x14ac:dyDescent="0.2">
      <c r="A24" s="23" t="s">
        <v>83</v>
      </c>
      <c r="B24" s="74">
        <v>-22632694</v>
      </c>
      <c r="C24" s="21">
        <v>-23364777</v>
      </c>
      <c r="D24" s="21">
        <v>-23420907</v>
      </c>
      <c r="E24" s="23" t="s">
        <v>83</v>
      </c>
      <c r="F24" s="21">
        <v>-22715054</v>
      </c>
      <c r="G24" s="78">
        <v>5000233</v>
      </c>
      <c r="H24" s="74">
        <v>4755070</v>
      </c>
    </row>
    <row r="25" spans="1:8" ht="8.25" customHeight="1" x14ac:dyDescent="0.2">
      <c r="A25" s="15"/>
      <c r="B25" s="75"/>
      <c r="C25" s="21"/>
      <c r="D25" s="21"/>
      <c r="E25" s="15"/>
      <c r="F25" s="21"/>
      <c r="G25" s="91"/>
      <c r="H25" s="75"/>
    </row>
    <row r="26" spans="1:8" s="9" customFormat="1" x14ac:dyDescent="0.2">
      <c r="A26" s="67" t="s">
        <v>84</v>
      </c>
      <c r="B26" s="76">
        <v>36335764</v>
      </c>
      <c r="C26" s="77">
        <v>37101536</v>
      </c>
      <c r="D26" s="77">
        <v>41961496</v>
      </c>
      <c r="E26" s="67" t="s">
        <v>84</v>
      </c>
      <c r="F26" s="77">
        <v>49730603</v>
      </c>
      <c r="G26" s="76">
        <v>38452694</v>
      </c>
      <c r="H26" s="76">
        <v>43261744</v>
      </c>
    </row>
    <row r="27" spans="1:8" ht="8.25" customHeight="1" x14ac:dyDescent="0.2">
      <c r="A27" s="25"/>
      <c r="B27" s="26"/>
      <c r="C27" s="63"/>
      <c r="D27" s="63"/>
      <c r="E27" s="25"/>
      <c r="F27" s="63"/>
      <c r="G27" s="60"/>
      <c r="H27" s="60"/>
    </row>
    <row r="28" spans="1:8" x14ac:dyDescent="0.2">
      <c r="A28" s="14" t="s">
        <v>92</v>
      </c>
      <c r="B28" s="6"/>
      <c r="C28" s="19"/>
      <c r="D28" s="19"/>
      <c r="E28" s="6"/>
      <c r="F28" s="6"/>
      <c r="G28" s="89"/>
      <c r="H28" s="89"/>
    </row>
    <row r="29" spans="1:8" ht="11.25" customHeight="1" x14ac:dyDescent="0.2">
      <c r="A29" s="15" t="s">
        <v>93</v>
      </c>
      <c r="B29" s="6"/>
      <c r="C29" s="19"/>
      <c r="D29" s="19"/>
      <c r="E29" s="19"/>
      <c r="F29" s="19"/>
      <c r="G29" s="89"/>
      <c r="H29" s="89"/>
    </row>
    <row r="30" spans="1:8" ht="15" customHeight="1" x14ac:dyDescent="0.2">
      <c r="A30" s="14" t="s">
        <v>20</v>
      </c>
      <c r="B30" s="20"/>
      <c r="C30" s="19"/>
      <c r="D30" s="19"/>
      <c r="E30" s="19"/>
      <c r="F30" s="19"/>
      <c r="G30" s="52"/>
      <c r="H30" s="6"/>
    </row>
    <row r="31" spans="1:8" x14ac:dyDescent="0.2">
      <c r="A31" s="14"/>
      <c r="B31" s="20"/>
      <c r="C31" s="19"/>
      <c r="D31" s="19"/>
      <c r="E31" s="19"/>
      <c r="F31" s="19"/>
      <c r="G31" s="42"/>
      <c r="H31" s="1"/>
    </row>
    <row r="32" spans="1:8" x14ac:dyDescent="0.2">
      <c r="A32" s="14"/>
      <c r="B32" s="20"/>
      <c r="C32" s="22"/>
      <c r="D32" s="22"/>
      <c r="E32" s="22"/>
      <c r="F32" s="22"/>
      <c r="G32" s="92"/>
      <c r="H32" s="93"/>
    </row>
    <row r="33" spans="1:8" x14ac:dyDescent="0.2">
      <c r="A33" s="23"/>
      <c r="B33" s="20"/>
      <c r="C33" s="22"/>
      <c r="D33" s="22"/>
      <c r="E33" s="22"/>
      <c r="F33" s="22"/>
      <c r="G33" s="44"/>
      <c r="H33" s="47"/>
    </row>
    <row r="34" spans="1:8" x14ac:dyDescent="0.2">
      <c r="A34" s="31" t="s">
        <v>94</v>
      </c>
      <c r="B34" s="6"/>
      <c r="C34" s="22"/>
      <c r="D34" s="22"/>
      <c r="E34" s="31" t="s">
        <v>148</v>
      </c>
      <c r="F34" s="22"/>
      <c r="G34" s="42"/>
      <c r="H34" s="1"/>
    </row>
    <row r="35" spans="1:8" x14ac:dyDescent="0.2">
      <c r="A35" s="17" t="s">
        <v>149</v>
      </c>
      <c r="B35" s="6"/>
      <c r="C35" s="22"/>
      <c r="D35" s="22"/>
      <c r="E35" s="22"/>
      <c r="F35" s="22"/>
      <c r="G35" s="43"/>
      <c r="H35" s="39"/>
    </row>
    <row r="36" spans="1:8" x14ac:dyDescent="0.2">
      <c r="A36" s="17" t="s">
        <v>95</v>
      </c>
      <c r="B36" s="6"/>
      <c r="C36" s="22"/>
      <c r="D36" s="22"/>
      <c r="E36" s="22"/>
      <c r="F36" s="22"/>
      <c r="G36" s="87"/>
      <c r="H36" s="88"/>
    </row>
    <row r="37" spans="1:8" x14ac:dyDescent="0.2">
      <c r="A37" s="17" t="s">
        <v>142</v>
      </c>
      <c r="B37" s="6"/>
      <c r="C37" s="22"/>
      <c r="D37" s="22"/>
      <c r="E37" s="22"/>
      <c r="F37" s="22"/>
      <c r="G37" s="87"/>
      <c r="H37" s="88"/>
    </row>
    <row r="38" spans="1:8" x14ac:dyDescent="0.2">
      <c r="A38" s="16" t="s">
        <v>2</v>
      </c>
      <c r="B38" s="6"/>
      <c r="C38" s="22"/>
      <c r="D38" s="22"/>
      <c r="E38" s="22"/>
      <c r="F38" s="22"/>
    </row>
    <row r="39" spans="1:8" ht="8.25" customHeight="1" x14ac:dyDescent="0.2">
      <c r="A39" s="27"/>
      <c r="B39" s="24"/>
    </row>
    <row r="40" spans="1:8" s="29" customFormat="1" x14ac:dyDescent="0.2">
      <c r="A40" s="71" t="s">
        <v>69</v>
      </c>
      <c r="B40" s="72" t="s">
        <v>70</v>
      </c>
      <c r="C40" s="72" t="s">
        <v>71</v>
      </c>
      <c r="D40" s="72" t="s">
        <v>72</v>
      </c>
      <c r="E40" s="71" t="s">
        <v>69</v>
      </c>
      <c r="F40" s="73">
        <v>1994</v>
      </c>
      <c r="G40" s="85">
        <v>1995</v>
      </c>
      <c r="H40" s="86">
        <v>1996</v>
      </c>
    </row>
    <row r="41" spans="1:8" ht="8.25" customHeight="1" x14ac:dyDescent="0.2">
      <c r="A41" s="15"/>
      <c r="B41" s="6"/>
      <c r="C41" s="19"/>
      <c r="D41" s="19"/>
      <c r="E41" s="15"/>
      <c r="F41" s="19"/>
      <c r="G41" s="52"/>
      <c r="H41" s="6"/>
    </row>
    <row r="42" spans="1:8" x14ac:dyDescent="0.2">
      <c r="A42" s="23" t="s">
        <v>73</v>
      </c>
      <c r="B42" s="6"/>
      <c r="C42" s="19"/>
      <c r="D42" s="19"/>
      <c r="E42" s="23" t="s">
        <v>73</v>
      </c>
      <c r="F42" s="19"/>
    </row>
    <row r="43" spans="1:8" x14ac:dyDescent="0.2">
      <c r="A43" s="23" t="s">
        <v>74</v>
      </c>
      <c r="B43" s="74">
        <v>28655502</v>
      </c>
      <c r="C43" s="21">
        <v>29388534</v>
      </c>
      <c r="D43" s="21">
        <v>30137942</v>
      </c>
      <c r="E43" s="23" t="s">
        <v>74</v>
      </c>
      <c r="F43" s="21">
        <v>30297673</v>
      </c>
      <c r="G43" s="78">
        <v>11017622</v>
      </c>
      <c r="H43" s="74">
        <v>11498906</v>
      </c>
    </row>
    <row r="44" spans="1:8" x14ac:dyDescent="0.2">
      <c r="A44" s="23"/>
      <c r="B44" s="74"/>
      <c r="C44" s="21"/>
      <c r="D44" s="21"/>
      <c r="E44" s="23"/>
      <c r="F44" s="21"/>
      <c r="G44" s="78"/>
      <c r="H44" s="74"/>
    </row>
    <row r="45" spans="1:8" x14ac:dyDescent="0.2">
      <c r="A45" s="23" t="s">
        <v>75</v>
      </c>
      <c r="B45" s="74">
        <v>1916285</v>
      </c>
      <c r="C45" s="21">
        <v>1952355</v>
      </c>
      <c r="D45" s="21">
        <v>2130863</v>
      </c>
      <c r="E45" s="23" t="s">
        <v>75</v>
      </c>
      <c r="F45" s="21">
        <v>2286869</v>
      </c>
      <c r="G45" s="78">
        <v>1126777</v>
      </c>
      <c r="H45" s="74">
        <v>1236762</v>
      </c>
    </row>
    <row r="46" spans="1:8" ht="7.5" customHeight="1" x14ac:dyDescent="0.2">
      <c r="A46" s="15"/>
      <c r="B46" s="75"/>
      <c r="C46" s="21"/>
      <c r="D46" s="21"/>
      <c r="E46" s="15"/>
      <c r="F46" s="21"/>
      <c r="G46" s="91"/>
      <c r="H46" s="75"/>
    </row>
    <row r="47" spans="1:8" x14ac:dyDescent="0.2">
      <c r="A47" s="23" t="s">
        <v>76</v>
      </c>
      <c r="B47" s="74">
        <v>5563149</v>
      </c>
      <c r="C47" s="21">
        <v>3146166</v>
      </c>
      <c r="D47" s="21">
        <v>3160399</v>
      </c>
      <c r="E47" s="23" t="s">
        <v>76</v>
      </c>
      <c r="F47" s="21">
        <v>4707231</v>
      </c>
      <c r="G47" s="78">
        <v>2567674</v>
      </c>
      <c r="H47" s="74">
        <v>2802945</v>
      </c>
    </row>
    <row r="48" spans="1:8" x14ac:dyDescent="0.2">
      <c r="A48" s="23"/>
      <c r="B48" s="74"/>
      <c r="C48" s="21"/>
      <c r="D48" s="21"/>
      <c r="E48" s="23"/>
      <c r="F48" s="21"/>
      <c r="G48" s="78"/>
      <c r="H48" s="74"/>
    </row>
    <row r="49" spans="1:8" x14ac:dyDescent="0.2">
      <c r="A49" s="23" t="s">
        <v>77</v>
      </c>
      <c r="B49" s="74">
        <v>5521671</v>
      </c>
      <c r="C49" s="21">
        <v>3357567</v>
      </c>
      <c r="D49" s="21">
        <v>3103571</v>
      </c>
      <c r="E49" s="23" t="s">
        <v>77</v>
      </c>
      <c r="F49" s="21">
        <v>4282239</v>
      </c>
      <c r="G49" s="78">
        <v>2517216</v>
      </c>
      <c r="H49" s="74">
        <v>2915667</v>
      </c>
    </row>
    <row r="50" spans="1:8" x14ac:dyDescent="0.2">
      <c r="A50" s="23" t="s">
        <v>78</v>
      </c>
      <c r="B50" s="74">
        <v>4221466</v>
      </c>
      <c r="C50" s="21">
        <v>2177270</v>
      </c>
      <c r="D50" s="21">
        <v>1805652</v>
      </c>
      <c r="E50" s="23" t="s">
        <v>78</v>
      </c>
      <c r="F50" s="21">
        <v>2552933</v>
      </c>
      <c r="G50" s="78">
        <v>1120064</v>
      </c>
      <c r="H50" s="74">
        <v>1470018</v>
      </c>
    </row>
    <row r="51" spans="1:8" x14ac:dyDescent="0.2">
      <c r="A51" s="23" t="s">
        <v>79</v>
      </c>
      <c r="B51" s="74">
        <v>328657</v>
      </c>
      <c r="C51" s="21">
        <v>198580</v>
      </c>
      <c r="D51" s="21">
        <v>292630</v>
      </c>
      <c r="E51" s="23" t="s">
        <v>79</v>
      </c>
      <c r="F51" s="21">
        <v>700004</v>
      </c>
      <c r="G51" s="78">
        <v>1037332</v>
      </c>
      <c r="H51" s="74">
        <v>1073199</v>
      </c>
    </row>
    <row r="52" spans="1:8" x14ac:dyDescent="0.2">
      <c r="A52" s="23" t="s">
        <v>80</v>
      </c>
      <c r="B52" s="75"/>
      <c r="C52" s="21"/>
      <c r="D52" s="21"/>
      <c r="E52" s="23" t="s">
        <v>80</v>
      </c>
      <c r="F52" s="21"/>
    </row>
    <row r="53" spans="1:8" x14ac:dyDescent="0.2">
      <c r="A53" s="23" t="s">
        <v>81</v>
      </c>
      <c r="B53" s="74">
        <v>971548</v>
      </c>
      <c r="C53" s="21">
        <v>981717</v>
      </c>
      <c r="D53" s="21">
        <v>1005289</v>
      </c>
      <c r="E53" s="23" t="s">
        <v>81</v>
      </c>
      <c r="F53" s="21">
        <v>1029302</v>
      </c>
      <c r="G53" s="78">
        <v>359820</v>
      </c>
      <c r="H53" s="74">
        <v>372450</v>
      </c>
    </row>
    <row r="54" spans="1:8" x14ac:dyDescent="0.2">
      <c r="A54" s="23"/>
      <c r="B54" s="74"/>
      <c r="C54" s="21"/>
      <c r="D54" s="21"/>
      <c r="E54" s="23"/>
      <c r="F54" s="21"/>
      <c r="G54" s="78"/>
      <c r="H54" s="74"/>
    </row>
    <row r="55" spans="1:8" x14ac:dyDescent="0.2">
      <c r="A55" s="23" t="s">
        <v>82</v>
      </c>
      <c r="B55" s="74">
        <v>41478</v>
      </c>
      <c r="C55" s="21">
        <v>-211401</v>
      </c>
      <c r="D55" s="21">
        <v>56828</v>
      </c>
      <c r="E55" s="23" t="s">
        <v>82</v>
      </c>
      <c r="F55" s="21">
        <v>424992</v>
      </c>
      <c r="G55" s="78">
        <v>50458</v>
      </c>
      <c r="H55" s="74">
        <v>-112722</v>
      </c>
    </row>
    <row r="56" spans="1:8" ht="8.25" customHeight="1" x14ac:dyDescent="0.2">
      <c r="A56" s="15"/>
      <c r="B56" s="75"/>
      <c r="C56" s="21"/>
      <c r="D56" s="21"/>
      <c r="E56" s="15"/>
      <c r="F56" s="21"/>
    </row>
    <row r="57" spans="1:8" x14ac:dyDescent="0.2">
      <c r="A57" s="23" t="s">
        <v>83</v>
      </c>
      <c r="B57" s="74">
        <v>-14555460</v>
      </c>
      <c r="C57" s="21">
        <v>-14142708</v>
      </c>
      <c r="D57" s="21">
        <v>-14536096</v>
      </c>
      <c r="E57" s="23" t="s">
        <v>83</v>
      </c>
      <c r="F57" s="21">
        <v>-14997165</v>
      </c>
      <c r="G57" s="78">
        <v>1363397</v>
      </c>
      <c r="H57" s="74">
        <v>1334752</v>
      </c>
    </row>
    <row r="58" spans="1:8" ht="8.25" customHeight="1" x14ac:dyDescent="0.2">
      <c r="A58" s="15"/>
      <c r="B58" s="75"/>
      <c r="C58" s="21"/>
      <c r="D58" s="21"/>
      <c r="E58" s="15"/>
      <c r="F58" s="21"/>
      <c r="G58" s="91"/>
      <c r="H58" s="75"/>
    </row>
    <row r="59" spans="1:8" s="9" customFormat="1" x14ac:dyDescent="0.2">
      <c r="A59" s="67" t="s">
        <v>84</v>
      </c>
      <c r="B59" s="76">
        <v>21579476</v>
      </c>
      <c r="C59" s="77">
        <v>20344347</v>
      </c>
      <c r="D59" s="77">
        <v>20893108</v>
      </c>
      <c r="E59" s="67" t="s">
        <v>84</v>
      </c>
      <c r="F59" s="77">
        <v>22294608</v>
      </c>
      <c r="G59" s="76">
        <v>16075470</v>
      </c>
      <c r="H59" s="76">
        <v>16873365</v>
      </c>
    </row>
    <row r="60" spans="1:8" ht="8.25" customHeight="1" x14ac:dyDescent="0.2">
      <c r="A60" s="25"/>
      <c r="B60" s="26"/>
      <c r="C60" s="63"/>
      <c r="D60" s="63"/>
      <c r="E60" s="25"/>
      <c r="F60" s="79"/>
      <c r="G60" s="94"/>
      <c r="H60" s="94"/>
    </row>
    <row r="61" spans="1:8" x14ac:dyDescent="0.2">
      <c r="A61" s="14" t="s">
        <v>96</v>
      </c>
      <c r="B61" s="6"/>
      <c r="C61" s="6"/>
      <c r="D61" s="6"/>
      <c r="E61" s="6"/>
      <c r="F61" s="6"/>
    </row>
    <row r="62" spans="1:8" ht="15.75" customHeight="1" x14ac:dyDescent="0.2">
      <c r="A62" s="14" t="s">
        <v>20</v>
      </c>
      <c r="B62" s="6"/>
      <c r="C62" s="6"/>
      <c r="D62" s="6"/>
      <c r="E62" s="6"/>
      <c r="F62" s="6"/>
    </row>
    <row r="63" spans="1:8" x14ac:dyDescent="0.2">
      <c r="A63" s="15"/>
      <c r="B63" s="6"/>
      <c r="C63" s="6"/>
      <c r="D63" s="6"/>
      <c r="E63" s="6"/>
      <c r="F63" s="6"/>
    </row>
    <row r="64" spans="1:8" x14ac:dyDescent="0.2">
      <c r="A64" s="15"/>
      <c r="B64" s="6"/>
      <c r="C64" s="6"/>
      <c r="D64" s="6"/>
      <c r="E64" s="6"/>
      <c r="F64" s="6"/>
    </row>
  </sheetData>
  <phoneticPr fontId="0" type="noConversion"/>
  <pageMargins left="0.75" right="0.75" top="0.75" bottom="0.75" header="0" footer="0"/>
  <pageSetup paperSize="9" orientation="portrait" horizontalDpi="300" verticalDpi="300" r:id="rId1"/>
  <headerFooter alignWithMargins="0">
    <oddFooter>&amp;C3-&amp;P+17</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showGridLines="0" view="pageBreakPreview" topLeftCell="A13" zoomScaleSheetLayoutView="75" workbookViewId="0">
      <selection activeCell="R23" sqref="R23"/>
    </sheetView>
  </sheetViews>
  <sheetFormatPr defaultRowHeight="12.75" x14ac:dyDescent="0.2"/>
  <cols>
    <col min="1" max="1" width="7.7109375" style="29" customWidth="1"/>
    <col min="2" max="2" width="32.7109375" style="29" customWidth="1"/>
    <col min="3" max="3" width="12.5703125" style="164" hidden="1" customWidth="1"/>
    <col min="4" max="4" width="12.140625" style="339" hidden="1" customWidth="1"/>
    <col min="5" max="5" width="12.5703125" style="339" hidden="1" customWidth="1"/>
    <col min="6" max="6" width="13.7109375" style="339" hidden="1" customWidth="1"/>
    <col min="7" max="7" width="13.7109375" style="29" hidden="1" customWidth="1"/>
    <col min="8" max="10" width="12.42578125" style="29" hidden="1" customWidth="1"/>
    <col min="11" max="11" width="12.5703125" style="29" hidden="1" customWidth="1"/>
    <col min="12" max="13" width="12.85546875" style="339" hidden="1" customWidth="1"/>
    <col min="14" max="14" width="12.85546875" style="505" hidden="1" customWidth="1"/>
    <col min="15" max="16" width="12.85546875" style="29" hidden="1" customWidth="1"/>
    <col min="17" max="17" width="13.85546875" style="29" hidden="1" customWidth="1"/>
    <col min="18" max="20" width="15.7109375" style="339" customWidth="1"/>
    <col min="21" max="16384" width="9.140625" style="29"/>
  </cols>
  <sheetData>
    <row r="1" spans="1:28" ht="12" customHeight="1" x14ac:dyDescent="0.2">
      <c r="A1" s="301" t="s">
        <v>97</v>
      </c>
      <c r="B1" s="438"/>
      <c r="C1" s="340"/>
      <c r="D1" s="340"/>
      <c r="E1" s="340"/>
      <c r="F1" s="117"/>
      <c r="L1" s="301" t="s">
        <v>179</v>
      </c>
    </row>
    <row r="2" spans="1:28" ht="12" customHeight="1" x14ac:dyDescent="0.2">
      <c r="A2" s="196" t="s">
        <v>244</v>
      </c>
      <c r="B2" s="438"/>
      <c r="C2" s="340"/>
      <c r="D2" s="340"/>
      <c r="E2" s="340"/>
      <c r="F2" s="117"/>
      <c r="L2" s="196" t="s">
        <v>98</v>
      </c>
    </row>
    <row r="3" spans="1:28" ht="12" customHeight="1" x14ac:dyDescent="0.2">
      <c r="A3" s="313" t="s">
        <v>24</v>
      </c>
      <c r="B3" s="438"/>
      <c r="C3" s="340"/>
      <c r="D3" s="340"/>
      <c r="E3" s="340"/>
      <c r="F3" s="117"/>
      <c r="L3" s="313" t="s">
        <v>24</v>
      </c>
    </row>
    <row r="4" spans="1:28" ht="12" customHeight="1" x14ac:dyDescent="0.2">
      <c r="A4" s="167" t="s">
        <v>259</v>
      </c>
      <c r="B4" s="438"/>
      <c r="C4" s="340"/>
      <c r="D4" s="340"/>
      <c r="E4" s="340"/>
      <c r="F4" s="117"/>
      <c r="L4" s="167" t="str">
        <f>A4</f>
        <v>2011-2013</v>
      </c>
      <c r="V4" s="169" t="s">
        <v>255</v>
      </c>
      <c r="W4" s="169"/>
      <c r="AB4" s="126"/>
    </row>
    <row r="5" spans="1:28" ht="12" customHeight="1" x14ac:dyDescent="0.2">
      <c r="A5" s="341" t="s">
        <v>64</v>
      </c>
      <c r="B5" s="438"/>
      <c r="C5" s="340"/>
      <c r="D5" s="340"/>
      <c r="E5" s="340"/>
      <c r="F5" s="117"/>
      <c r="L5" s="341" t="s">
        <v>64</v>
      </c>
      <c r="Q5" s="453"/>
      <c r="V5" s="66" t="s">
        <v>257</v>
      </c>
      <c r="W5" s="66"/>
      <c r="X5" s="314"/>
      <c r="Y5" s="314"/>
      <c r="Z5" s="314"/>
      <c r="AA5" s="314"/>
    </row>
    <row r="6" spans="1:28" ht="12" customHeight="1" x14ac:dyDescent="0.2">
      <c r="A6" s="341"/>
      <c r="B6" s="438"/>
      <c r="C6" s="340"/>
      <c r="D6" s="340"/>
      <c r="E6" s="340"/>
      <c r="F6" s="117"/>
      <c r="I6" s="340"/>
      <c r="J6" s="340"/>
      <c r="V6" s="676"/>
      <c r="W6" s="676"/>
      <c r="X6" s="676"/>
      <c r="Y6" s="676"/>
      <c r="Z6" s="676"/>
      <c r="AA6" s="676"/>
    </row>
    <row r="7" spans="1:28" ht="3" customHeight="1" x14ac:dyDescent="0.2">
      <c r="B7" s="342"/>
      <c r="C7" s="340"/>
      <c r="D7" s="340"/>
      <c r="E7" s="340"/>
      <c r="F7" s="117"/>
      <c r="G7" s="342"/>
      <c r="H7" s="341"/>
      <c r="I7" s="340"/>
      <c r="J7" s="340"/>
      <c r="V7" s="282"/>
      <c r="W7" s="282"/>
      <c r="X7" s="282"/>
      <c r="Y7" s="282"/>
      <c r="Z7" s="282"/>
      <c r="AA7" s="282"/>
    </row>
    <row r="8" spans="1:28" ht="12" customHeight="1" x14ac:dyDescent="0.2">
      <c r="A8" s="738" t="s">
        <v>65</v>
      </c>
      <c r="B8" s="739"/>
      <c r="C8" s="343">
        <v>1997</v>
      </c>
      <c r="D8" s="143">
        <v>1998</v>
      </c>
      <c r="E8" s="142">
        <v>1999</v>
      </c>
      <c r="F8" s="142">
        <v>2000</v>
      </c>
      <c r="G8" s="144">
        <v>2001</v>
      </c>
      <c r="H8" s="144">
        <v>2002</v>
      </c>
      <c r="I8" s="139">
        <v>2003</v>
      </c>
      <c r="J8" s="139">
        <v>2004</v>
      </c>
      <c r="K8" s="139">
        <v>2005</v>
      </c>
      <c r="L8" s="139">
        <v>2006</v>
      </c>
      <c r="M8" s="139">
        <v>2007</v>
      </c>
      <c r="N8" s="498">
        <v>2008</v>
      </c>
      <c r="O8" s="498">
        <v>2009</v>
      </c>
      <c r="P8" s="446">
        <v>2009</v>
      </c>
      <c r="Q8" s="446">
        <v>2010</v>
      </c>
      <c r="R8" s="446">
        <v>2011</v>
      </c>
      <c r="S8" s="653">
        <v>2012</v>
      </c>
      <c r="T8" s="653">
        <v>2013</v>
      </c>
      <c r="V8" s="446">
        <v>2011</v>
      </c>
      <c r="W8" s="653">
        <v>2012</v>
      </c>
      <c r="X8" s="653">
        <v>2013</v>
      </c>
      <c r="Y8" s="66"/>
      <c r="Z8" s="446">
        <v>2011</v>
      </c>
      <c r="AA8" s="653">
        <v>2012</v>
      </c>
      <c r="AB8" s="653">
        <v>2013</v>
      </c>
    </row>
    <row r="9" spans="1:28" ht="3" customHeight="1" x14ac:dyDescent="0.2">
      <c r="B9" s="342"/>
      <c r="C9" s="145" t="s">
        <v>89</v>
      </c>
      <c r="D9" s="399" t="s">
        <v>89</v>
      </c>
      <c r="E9" s="399"/>
      <c r="F9" s="399"/>
      <c r="G9" s="400"/>
      <c r="H9" s="400"/>
      <c r="I9" s="401"/>
      <c r="J9" s="401"/>
      <c r="K9" s="401"/>
      <c r="L9" s="506"/>
      <c r="O9" s="513"/>
    </row>
    <row r="10" spans="1:28" s="126" customFormat="1" ht="11.25" customHeight="1" x14ac:dyDescent="0.2">
      <c r="A10" s="344" t="s">
        <v>27</v>
      </c>
      <c r="C10" s="345">
        <v>23964</v>
      </c>
      <c r="D10" s="402">
        <v>26347</v>
      </c>
      <c r="E10" s="403">
        <v>28153</v>
      </c>
      <c r="F10" s="402">
        <v>30413</v>
      </c>
      <c r="G10" s="393" t="s">
        <v>166</v>
      </c>
      <c r="H10" s="541">
        <v>34318</v>
      </c>
      <c r="I10" s="541">
        <v>36496</v>
      </c>
      <c r="J10" s="541">
        <v>40052</v>
      </c>
      <c r="K10" s="542">
        <v>44243.547073104921</v>
      </c>
      <c r="L10" s="242">
        <v>48630</v>
      </c>
      <c r="M10" s="242">
        <v>51990.49081068649</v>
      </c>
      <c r="N10" s="543">
        <v>58381.99723184004</v>
      </c>
      <c r="O10" s="507">
        <v>61533</v>
      </c>
      <c r="P10" s="242">
        <v>65847.320030744464</v>
      </c>
      <c r="Q10" s="720">
        <v>69566.679529845351</v>
      </c>
      <c r="R10" s="720">
        <v>75219.316312580559</v>
      </c>
      <c r="S10" s="720">
        <v>81212.387161677776</v>
      </c>
      <c r="T10" s="720">
        <v>86203.510006690762</v>
      </c>
      <c r="U10" s="29"/>
      <c r="V10" s="29">
        <v>75219.316312580559</v>
      </c>
      <c r="W10" s="29">
        <v>81212.387161677776</v>
      </c>
      <c r="X10" s="126">
        <v>86203.510006690762</v>
      </c>
      <c r="Z10" s="126" t="b">
        <f>V10=R10</f>
        <v>1</v>
      </c>
      <c r="AA10" s="126" t="b">
        <f t="shared" ref="AA10:AB10" si="0">W10=S10</f>
        <v>1</v>
      </c>
      <c r="AB10" s="126" t="b">
        <f t="shared" si="0"/>
        <v>1</v>
      </c>
    </row>
    <row r="11" spans="1:28" ht="2.25" customHeight="1" x14ac:dyDescent="0.2">
      <c r="B11" s="342"/>
      <c r="C11" s="347"/>
      <c r="D11" s="399"/>
      <c r="E11" s="404"/>
      <c r="F11" s="399"/>
      <c r="G11" s="393" t="s">
        <v>166</v>
      </c>
      <c r="H11" s="544"/>
      <c r="I11" s="544"/>
      <c r="J11" s="544"/>
      <c r="K11" s="544"/>
      <c r="L11" s="456"/>
      <c r="M11" s="124"/>
      <c r="N11" s="524"/>
      <c r="P11" s="719"/>
      <c r="Q11" s="719"/>
      <c r="R11" s="719"/>
      <c r="S11" s="719"/>
      <c r="T11" s="719"/>
      <c r="Z11" s="126" t="b">
        <f t="shared" ref="Z11:Z29" si="1">V11=R11</f>
        <v>1</v>
      </c>
      <c r="AA11" s="126" t="b">
        <f t="shared" ref="AA11:AA29" si="2">W11=S11</f>
        <v>1</v>
      </c>
      <c r="AB11" s="126" t="b">
        <f t="shared" ref="AB11:AB29" si="3">X11=T11</f>
        <v>1</v>
      </c>
    </row>
    <row r="12" spans="1:28" ht="11.25" customHeight="1" x14ac:dyDescent="0.2">
      <c r="A12" s="117" t="s">
        <v>28</v>
      </c>
      <c r="B12" s="318" t="s">
        <v>151</v>
      </c>
      <c r="C12" s="347">
        <v>51327</v>
      </c>
      <c r="D12" s="399">
        <v>57393</v>
      </c>
      <c r="E12" s="404">
        <v>61882</v>
      </c>
      <c r="F12" s="399">
        <v>67728</v>
      </c>
      <c r="G12" s="393" t="s">
        <v>166</v>
      </c>
      <c r="H12" s="544">
        <v>77998</v>
      </c>
      <c r="I12" s="544">
        <v>85303</v>
      </c>
      <c r="J12" s="544">
        <v>95490</v>
      </c>
      <c r="K12" s="544">
        <v>108320.986577095</v>
      </c>
      <c r="L12" s="124">
        <v>121660</v>
      </c>
      <c r="M12" s="124">
        <v>131904.17425541329</v>
      </c>
      <c r="N12" s="557">
        <v>145477.98200810701</v>
      </c>
      <c r="O12" s="294">
        <v>152401</v>
      </c>
      <c r="P12" s="719">
        <v>120283.88452302135</v>
      </c>
      <c r="Q12" s="719">
        <v>126534.6062082883</v>
      </c>
      <c r="R12" s="719">
        <v>137623.02579684497</v>
      </c>
      <c r="S12" s="719">
        <v>147310.79508595803</v>
      </c>
      <c r="T12" s="719">
        <v>156358.76375536199</v>
      </c>
      <c r="U12" s="322"/>
      <c r="V12" s="29">
        <v>137623.02579684497</v>
      </c>
      <c r="W12" s="29">
        <v>147310.79508595803</v>
      </c>
      <c r="X12" s="29">
        <v>156358.76375536199</v>
      </c>
      <c r="Z12" s="126" t="b">
        <f t="shared" si="1"/>
        <v>1</v>
      </c>
      <c r="AA12" s="126" t="b">
        <f t="shared" si="2"/>
        <v>1</v>
      </c>
      <c r="AB12" s="126" t="b">
        <f t="shared" si="3"/>
        <v>1</v>
      </c>
    </row>
    <row r="13" spans="1:28" ht="11.25" customHeight="1" x14ac:dyDescent="0.2">
      <c r="A13" s="58" t="s">
        <v>30</v>
      </c>
      <c r="B13" s="602" t="s">
        <v>31</v>
      </c>
      <c r="C13" s="348">
        <v>20991</v>
      </c>
      <c r="D13" s="405">
        <v>22644</v>
      </c>
      <c r="E13" s="406">
        <v>24469</v>
      </c>
      <c r="F13" s="405">
        <v>27419</v>
      </c>
      <c r="G13" s="393" t="s">
        <v>166</v>
      </c>
      <c r="H13" s="545">
        <v>29537</v>
      </c>
      <c r="I13" s="545">
        <v>30439</v>
      </c>
      <c r="J13" s="546">
        <v>33212</v>
      </c>
      <c r="K13" s="547">
        <v>35600.111355490568</v>
      </c>
      <c r="L13" s="249">
        <v>38980</v>
      </c>
      <c r="M13" s="242">
        <v>41093.963850390544</v>
      </c>
      <c r="N13" s="543">
        <v>45490.046192038397</v>
      </c>
      <c r="O13" s="507">
        <v>47157</v>
      </c>
      <c r="P13" s="712">
        <v>65132.954990350125</v>
      </c>
      <c r="Q13" s="719">
        <v>66839.653496532032</v>
      </c>
      <c r="R13" s="712">
        <v>70345.573026348517</v>
      </c>
      <c r="S13" s="712">
        <v>77331.076566852178</v>
      </c>
      <c r="T13" s="712">
        <v>82632.150229521838</v>
      </c>
      <c r="V13" s="29">
        <v>70345.573026348517</v>
      </c>
      <c r="W13" s="29">
        <v>77331.076566852178</v>
      </c>
      <c r="X13" s="126">
        <v>82632.150229521838</v>
      </c>
      <c r="Z13" s="126" t="b">
        <f t="shared" si="1"/>
        <v>1</v>
      </c>
      <c r="AA13" s="126" t="b">
        <f t="shared" si="2"/>
        <v>1</v>
      </c>
      <c r="AB13" s="126" t="b">
        <f t="shared" si="3"/>
        <v>1</v>
      </c>
    </row>
    <row r="14" spans="1:28" s="322" customFormat="1" ht="11.25" customHeight="1" x14ac:dyDescent="0.2">
      <c r="A14" s="49" t="s">
        <v>32</v>
      </c>
      <c r="B14" s="321" t="s">
        <v>33</v>
      </c>
      <c r="C14" s="349">
        <v>21276</v>
      </c>
      <c r="D14" s="407">
        <v>23752</v>
      </c>
      <c r="E14" s="404">
        <v>25645</v>
      </c>
      <c r="F14" s="407">
        <v>27642</v>
      </c>
      <c r="G14" s="393" t="s">
        <v>166</v>
      </c>
      <c r="H14" s="544">
        <v>30945</v>
      </c>
      <c r="I14" s="544">
        <v>31799</v>
      </c>
      <c r="J14" s="544">
        <v>33982</v>
      </c>
      <c r="K14" s="548">
        <v>38590.126533952534</v>
      </c>
      <c r="L14" s="124">
        <v>43205.729599935687</v>
      </c>
      <c r="M14" s="124">
        <v>45793.452785940564</v>
      </c>
      <c r="N14" s="549">
        <v>50998.967732902369</v>
      </c>
      <c r="O14" s="294">
        <v>52419</v>
      </c>
      <c r="P14" s="719">
        <v>60055.078412911404</v>
      </c>
      <c r="Q14" s="719">
        <v>62026.212287081835</v>
      </c>
      <c r="R14" s="719">
        <v>65741.145368541343</v>
      </c>
      <c r="S14" s="719">
        <v>70890.885040390363</v>
      </c>
      <c r="T14" s="719">
        <v>76861.200979333866</v>
      </c>
      <c r="U14" s="29"/>
      <c r="V14" s="29">
        <v>65741.145368541343</v>
      </c>
      <c r="W14" s="29">
        <v>70890.885040390363</v>
      </c>
      <c r="X14" s="29">
        <v>76861.200979333866</v>
      </c>
      <c r="Z14" s="126" t="b">
        <f t="shared" si="1"/>
        <v>1</v>
      </c>
      <c r="AA14" s="126" t="b">
        <f t="shared" si="2"/>
        <v>1</v>
      </c>
      <c r="AB14" s="126" t="b">
        <f t="shared" si="3"/>
        <v>1</v>
      </c>
    </row>
    <row r="15" spans="1:28" ht="11.25" customHeight="1" x14ac:dyDescent="0.2">
      <c r="A15" s="117" t="s">
        <v>34</v>
      </c>
      <c r="B15" s="318" t="s">
        <v>35</v>
      </c>
      <c r="C15" s="347">
        <v>19912</v>
      </c>
      <c r="D15" s="399">
        <v>21519</v>
      </c>
      <c r="E15" s="404">
        <v>23090</v>
      </c>
      <c r="F15" s="399">
        <v>24953</v>
      </c>
      <c r="G15" s="393" t="s">
        <v>166</v>
      </c>
      <c r="H15" s="544">
        <v>25929</v>
      </c>
      <c r="I15" s="544">
        <v>26516</v>
      </c>
      <c r="J15" s="544">
        <v>29274</v>
      </c>
      <c r="K15" s="548">
        <v>31284.574740672273</v>
      </c>
      <c r="L15" s="124">
        <v>34943.902813564418</v>
      </c>
      <c r="M15" s="124">
        <v>36785.637721381514</v>
      </c>
      <c r="N15" s="549">
        <v>41981.229861480744</v>
      </c>
      <c r="O15" s="294">
        <v>44858</v>
      </c>
      <c r="P15" s="719">
        <v>53461.43822987887</v>
      </c>
      <c r="Q15" s="719">
        <v>56985.411762160387</v>
      </c>
      <c r="R15" s="719">
        <v>62341.451811624764</v>
      </c>
      <c r="S15" s="719">
        <v>67195.797740586699</v>
      </c>
      <c r="T15" s="719">
        <v>71265.595898292027</v>
      </c>
      <c r="V15" s="29">
        <v>62341.451811624764</v>
      </c>
      <c r="W15" s="29">
        <v>67195.797740586699</v>
      </c>
      <c r="X15" s="126">
        <v>71265.595898292027</v>
      </c>
      <c r="Z15" s="126" t="b">
        <f t="shared" si="1"/>
        <v>1</v>
      </c>
      <c r="AA15" s="126" t="b">
        <f t="shared" si="2"/>
        <v>1</v>
      </c>
      <c r="AB15" s="126" t="b">
        <f t="shared" si="3"/>
        <v>1</v>
      </c>
    </row>
    <row r="16" spans="1:28" ht="11.25" customHeight="1" x14ac:dyDescent="0.2">
      <c r="A16" s="117" t="s">
        <v>36</v>
      </c>
      <c r="B16" s="318" t="s">
        <v>37</v>
      </c>
      <c r="C16" s="347">
        <v>26180</v>
      </c>
      <c r="D16" s="399">
        <v>28551</v>
      </c>
      <c r="E16" s="404">
        <v>30251</v>
      </c>
      <c r="F16" s="399">
        <v>31232</v>
      </c>
      <c r="G16" s="393" t="s">
        <v>166</v>
      </c>
      <c r="H16" s="544">
        <v>33302</v>
      </c>
      <c r="I16" s="544">
        <v>34578</v>
      </c>
      <c r="J16" s="544">
        <v>37164</v>
      </c>
      <c r="K16" s="548">
        <v>40154.072281582645</v>
      </c>
      <c r="L16" s="124">
        <v>43483.90874865873</v>
      </c>
      <c r="M16" s="124">
        <v>45964.201790201048</v>
      </c>
      <c r="N16" s="549">
        <v>52174.978580853996</v>
      </c>
      <c r="O16" s="294">
        <v>54708</v>
      </c>
      <c r="P16" s="719">
        <v>70932.974413271513</v>
      </c>
      <c r="Q16" s="719">
        <v>76189.113704429314</v>
      </c>
      <c r="R16" s="719">
        <v>81417.030171391612</v>
      </c>
      <c r="S16" s="719">
        <v>87724.430757961352</v>
      </c>
      <c r="T16" s="719">
        <v>92951.109153186873</v>
      </c>
      <c r="V16" s="29">
        <v>81417.030171391612</v>
      </c>
      <c r="W16" s="29">
        <v>87724.430757961352</v>
      </c>
      <c r="X16" s="29">
        <v>92951.109153186873</v>
      </c>
      <c r="Z16" s="126" t="b">
        <f t="shared" si="1"/>
        <v>1</v>
      </c>
      <c r="AA16" s="126" t="b">
        <f t="shared" si="2"/>
        <v>1</v>
      </c>
      <c r="AB16" s="126" t="b">
        <f t="shared" si="3"/>
        <v>1</v>
      </c>
    </row>
    <row r="17" spans="1:28" ht="11.25" hidden="1" customHeight="1" x14ac:dyDescent="0.2">
      <c r="A17" s="117" t="s">
        <v>38</v>
      </c>
      <c r="B17" s="318" t="s">
        <v>39</v>
      </c>
      <c r="C17" s="347">
        <v>24372</v>
      </c>
      <c r="D17" s="399">
        <v>26848</v>
      </c>
      <c r="E17" s="404">
        <v>28734</v>
      </c>
      <c r="F17" s="399">
        <v>28432</v>
      </c>
      <c r="G17" s="393" t="s">
        <v>166</v>
      </c>
      <c r="H17" s="550" t="s">
        <v>183</v>
      </c>
      <c r="I17" s="550" t="s">
        <v>183</v>
      </c>
      <c r="J17" s="550" t="s">
        <v>183</v>
      </c>
      <c r="K17" s="550" t="s">
        <v>183</v>
      </c>
      <c r="L17" s="124"/>
      <c r="M17" s="124"/>
      <c r="N17" s="549"/>
      <c r="O17" s="294"/>
      <c r="P17" s="719"/>
      <c r="Q17" s="719"/>
      <c r="R17" s="719"/>
      <c r="S17" s="719"/>
      <c r="T17" s="719"/>
      <c r="X17" s="126"/>
      <c r="Z17" s="126" t="b">
        <f t="shared" si="1"/>
        <v>1</v>
      </c>
      <c r="AA17" s="126" t="b">
        <f t="shared" si="2"/>
        <v>1</v>
      </c>
      <c r="AB17" s="126" t="b">
        <f t="shared" si="3"/>
        <v>1</v>
      </c>
    </row>
    <row r="18" spans="1:28" ht="11.25" customHeight="1" x14ac:dyDescent="0.2">
      <c r="A18" s="117" t="s">
        <v>162</v>
      </c>
      <c r="B18" s="227" t="s">
        <v>180</v>
      </c>
      <c r="C18" s="347"/>
      <c r="D18" s="427" t="s">
        <v>183</v>
      </c>
      <c r="E18" s="428" t="s">
        <v>183</v>
      </c>
      <c r="F18" s="428" t="s">
        <v>183</v>
      </c>
      <c r="G18" s="393" t="s">
        <v>166</v>
      </c>
      <c r="H18" s="544">
        <v>36092</v>
      </c>
      <c r="I18" s="544">
        <v>38044</v>
      </c>
      <c r="J18" s="544">
        <v>40850</v>
      </c>
      <c r="K18" s="548">
        <v>43883.69045342959</v>
      </c>
      <c r="L18" s="124">
        <v>47341.775928107229</v>
      </c>
      <c r="M18" s="124">
        <v>49540.083834881378</v>
      </c>
      <c r="N18" s="549">
        <v>54749.148540923117</v>
      </c>
      <c r="O18" s="294">
        <v>57102</v>
      </c>
      <c r="P18" s="719">
        <v>76718.889658200889</v>
      </c>
      <c r="Q18" s="719">
        <v>81459.346498402854</v>
      </c>
      <c r="R18" s="719">
        <v>86966.552600161594</v>
      </c>
      <c r="S18" s="719">
        <v>93958.364260027869</v>
      </c>
      <c r="T18" s="719">
        <v>96916.492822902423</v>
      </c>
      <c r="U18" s="438"/>
      <c r="V18" s="29">
        <v>86966.552600161594</v>
      </c>
      <c r="W18" s="29">
        <v>93958.364260027869</v>
      </c>
      <c r="X18" s="29">
        <v>96916.492822902423</v>
      </c>
      <c r="Z18" s="126" t="b">
        <f t="shared" si="1"/>
        <v>1</v>
      </c>
      <c r="AA18" s="126" t="b">
        <f t="shared" si="2"/>
        <v>1</v>
      </c>
      <c r="AB18" s="126" t="b">
        <f t="shared" si="3"/>
        <v>1</v>
      </c>
    </row>
    <row r="19" spans="1:28" ht="11.25" customHeight="1" x14ac:dyDescent="0.2">
      <c r="A19" s="117" t="s">
        <v>163</v>
      </c>
      <c r="B19" s="227" t="s">
        <v>181</v>
      </c>
      <c r="C19" s="347"/>
      <c r="D19" s="427" t="s">
        <v>183</v>
      </c>
      <c r="E19" s="428" t="s">
        <v>183</v>
      </c>
      <c r="F19" s="428" t="s">
        <v>183</v>
      </c>
      <c r="G19" s="393" t="s">
        <v>166</v>
      </c>
      <c r="H19" s="544">
        <v>20186</v>
      </c>
      <c r="I19" s="544">
        <v>22208</v>
      </c>
      <c r="J19" s="544">
        <v>23121</v>
      </c>
      <c r="K19" s="548">
        <v>25252.977375193161</v>
      </c>
      <c r="L19" s="124">
        <v>27723.282176141118</v>
      </c>
      <c r="M19" s="124">
        <v>28950.232911378749</v>
      </c>
      <c r="N19" s="549">
        <v>33181.83814363998</v>
      </c>
      <c r="O19" s="294">
        <v>34420</v>
      </c>
      <c r="P19" s="719">
        <v>48599.760703675507</v>
      </c>
      <c r="Q19" s="719">
        <v>49802.85209886833</v>
      </c>
      <c r="R19" s="719">
        <v>54840.071094978462</v>
      </c>
      <c r="S19" s="719">
        <v>60384.679972109043</v>
      </c>
      <c r="T19" s="719">
        <v>64688.309401791623</v>
      </c>
      <c r="V19" s="29">
        <v>54840.071094978462</v>
      </c>
      <c r="W19" s="29">
        <v>60384.679972109043</v>
      </c>
      <c r="X19" s="126">
        <v>64688.309401791623</v>
      </c>
      <c r="Z19" s="126" t="b">
        <f t="shared" si="1"/>
        <v>1</v>
      </c>
      <c r="AA19" s="126" t="b">
        <f t="shared" si="2"/>
        <v>1</v>
      </c>
      <c r="AB19" s="126" t="b">
        <f t="shared" si="3"/>
        <v>1</v>
      </c>
    </row>
    <row r="20" spans="1:28" s="438" customFormat="1" ht="11.25" customHeight="1" x14ac:dyDescent="0.2">
      <c r="A20" s="117" t="s">
        <v>40</v>
      </c>
      <c r="B20" s="318" t="s">
        <v>41</v>
      </c>
      <c r="C20" s="347">
        <v>17892</v>
      </c>
      <c r="D20" s="399">
        <v>19584</v>
      </c>
      <c r="E20" s="404">
        <v>20845</v>
      </c>
      <c r="F20" s="399">
        <v>23030</v>
      </c>
      <c r="G20" s="393" t="s">
        <v>166</v>
      </c>
      <c r="H20" s="544">
        <v>26805</v>
      </c>
      <c r="I20" s="544">
        <v>28363</v>
      </c>
      <c r="J20" s="544">
        <v>31814</v>
      </c>
      <c r="K20" s="548">
        <v>35405.287116835789</v>
      </c>
      <c r="L20" s="124">
        <v>37952.963348059115</v>
      </c>
      <c r="M20" s="124">
        <v>40032.098775573082</v>
      </c>
      <c r="N20" s="549">
        <v>44711.385867831035</v>
      </c>
      <c r="O20" s="294">
        <v>47973</v>
      </c>
      <c r="P20" s="719">
        <v>50608.866467764892</v>
      </c>
      <c r="Q20" s="719">
        <v>53480.156837746479</v>
      </c>
      <c r="R20" s="719">
        <v>58798.173339549066</v>
      </c>
      <c r="S20" s="719">
        <v>62556.154887296369</v>
      </c>
      <c r="T20" s="719">
        <v>67000.546603643816</v>
      </c>
      <c r="U20" s="29"/>
      <c r="V20" s="29">
        <v>58798.173339549066</v>
      </c>
      <c r="W20" s="29">
        <v>62556.154887296369</v>
      </c>
      <c r="X20" s="29">
        <v>67000.546603643816</v>
      </c>
      <c r="Z20" s="126" t="b">
        <f t="shared" si="1"/>
        <v>1</v>
      </c>
      <c r="AA20" s="126" t="b">
        <f t="shared" si="2"/>
        <v>1</v>
      </c>
      <c r="AB20" s="126" t="b">
        <f t="shared" si="3"/>
        <v>1</v>
      </c>
    </row>
    <row r="21" spans="1:28" ht="11.25" customHeight="1" x14ac:dyDescent="0.2">
      <c r="A21" s="117" t="s">
        <v>42</v>
      </c>
      <c r="B21" s="318" t="s">
        <v>43</v>
      </c>
      <c r="C21" s="347">
        <v>19703</v>
      </c>
      <c r="D21" s="399">
        <v>21051</v>
      </c>
      <c r="E21" s="404">
        <v>22556</v>
      </c>
      <c r="F21" s="399">
        <v>25428</v>
      </c>
      <c r="G21" s="393" t="s">
        <v>166</v>
      </c>
      <c r="H21" s="544">
        <v>28745</v>
      </c>
      <c r="I21" s="544">
        <v>30610</v>
      </c>
      <c r="J21" s="544">
        <v>33744</v>
      </c>
      <c r="K21" s="548">
        <v>37267.840573632398</v>
      </c>
      <c r="L21" s="124">
        <v>40236.580812764725</v>
      </c>
      <c r="M21" s="124">
        <v>42756.825725332143</v>
      </c>
      <c r="N21" s="549">
        <v>50110.716119756325</v>
      </c>
      <c r="O21" s="294">
        <v>55132</v>
      </c>
      <c r="P21" s="719">
        <v>54669.260802464618</v>
      </c>
      <c r="Q21" s="719">
        <v>56903.9713180607</v>
      </c>
      <c r="R21" s="719">
        <v>61881.8650634726</v>
      </c>
      <c r="S21" s="719">
        <v>67269.928053324766</v>
      </c>
      <c r="T21" s="719">
        <v>72644.791968144869</v>
      </c>
      <c r="V21" s="29">
        <v>61881.8650634726</v>
      </c>
      <c r="W21" s="29">
        <v>67269.928053324766</v>
      </c>
      <c r="X21" s="126">
        <v>72644.791968144869</v>
      </c>
      <c r="Z21" s="126" t="b">
        <f t="shared" si="1"/>
        <v>1</v>
      </c>
      <c r="AA21" s="126" t="b">
        <f t="shared" si="2"/>
        <v>1</v>
      </c>
      <c r="AB21" s="126" t="b">
        <f t="shared" si="3"/>
        <v>1</v>
      </c>
    </row>
    <row r="22" spans="1:28" ht="11.25" customHeight="1" x14ac:dyDescent="0.2">
      <c r="A22" s="117" t="s">
        <v>44</v>
      </c>
      <c r="B22" s="318" t="s">
        <v>45</v>
      </c>
      <c r="C22" s="347">
        <v>16747</v>
      </c>
      <c r="D22" s="399">
        <v>18484</v>
      </c>
      <c r="E22" s="404">
        <v>19932</v>
      </c>
      <c r="F22" s="399">
        <v>21705</v>
      </c>
      <c r="G22" s="393" t="s">
        <v>166</v>
      </c>
      <c r="H22" s="544">
        <v>24523</v>
      </c>
      <c r="I22" s="544">
        <v>26157</v>
      </c>
      <c r="J22" s="544">
        <v>29066</v>
      </c>
      <c r="K22" s="548">
        <v>31975.389003768018</v>
      </c>
      <c r="L22" s="124">
        <v>34733.444500805294</v>
      </c>
      <c r="M22" s="124">
        <v>37043.142970193629</v>
      </c>
      <c r="N22" s="549">
        <v>41808.276358507872</v>
      </c>
      <c r="O22" s="294">
        <v>42896</v>
      </c>
      <c r="P22" s="719">
        <v>57537.338921321752</v>
      </c>
      <c r="Q22" s="719">
        <v>62862.216366017921</v>
      </c>
      <c r="R22" s="719">
        <v>68336.716752552747</v>
      </c>
      <c r="S22" s="719">
        <v>75119.517829775607</v>
      </c>
      <c r="T22" s="719">
        <v>81763.856457513335</v>
      </c>
      <c r="V22" s="29">
        <v>68336.716752552747</v>
      </c>
      <c r="W22" s="29">
        <v>75119.517829775607</v>
      </c>
      <c r="X22" s="29">
        <v>81763.856457513335</v>
      </c>
      <c r="Z22" s="126" t="b">
        <f t="shared" si="1"/>
        <v>1</v>
      </c>
      <c r="AA22" s="126" t="b">
        <f t="shared" si="2"/>
        <v>1</v>
      </c>
      <c r="AB22" s="126" t="b">
        <f t="shared" si="3"/>
        <v>1</v>
      </c>
    </row>
    <row r="23" spans="1:28" ht="11.25" customHeight="1" x14ac:dyDescent="0.2">
      <c r="A23" s="117" t="s">
        <v>46</v>
      </c>
      <c r="B23" s="318" t="s">
        <v>47</v>
      </c>
      <c r="C23" s="347">
        <v>15981</v>
      </c>
      <c r="D23" s="399">
        <v>17189</v>
      </c>
      <c r="E23" s="404">
        <v>18289</v>
      </c>
      <c r="F23" s="399">
        <v>20325</v>
      </c>
      <c r="G23" s="393" t="s">
        <v>166</v>
      </c>
      <c r="H23" s="544">
        <v>21841</v>
      </c>
      <c r="I23" s="544">
        <v>23554</v>
      </c>
      <c r="J23" s="544">
        <v>25354</v>
      </c>
      <c r="K23" s="548">
        <v>27402.620997269332</v>
      </c>
      <c r="L23" s="124">
        <v>30306.819019517196</v>
      </c>
      <c r="M23" s="124">
        <v>32564.627608453378</v>
      </c>
      <c r="N23" s="549">
        <v>37978.079047027604</v>
      </c>
      <c r="O23" s="294">
        <v>40735</v>
      </c>
      <c r="P23" s="719">
        <v>50526.207291065701</v>
      </c>
      <c r="Q23" s="719">
        <v>51327.95334014223</v>
      </c>
      <c r="R23" s="719">
        <v>56077.200453172547</v>
      </c>
      <c r="S23" s="719">
        <v>60347.807240026879</v>
      </c>
      <c r="T23" s="719">
        <v>64205.565652527541</v>
      </c>
      <c r="V23" s="29">
        <v>56077.200453172547</v>
      </c>
      <c r="W23" s="29">
        <v>60347.807240026879</v>
      </c>
      <c r="X23" s="126">
        <v>64205.565652527541</v>
      </c>
      <c r="Z23" s="126" t="b">
        <f t="shared" si="1"/>
        <v>1</v>
      </c>
      <c r="AA23" s="126" t="b">
        <f t="shared" si="2"/>
        <v>1</v>
      </c>
      <c r="AB23" s="126" t="b">
        <f t="shared" si="3"/>
        <v>1</v>
      </c>
    </row>
    <row r="24" spans="1:28" ht="11.25" customHeight="1" x14ac:dyDescent="0.2">
      <c r="A24" s="117" t="s">
        <v>48</v>
      </c>
      <c r="B24" s="227" t="s">
        <v>159</v>
      </c>
      <c r="C24" s="347">
        <v>15316</v>
      </c>
      <c r="D24" s="399">
        <v>17011</v>
      </c>
      <c r="E24" s="404">
        <v>18325</v>
      </c>
      <c r="F24" s="399">
        <v>20193</v>
      </c>
      <c r="G24" s="393" t="s">
        <v>166</v>
      </c>
      <c r="H24" s="544">
        <v>22727</v>
      </c>
      <c r="I24" s="544">
        <v>24128</v>
      </c>
      <c r="J24" s="544">
        <v>25987</v>
      </c>
      <c r="K24" s="548">
        <v>29224.650545615641</v>
      </c>
      <c r="L24" s="124">
        <v>31541.180369236812</v>
      </c>
      <c r="M24" s="124">
        <v>34789.020459502368</v>
      </c>
      <c r="N24" s="549">
        <v>40009.512357441155</v>
      </c>
      <c r="O24" s="294">
        <v>43541</v>
      </c>
      <c r="P24" s="719">
        <v>42186.688179344637</v>
      </c>
      <c r="Q24" s="719">
        <v>44582.009947961997</v>
      </c>
      <c r="R24" s="719">
        <v>49168.568134768859</v>
      </c>
      <c r="S24" s="719">
        <v>52983.340825112929</v>
      </c>
      <c r="T24" s="719">
        <v>56466.879879035485</v>
      </c>
      <c r="V24" s="29">
        <v>49168.568134768859</v>
      </c>
      <c r="W24" s="29">
        <v>52983.340825112929</v>
      </c>
      <c r="X24" s="29">
        <v>56466.879879035485</v>
      </c>
      <c r="Z24" s="126" t="b">
        <f t="shared" si="1"/>
        <v>1</v>
      </c>
      <c r="AA24" s="126" t="b">
        <f t="shared" si="2"/>
        <v>1</v>
      </c>
      <c r="AB24" s="126" t="b">
        <f t="shared" si="3"/>
        <v>1</v>
      </c>
    </row>
    <row r="25" spans="1:28" ht="11.25" customHeight="1" x14ac:dyDescent="0.2">
      <c r="A25" s="117" t="s">
        <v>49</v>
      </c>
      <c r="B25" s="318" t="s">
        <v>164</v>
      </c>
      <c r="C25" s="347">
        <v>19164</v>
      </c>
      <c r="D25" s="399">
        <v>20788</v>
      </c>
      <c r="E25" s="404">
        <v>21832</v>
      </c>
      <c r="F25" s="399">
        <v>24254</v>
      </c>
      <c r="G25" s="393" t="s">
        <v>166</v>
      </c>
      <c r="H25" s="544">
        <v>27074</v>
      </c>
      <c r="I25" s="544">
        <v>28868</v>
      </c>
      <c r="J25" s="544">
        <v>31614</v>
      </c>
      <c r="K25" s="548">
        <v>34382.805969266716</v>
      </c>
      <c r="L25" s="124">
        <v>37785.228327769059</v>
      </c>
      <c r="M25" s="124">
        <v>41698.692206337262</v>
      </c>
      <c r="N25" s="549">
        <v>48811.806757863007</v>
      </c>
      <c r="O25" s="294">
        <v>52404</v>
      </c>
      <c r="P25" s="719">
        <v>51022.863876677606</v>
      </c>
      <c r="Q25" s="719">
        <v>53914.731288014445</v>
      </c>
      <c r="R25" s="719">
        <v>59355.292166185063</v>
      </c>
      <c r="S25" s="719">
        <v>64577.27483803896</v>
      </c>
      <c r="T25" s="719">
        <v>68751.584163457286</v>
      </c>
      <c r="V25" s="29">
        <v>59355.292166185063</v>
      </c>
      <c r="W25" s="29">
        <v>64577.27483803896</v>
      </c>
      <c r="X25" s="126">
        <v>68751.584163457286</v>
      </c>
      <c r="Z25" s="126" t="b">
        <f t="shared" si="1"/>
        <v>1</v>
      </c>
      <c r="AA25" s="126" t="b">
        <f t="shared" si="2"/>
        <v>1</v>
      </c>
      <c r="AB25" s="126" t="b">
        <f t="shared" si="3"/>
        <v>1</v>
      </c>
    </row>
    <row r="26" spans="1:28" ht="11.25" customHeight="1" x14ac:dyDescent="0.2">
      <c r="A26" s="117" t="s">
        <v>51</v>
      </c>
      <c r="B26" s="227" t="s">
        <v>160</v>
      </c>
      <c r="C26" s="347">
        <v>19544</v>
      </c>
      <c r="D26" s="399">
        <v>21383</v>
      </c>
      <c r="E26" s="404">
        <v>22053</v>
      </c>
      <c r="F26" s="399">
        <v>23786</v>
      </c>
      <c r="G26" s="393" t="s">
        <v>166</v>
      </c>
      <c r="H26" s="544">
        <v>25920</v>
      </c>
      <c r="I26" s="544">
        <v>28297</v>
      </c>
      <c r="J26" s="544">
        <v>32643</v>
      </c>
      <c r="K26" s="548">
        <v>36625.682121310332</v>
      </c>
      <c r="L26" s="124">
        <v>40057.056415261613</v>
      </c>
      <c r="M26" s="124">
        <v>42881.214359951759</v>
      </c>
      <c r="N26" s="549">
        <v>48902.246022279767</v>
      </c>
      <c r="O26" s="294">
        <v>52759</v>
      </c>
      <c r="P26" s="719">
        <v>52549.495492566297</v>
      </c>
      <c r="Q26" s="719">
        <v>55348.14328993488</v>
      </c>
      <c r="R26" s="719">
        <v>60027.247953486629</v>
      </c>
      <c r="S26" s="719">
        <v>64326.955392166601</v>
      </c>
      <c r="T26" s="719">
        <v>68069.38087814195</v>
      </c>
      <c r="U26" s="126"/>
      <c r="V26" s="29">
        <v>60027.247953486629</v>
      </c>
      <c r="W26" s="29">
        <v>64326.955392166601</v>
      </c>
      <c r="X26" s="29">
        <v>68069.38087814195</v>
      </c>
      <c r="Z26" s="126" t="b">
        <f t="shared" si="1"/>
        <v>1</v>
      </c>
      <c r="AA26" s="126" t="b">
        <f t="shared" si="2"/>
        <v>1</v>
      </c>
      <c r="AB26" s="126" t="b">
        <f t="shared" si="3"/>
        <v>1</v>
      </c>
    </row>
    <row r="27" spans="1:28" ht="11.25" customHeight="1" x14ac:dyDescent="0.2">
      <c r="A27" s="117" t="s">
        <v>52</v>
      </c>
      <c r="B27" s="227" t="s">
        <v>182</v>
      </c>
      <c r="C27" s="347">
        <v>16087</v>
      </c>
      <c r="D27" s="399">
        <v>17287</v>
      </c>
      <c r="E27" s="404">
        <v>18055</v>
      </c>
      <c r="F27" s="399">
        <v>19437</v>
      </c>
      <c r="G27" s="393" t="s">
        <v>166</v>
      </c>
      <c r="H27" s="544">
        <v>23890</v>
      </c>
      <c r="I27" s="544">
        <v>25711</v>
      </c>
      <c r="J27" s="544">
        <v>28099</v>
      </c>
      <c r="K27" s="548">
        <v>30139.584170094506</v>
      </c>
      <c r="L27" s="124">
        <v>33412.791180849097</v>
      </c>
      <c r="M27" s="124">
        <v>36546.419948129369</v>
      </c>
      <c r="N27" s="549">
        <v>41889.518767394205</v>
      </c>
      <c r="O27" s="294">
        <v>44320</v>
      </c>
      <c r="P27" s="719">
        <v>48385.322820527879</v>
      </c>
      <c r="Q27" s="719">
        <v>50016.87277376253</v>
      </c>
      <c r="R27" s="719">
        <v>52818.797883063962</v>
      </c>
      <c r="S27" s="719">
        <v>57209.769376302735</v>
      </c>
      <c r="T27" s="719">
        <v>60459.80247032272</v>
      </c>
      <c r="U27" s="49"/>
      <c r="V27" s="29">
        <v>52818.797883063962</v>
      </c>
      <c r="W27" s="29">
        <v>57209.769376302735</v>
      </c>
      <c r="X27" s="126">
        <v>60459.80247032272</v>
      </c>
      <c r="Z27" s="126" t="b">
        <f t="shared" si="1"/>
        <v>1</v>
      </c>
      <c r="AA27" s="126" t="b">
        <f t="shared" si="2"/>
        <v>1</v>
      </c>
      <c r="AB27" s="126" t="b">
        <f t="shared" si="3"/>
        <v>1</v>
      </c>
    </row>
    <row r="28" spans="1:28" s="126" customFormat="1" ht="11.25" customHeight="1" x14ac:dyDescent="0.2">
      <c r="A28" s="125" t="s">
        <v>154</v>
      </c>
      <c r="B28" s="214" t="s">
        <v>186</v>
      </c>
      <c r="D28" s="407">
        <v>13349</v>
      </c>
      <c r="E28" s="408">
        <v>14186</v>
      </c>
      <c r="F28" s="407">
        <v>14835</v>
      </c>
      <c r="G28" s="393" t="s">
        <v>166</v>
      </c>
      <c r="H28" s="551">
        <v>17080</v>
      </c>
      <c r="I28" s="544">
        <v>17838</v>
      </c>
      <c r="J28" s="551">
        <v>19287</v>
      </c>
      <c r="K28" s="552">
        <v>21313.25124428084</v>
      </c>
      <c r="L28" s="124">
        <v>24007.456779093704</v>
      </c>
      <c r="M28" s="124">
        <v>26564.995003490487</v>
      </c>
      <c r="N28" s="549">
        <v>29772.223899226774</v>
      </c>
      <c r="O28" s="294">
        <v>32385</v>
      </c>
      <c r="P28" s="719">
        <v>45419.542335800907</v>
      </c>
      <c r="Q28" s="719">
        <v>49281.026844954868</v>
      </c>
      <c r="R28" s="719">
        <v>54057.680817632885</v>
      </c>
      <c r="S28" s="719">
        <v>58375.566244645277</v>
      </c>
      <c r="T28" s="719">
        <v>61333.372027656245</v>
      </c>
      <c r="U28" s="29"/>
      <c r="V28" s="29">
        <v>54057.680817632885</v>
      </c>
      <c r="W28" s="29">
        <v>58375.566244645277</v>
      </c>
      <c r="X28" s="29">
        <v>61333.372027656245</v>
      </c>
      <c r="Z28" s="126" t="b">
        <f t="shared" si="1"/>
        <v>1</v>
      </c>
      <c r="AA28" s="126" t="b">
        <f t="shared" si="2"/>
        <v>1</v>
      </c>
      <c r="AB28" s="126" t="b">
        <f t="shared" si="3"/>
        <v>1</v>
      </c>
    </row>
    <row r="29" spans="1:28" s="49" customFormat="1" ht="11.25" customHeight="1" x14ac:dyDescent="0.2">
      <c r="A29" s="125" t="s">
        <v>53</v>
      </c>
      <c r="B29" s="321" t="s">
        <v>157</v>
      </c>
      <c r="C29" s="29"/>
      <c r="D29" s="29"/>
      <c r="E29" s="29"/>
      <c r="F29" s="409">
        <v>19764</v>
      </c>
      <c r="G29" s="426" t="s">
        <v>166</v>
      </c>
      <c r="H29" s="553">
        <v>21971</v>
      </c>
      <c r="I29" s="553">
        <v>23320</v>
      </c>
      <c r="J29" s="553">
        <v>25047</v>
      </c>
      <c r="K29" s="553">
        <v>27237.49953657464</v>
      </c>
      <c r="L29" s="554">
        <v>29481.137734794804</v>
      </c>
      <c r="M29" s="254">
        <v>30847.753470393422</v>
      </c>
      <c r="N29" s="555">
        <v>35100.694805622523</v>
      </c>
      <c r="O29" s="253">
        <v>37188</v>
      </c>
      <c r="P29" s="723">
        <v>32164.188892154194</v>
      </c>
      <c r="Q29" s="729">
        <v>34319.738050722299</v>
      </c>
      <c r="R29" s="729">
        <v>36484.138423641722</v>
      </c>
      <c r="S29" s="729">
        <v>39917.631789055959</v>
      </c>
      <c r="T29" s="729">
        <v>42790.828074843645</v>
      </c>
      <c r="U29" s="29"/>
      <c r="V29" s="29">
        <v>36484.138423641722</v>
      </c>
      <c r="W29" s="29">
        <v>39917.631789055959</v>
      </c>
      <c r="X29" s="126">
        <v>42790.828074843645</v>
      </c>
      <c r="Z29" s="126" t="b">
        <f t="shared" si="1"/>
        <v>1</v>
      </c>
      <c r="AA29" s="126" t="b">
        <f t="shared" si="2"/>
        <v>1</v>
      </c>
      <c r="AB29" s="126" t="b">
        <f t="shared" si="3"/>
        <v>1</v>
      </c>
    </row>
    <row r="30" spans="1:28" ht="10.5" customHeight="1" x14ac:dyDescent="0.2">
      <c r="A30" s="618" t="s">
        <v>188</v>
      </c>
      <c r="B30" s="618" t="s">
        <v>264</v>
      </c>
      <c r="C30" s="590"/>
      <c r="D30" s="590"/>
      <c r="E30" s="590"/>
      <c r="F30" s="590"/>
      <c r="G30" s="591"/>
      <c r="H30" s="591"/>
      <c r="I30" s="632"/>
      <c r="J30" s="632"/>
      <c r="K30" s="633"/>
      <c r="L30" s="633"/>
      <c r="M30" s="590"/>
      <c r="N30" s="616"/>
      <c r="O30" s="632"/>
      <c r="P30" s="590"/>
      <c r="Q30" s="590"/>
      <c r="R30" s="590"/>
      <c r="S30" s="590"/>
      <c r="T30" s="590"/>
    </row>
    <row r="31" spans="1:28" ht="10.5" customHeight="1" x14ac:dyDescent="0.2">
      <c r="A31" s="609"/>
      <c r="B31" s="589" t="s">
        <v>191</v>
      </c>
      <c r="C31" s="593"/>
      <c r="D31" s="593"/>
      <c r="E31" s="593"/>
      <c r="F31" s="593"/>
      <c r="G31" s="590"/>
      <c r="H31" s="591"/>
      <c r="I31" s="632"/>
      <c r="J31" s="632"/>
      <c r="K31" s="633"/>
      <c r="L31" s="633"/>
      <c r="M31" s="590"/>
      <c r="N31" s="616"/>
      <c r="O31" s="590"/>
      <c r="P31" s="590"/>
      <c r="Q31" s="590"/>
      <c r="R31" s="590"/>
      <c r="S31" s="590"/>
      <c r="T31" s="590"/>
    </row>
    <row r="32" spans="1:28" ht="10.5" customHeight="1" x14ac:dyDescent="0.2">
      <c r="A32" s="592" t="s">
        <v>260</v>
      </c>
      <c r="B32" s="590"/>
      <c r="C32" s="593"/>
      <c r="D32" s="593"/>
      <c r="E32" s="593"/>
      <c r="F32" s="593"/>
      <c r="G32" s="590"/>
      <c r="H32" s="591"/>
      <c r="I32" s="632"/>
      <c r="J32" s="632"/>
      <c r="K32" s="633"/>
      <c r="L32" s="633"/>
      <c r="M32" s="590"/>
      <c r="N32" s="616"/>
      <c r="O32" s="590"/>
      <c r="P32" s="590"/>
      <c r="Q32" s="590"/>
      <c r="R32" s="590"/>
      <c r="S32" s="590"/>
      <c r="T32" s="590"/>
    </row>
    <row r="33" spans="1:28" ht="10.5" customHeight="1" x14ac:dyDescent="0.2">
      <c r="A33" s="637"/>
      <c r="B33" s="637"/>
      <c r="C33" s="637"/>
      <c r="D33" s="637"/>
      <c r="E33" s="637"/>
      <c r="F33" s="590"/>
      <c r="G33" s="638"/>
      <c r="H33" s="637"/>
      <c r="I33" s="637"/>
      <c r="J33" s="637"/>
      <c r="K33" s="590"/>
      <c r="L33" s="623"/>
      <c r="M33" s="623"/>
      <c r="N33" s="622"/>
      <c r="O33" s="590"/>
      <c r="P33" s="590"/>
      <c r="Q33" s="590"/>
      <c r="R33" s="623"/>
      <c r="S33" s="623"/>
      <c r="T33" s="623"/>
    </row>
    <row r="34" spans="1:28" ht="10.5" customHeight="1" x14ac:dyDescent="0.2">
      <c r="A34" s="455"/>
      <c r="C34" s="352"/>
      <c r="D34" s="352"/>
      <c r="E34" s="352"/>
      <c r="F34" s="117"/>
      <c r="G34" s="454"/>
      <c r="H34" s="352"/>
      <c r="I34" s="352"/>
      <c r="J34" s="352"/>
      <c r="K34" s="117"/>
    </row>
    <row r="35" spans="1:28" ht="11.25" customHeight="1" x14ac:dyDescent="0.2">
      <c r="A35" s="350"/>
      <c r="B35" s="340"/>
      <c r="C35" s="340"/>
      <c r="D35" s="340"/>
      <c r="E35" s="340"/>
      <c r="F35" s="117"/>
      <c r="G35" s="424"/>
      <c r="H35" s="340"/>
      <c r="J35" s="340"/>
      <c r="K35" s="117"/>
    </row>
    <row r="36" spans="1:28" ht="12" customHeight="1" x14ac:dyDescent="0.2">
      <c r="A36" s="301" t="s">
        <v>165</v>
      </c>
      <c r="B36" s="438"/>
      <c r="C36" s="340"/>
      <c r="D36" s="340"/>
      <c r="E36" s="340"/>
      <c r="F36" s="117"/>
      <c r="G36" s="423"/>
      <c r="K36" s="117"/>
      <c r="L36" s="301" t="s">
        <v>187</v>
      </c>
    </row>
    <row r="37" spans="1:28" ht="12" customHeight="1" x14ac:dyDescent="0.2">
      <c r="A37" s="196" t="s">
        <v>244</v>
      </c>
      <c r="B37" s="438"/>
      <c r="C37" s="340"/>
      <c r="D37" s="340"/>
      <c r="E37" s="340"/>
      <c r="F37" s="117"/>
      <c r="G37" s="423"/>
      <c r="K37" s="117"/>
      <c r="L37" s="312" t="s">
        <v>98</v>
      </c>
    </row>
    <row r="38" spans="1:28" ht="12" customHeight="1" x14ac:dyDescent="0.2">
      <c r="A38" s="531" t="s">
        <v>237</v>
      </c>
      <c r="B38" s="438"/>
      <c r="C38" s="340"/>
      <c r="D38" s="340"/>
      <c r="E38" s="340"/>
      <c r="F38" s="117"/>
      <c r="G38" s="423"/>
      <c r="K38" s="117"/>
      <c r="L38" s="531" t="s">
        <v>128</v>
      </c>
    </row>
    <row r="39" spans="1:28" ht="12" customHeight="1" x14ac:dyDescent="0.2">
      <c r="A39" s="167" t="s">
        <v>259</v>
      </c>
      <c r="B39" s="353"/>
      <c r="C39" s="340"/>
      <c r="D39" s="340"/>
      <c r="E39" s="340"/>
      <c r="F39" s="117"/>
      <c r="G39" s="423"/>
      <c r="K39" s="117"/>
      <c r="L39" s="167" t="str">
        <f>A4</f>
        <v>2011-2013</v>
      </c>
    </row>
    <row r="40" spans="1:28" ht="12" customHeight="1" x14ac:dyDescent="0.2">
      <c r="A40" s="341" t="s">
        <v>64</v>
      </c>
      <c r="B40" s="353"/>
      <c r="C40" s="340"/>
      <c r="D40" s="340"/>
      <c r="E40" s="340"/>
      <c r="F40" s="117"/>
      <c r="G40" s="423"/>
      <c r="K40" s="117"/>
      <c r="L40" s="341" t="s">
        <v>64</v>
      </c>
    </row>
    <row r="41" spans="1:28" ht="12" customHeight="1" x14ac:dyDescent="0.2">
      <c r="A41" s="341"/>
      <c r="B41" s="438"/>
      <c r="C41" s="340"/>
      <c r="D41" s="340"/>
      <c r="E41" s="340"/>
      <c r="F41" s="117"/>
      <c r="G41" s="423"/>
      <c r="H41" s="341"/>
      <c r="I41" s="340"/>
      <c r="J41" s="340"/>
      <c r="K41" s="117"/>
    </row>
    <row r="42" spans="1:28" ht="3" customHeight="1" x14ac:dyDescent="0.2">
      <c r="C42" s="340"/>
      <c r="D42" s="340"/>
      <c r="E42" s="340"/>
      <c r="F42" s="117"/>
      <c r="G42" s="425"/>
      <c r="H42" s="117"/>
      <c r="I42" s="340"/>
      <c r="J42" s="340"/>
      <c r="K42" s="117"/>
    </row>
    <row r="43" spans="1:28" ht="12" customHeight="1" x14ac:dyDescent="0.2">
      <c r="A43" s="738" t="s">
        <v>65</v>
      </c>
      <c r="B43" s="739"/>
      <c r="C43" s="343">
        <v>1997</v>
      </c>
      <c r="D43" s="153">
        <v>1998</v>
      </c>
      <c r="E43" s="154">
        <v>1999</v>
      </c>
      <c r="F43" s="142">
        <v>2000</v>
      </c>
      <c r="G43" s="144">
        <v>2001</v>
      </c>
      <c r="H43" s="144">
        <v>2002</v>
      </c>
      <c r="I43" s="144">
        <v>2003</v>
      </c>
      <c r="J43" s="144">
        <v>2004</v>
      </c>
      <c r="K43" s="144">
        <v>2005</v>
      </c>
      <c r="L43" s="139">
        <v>2006</v>
      </c>
      <c r="M43" s="139">
        <v>2007</v>
      </c>
      <c r="N43" s="498">
        <v>2008</v>
      </c>
      <c r="O43" s="498">
        <v>2009</v>
      </c>
      <c r="P43" s="446">
        <v>2009</v>
      </c>
      <c r="Q43" s="446">
        <v>2010</v>
      </c>
      <c r="R43" s="446">
        <v>2011</v>
      </c>
      <c r="S43" s="653">
        <v>2012</v>
      </c>
      <c r="T43" s="653">
        <v>2013</v>
      </c>
      <c r="V43" s="446">
        <v>2011</v>
      </c>
      <c r="W43" s="653">
        <v>2012</v>
      </c>
      <c r="X43" s="653">
        <v>2013</v>
      </c>
      <c r="Y43" s="66"/>
      <c r="Z43" s="446">
        <v>2011</v>
      </c>
      <c r="AA43" s="653">
        <v>2012</v>
      </c>
      <c r="AB43" s="653">
        <v>2013</v>
      </c>
    </row>
    <row r="44" spans="1:28" ht="3" customHeight="1" x14ac:dyDescent="0.2">
      <c r="B44" s="342"/>
      <c r="C44" s="354" t="s">
        <v>89</v>
      </c>
      <c r="D44" s="347"/>
      <c r="E44" s="347"/>
      <c r="F44" s="355"/>
      <c r="G44" s="422"/>
      <c r="H44" s="117"/>
      <c r="I44" s="117"/>
      <c r="J44" s="117"/>
      <c r="K44" s="117"/>
    </row>
    <row r="45" spans="1:28" s="126" customFormat="1" ht="11.25" customHeight="1" x14ac:dyDescent="0.2">
      <c r="A45" s="344" t="s">
        <v>27</v>
      </c>
      <c r="C45" s="356">
        <v>9307</v>
      </c>
      <c r="D45" s="410">
        <v>9419</v>
      </c>
      <c r="E45" s="411">
        <v>9463</v>
      </c>
      <c r="F45" s="410">
        <v>9793</v>
      </c>
      <c r="G45" s="393" t="s">
        <v>166</v>
      </c>
      <c r="H45" s="393">
        <v>10114</v>
      </c>
      <c r="I45" s="393">
        <v>10425</v>
      </c>
      <c r="J45" s="393">
        <v>10817</v>
      </c>
      <c r="K45" s="242">
        <v>11113.006955114295</v>
      </c>
      <c r="L45" s="242">
        <v>11494.760999166401</v>
      </c>
      <c r="M45" s="242">
        <v>11928.984209689726</v>
      </c>
      <c r="N45" s="543">
        <v>12244.122082045431</v>
      </c>
      <c r="O45" s="242">
        <v>12498</v>
      </c>
      <c r="P45" s="712">
        <v>41945.789415439816</v>
      </c>
      <c r="Q45" s="712">
        <v>42610.477895376724</v>
      </c>
      <c r="R45" s="712">
        <v>43938.444833682741</v>
      </c>
      <c r="S45" s="712">
        <v>46031.306909383573</v>
      </c>
      <c r="T45" s="712">
        <v>47809.851020675502</v>
      </c>
      <c r="V45" s="126">
        <v>43938.444833682741</v>
      </c>
      <c r="W45" s="126">
        <v>46031.306909383573</v>
      </c>
      <c r="X45" s="126">
        <v>47809.851020675502</v>
      </c>
      <c r="Z45" s="126" t="b">
        <f>V45=R45</f>
        <v>1</v>
      </c>
      <c r="AA45" s="126" t="b">
        <f t="shared" ref="AA45:AA64" si="4">W45=S45</f>
        <v>1</v>
      </c>
      <c r="AB45" s="126" t="b">
        <f t="shared" ref="AB45:AB64" si="5">X45=T45</f>
        <v>1</v>
      </c>
    </row>
    <row r="46" spans="1:28" ht="3" customHeight="1" x14ac:dyDescent="0.2">
      <c r="B46" s="342"/>
      <c r="C46" s="357"/>
      <c r="D46" s="412"/>
      <c r="E46" s="413"/>
      <c r="F46" s="395"/>
      <c r="G46" s="393" t="s">
        <v>166</v>
      </c>
      <c r="H46" s="395"/>
      <c r="I46" s="395"/>
      <c r="J46" s="395"/>
      <c r="K46" s="456"/>
      <c r="L46" s="456"/>
      <c r="M46" s="150"/>
      <c r="N46" s="524"/>
      <c r="O46" s="423"/>
      <c r="P46" s="730"/>
      <c r="Q46" s="730"/>
      <c r="R46" s="730"/>
      <c r="S46" s="730"/>
      <c r="T46" s="730"/>
      <c r="Z46" s="126" t="b">
        <f t="shared" ref="Z46:Z64" si="6">V46=R46</f>
        <v>1</v>
      </c>
      <c r="AA46" s="126" t="b">
        <f t="shared" si="4"/>
        <v>1</v>
      </c>
      <c r="AB46" s="126" t="b">
        <f t="shared" si="5"/>
        <v>1</v>
      </c>
    </row>
    <row r="47" spans="1:28" ht="11.25" customHeight="1" x14ac:dyDescent="0.2">
      <c r="A47" s="117" t="s">
        <v>28</v>
      </c>
      <c r="B47" s="318" t="s">
        <v>151</v>
      </c>
      <c r="C47" s="357">
        <v>18118</v>
      </c>
      <c r="D47" s="412">
        <v>18576</v>
      </c>
      <c r="E47" s="413">
        <v>19075</v>
      </c>
      <c r="F47" s="412">
        <v>19749</v>
      </c>
      <c r="G47" s="393" t="s">
        <v>166</v>
      </c>
      <c r="H47" s="395">
        <v>20890</v>
      </c>
      <c r="I47" s="395">
        <v>22037</v>
      </c>
      <c r="J47" s="395">
        <v>23390</v>
      </c>
      <c r="K47" s="124">
        <v>24481.837678909091</v>
      </c>
      <c r="L47" s="124">
        <v>25690.449342016414</v>
      </c>
      <c r="M47" s="124">
        <v>27086.460177816716</v>
      </c>
      <c r="N47" s="549">
        <v>28243.174658490061</v>
      </c>
      <c r="O47" s="124">
        <v>29126</v>
      </c>
      <c r="P47" s="719">
        <v>78007.343945361601</v>
      </c>
      <c r="Q47" s="719">
        <v>78547.120485063584</v>
      </c>
      <c r="R47" s="719">
        <v>81806.277072653262</v>
      </c>
      <c r="S47" s="719">
        <v>85442.410427831186</v>
      </c>
      <c r="T47" s="719">
        <v>88750.818774170693</v>
      </c>
      <c r="V47" s="29">
        <v>81806.277072653262</v>
      </c>
      <c r="W47" s="29">
        <v>85442.410427831186</v>
      </c>
      <c r="X47" s="29">
        <v>88750.818774170693</v>
      </c>
      <c r="Z47" s="126" t="b">
        <f t="shared" si="6"/>
        <v>1</v>
      </c>
      <c r="AA47" s="126" t="b">
        <f t="shared" si="4"/>
        <v>1</v>
      </c>
      <c r="AB47" s="126" t="b">
        <f t="shared" si="5"/>
        <v>1</v>
      </c>
    </row>
    <row r="48" spans="1:28" ht="11.25" customHeight="1" x14ac:dyDescent="0.2">
      <c r="A48" s="58" t="s">
        <v>30</v>
      </c>
      <c r="B48" s="602" t="s">
        <v>31</v>
      </c>
      <c r="C48" s="358">
        <v>8654</v>
      </c>
      <c r="D48" s="414">
        <v>8765</v>
      </c>
      <c r="E48" s="415">
        <v>8754</v>
      </c>
      <c r="F48" s="414">
        <v>9527</v>
      </c>
      <c r="G48" s="393" t="s">
        <v>166</v>
      </c>
      <c r="H48" s="416">
        <v>9554</v>
      </c>
      <c r="I48" s="416">
        <v>9429</v>
      </c>
      <c r="J48" s="439">
        <v>9601</v>
      </c>
      <c r="K48" s="249">
        <v>9619.3845202157827</v>
      </c>
      <c r="L48" s="249">
        <v>9980.351109727535</v>
      </c>
      <c r="M48" s="242">
        <v>10309.298320239421</v>
      </c>
      <c r="N48" s="543">
        <v>10385.157370080484</v>
      </c>
      <c r="O48" s="242">
        <v>10395</v>
      </c>
      <c r="P48" s="712">
        <v>40396.517738141149</v>
      </c>
      <c r="Q48" s="712">
        <v>40635.820691514302</v>
      </c>
      <c r="R48" s="712">
        <v>41661.926105403436</v>
      </c>
      <c r="S48" s="712">
        <v>43909.281214840914</v>
      </c>
      <c r="T48" s="712">
        <v>45748.516250555047</v>
      </c>
      <c r="V48" s="126">
        <v>41661.926105403436</v>
      </c>
      <c r="W48" s="126">
        <v>43909.281214840914</v>
      </c>
      <c r="X48" s="126">
        <v>45748.516250555047</v>
      </c>
      <c r="Z48" s="126" t="b">
        <f t="shared" si="6"/>
        <v>1</v>
      </c>
      <c r="AA48" s="126" t="b">
        <f t="shared" si="4"/>
        <v>1</v>
      </c>
      <c r="AB48" s="126" t="b">
        <f t="shared" si="5"/>
        <v>1</v>
      </c>
    </row>
    <row r="49" spans="1:28" s="322" customFormat="1" ht="11.25" customHeight="1" x14ac:dyDescent="0.2">
      <c r="A49" s="49" t="s">
        <v>32</v>
      </c>
      <c r="B49" s="321" t="s">
        <v>33</v>
      </c>
      <c r="C49" s="359">
        <v>9062</v>
      </c>
      <c r="D49" s="417">
        <v>9267</v>
      </c>
      <c r="E49" s="413">
        <v>9305</v>
      </c>
      <c r="F49" s="417">
        <v>9882</v>
      </c>
      <c r="G49" s="393" t="s">
        <v>166</v>
      </c>
      <c r="H49" s="395">
        <v>10313</v>
      </c>
      <c r="I49" s="395">
        <v>10334</v>
      </c>
      <c r="J49" s="395">
        <v>10419</v>
      </c>
      <c r="K49" s="124">
        <v>10851.179643897258</v>
      </c>
      <c r="L49" s="124">
        <v>11422.030136974909</v>
      </c>
      <c r="M49" s="124">
        <v>11786.323310694779</v>
      </c>
      <c r="N49" s="549">
        <v>11962.448229166639</v>
      </c>
      <c r="O49" s="124">
        <v>11875</v>
      </c>
      <c r="P49" s="719">
        <v>38101.990402021052</v>
      </c>
      <c r="Q49" s="719">
        <v>38732.189469954486</v>
      </c>
      <c r="R49" s="719">
        <v>39732.447136862967</v>
      </c>
      <c r="S49" s="719">
        <v>41846.77367552372</v>
      </c>
      <c r="T49" s="719">
        <v>44623.149331276072</v>
      </c>
      <c r="V49" s="29">
        <v>39732.447136862967</v>
      </c>
      <c r="W49" s="29">
        <v>41846.77367552372</v>
      </c>
      <c r="X49" s="29">
        <v>44623.149331276072</v>
      </c>
      <c r="Z49" s="126" t="b">
        <f t="shared" si="6"/>
        <v>1</v>
      </c>
      <c r="AA49" s="126" t="b">
        <f t="shared" si="4"/>
        <v>1</v>
      </c>
      <c r="AB49" s="126" t="b">
        <f t="shared" si="5"/>
        <v>1</v>
      </c>
    </row>
    <row r="50" spans="1:28" ht="11.25" customHeight="1" x14ac:dyDescent="0.2">
      <c r="A50" s="117" t="s">
        <v>34</v>
      </c>
      <c r="B50" s="318" t="s">
        <v>35</v>
      </c>
      <c r="C50" s="357">
        <v>8246</v>
      </c>
      <c r="D50" s="412">
        <v>8234</v>
      </c>
      <c r="E50" s="413">
        <v>8110</v>
      </c>
      <c r="F50" s="412">
        <v>8586</v>
      </c>
      <c r="G50" s="393" t="s">
        <v>166</v>
      </c>
      <c r="H50" s="395">
        <v>8499</v>
      </c>
      <c r="I50" s="395">
        <v>8505</v>
      </c>
      <c r="J50" s="395">
        <v>9029</v>
      </c>
      <c r="K50" s="124">
        <v>9049.4602372198824</v>
      </c>
      <c r="L50" s="124">
        <v>9511.2381650796069</v>
      </c>
      <c r="M50" s="124">
        <v>9764.8373130213713</v>
      </c>
      <c r="N50" s="549">
        <v>9980.3120898868328</v>
      </c>
      <c r="O50" s="124">
        <v>10127</v>
      </c>
      <c r="P50" s="719">
        <v>34757.157732617459</v>
      </c>
      <c r="Q50" s="719">
        <v>35334.045491951736</v>
      </c>
      <c r="R50" s="719">
        <v>36909.299545656555</v>
      </c>
      <c r="S50" s="719">
        <v>38912.313813094108</v>
      </c>
      <c r="T50" s="719">
        <v>40221.899872092166</v>
      </c>
      <c r="V50" s="126">
        <v>36909.299545656555</v>
      </c>
      <c r="W50" s="126">
        <v>38912.313813094108</v>
      </c>
      <c r="X50" s="126">
        <v>40221.899872092166</v>
      </c>
      <c r="Z50" s="126" t="b">
        <f t="shared" si="6"/>
        <v>1</v>
      </c>
      <c r="AA50" s="126" t="b">
        <f t="shared" si="4"/>
        <v>1</v>
      </c>
      <c r="AB50" s="126" t="b">
        <f t="shared" si="5"/>
        <v>1</v>
      </c>
    </row>
    <row r="51" spans="1:28" ht="11.25" customHeight="1" x14ac:dyDescent="0.2">
      <c r="A51" s="117" t="s">
        <v>36</v>
      </c>
      <c r="B51" s="318" t="s">
        <v>37</v>
      </c>
      <c r="C51" s="357">
        <v>10291</v>
      </c>
      <c r="D51" s="412">
        <v>10301</v>
      </c>
      <c r="E51" s="413">
        <v>10278</v>
      </c>
      <c r="F51" s="412">
        <v>10276</v>
      </c>
      <c r="G51" s="393" t="s">
        <v>166</v>
      </c>
      <c r="H51" s="395">
        <v>10569</v>
      </c>
      <c r="I51" s="395">
        <v>10649</v>
      </c>
      <c r="J51" s="395">
        <v>10771</v>
      </c>
      <c r="K51" s="124">
        <v>10914.548446883682</v>
      </c>
      <c r="L51" s="124">
        <v>11163.847077933759</v>
      </c>
      <c r="M51" s="124">
        <v>11477.778152448596</v>
      </c>
      <c r="N51" s="549">
        <v>11676.84123521282</v>
      </c>
      <c r="O51" s="124">
        <v>11792</v>
      </c>
      <c r="P51" s="719">
        <v>44831.257453763224</v>
      </c>
      <c r="Q51" s="719">
        <v>46066.029229709617</v>
      </c>
      <c r="R51" s="719">
        <v>47031.07751299363</v>
      </c>
      <c r="S51" s="719">
        <v>48747.714491661696</v>
      </c>
      <c r="T51" s="719">
        <v>50668.21879304685</v>
      </c>
      <c r="V51" s="29">
        <v>47031.07751299363</v>
      </c>
      <c r="W51" s="29">
        <v>48747.714491661696</v>
      </c>
      <c r="X51" s="29">
        <v>50668.21879304685</v>
      </c>
      <c r="Z51" s="126" t="b">
        <f t="shared" si="6"/>
        <v>1</v>
      </c>
      <c r="AA51" s="126" t="b">
        <f t="shared" si="4"/>
        <v>1</v>
      </c>
      <c r="AB51" s="126" t="b">
        <f t="shared" si="5"/>
        <v>1</v>
      </c>
    </row>
    <row r="52" spans="1:28" ht="11.25" hidden="1" customHeight="1" x14ac:dyDescent="0.2">
      <c r="A52" s="117" t="s">
        <v>38</v>
      </c>
      <c r="B52" s="318" t="s">
        <v>39</v>
      </c>
      <c r="C52" s="357">
        <v>9314</v>
      </c>
      <c r="D52" s="412">
        <v>9432</v>
      </c>
      <c r="E52" s="413">
        <v>9395</v>
      </c>
      <c r="F52" s="412">
        <v>8805</v>
      </c>
      <c r="G52" s="393" t="s">
        <v>166</v>
      </c>
      <c r="H52" s="550" t="s">
        <v>183</v>
      </c>
      <c r="I52" s="550" t="s">
        <v>183</v>
      </c>
      <c r="J52" s="550" t="s">
        <v>183</v>
      </c>
      <c r="K52" s="550" t="s">
        <v>183</v>
      </c>
      <c r="L52" s="428"/>
      <c r="M52" s="124"/>
      <c r="N52" s="549"/>
      <c r="O52" s="124"/>
      <c r="P52" s="719"/>
      <c r="Q52" s="719"/>
      <c r="R52" s="719"/>
      <c r="S52" s="719"/>
      <c r="T52" s="719"/>
      <c r="V52" s="126"/>
      <c r="W52" s="126"/>
      <c r="X52" s="126"/>
      <c r="Z52" s="126" t="b">
        <f t="shared" si="6"/>
        <v>1</v>
      </c>
      <c r="AA52" s="126" t="b">
        <f t="shared" si="4"/>
        <v>1</v>
      </c>
      <c r="AB52" s="126" t="b">
        <f t="shared" si="5"/>
        <v>1</v>
      </c>
    </row>
    <row r="53" spans="1:28" ht="11.25" customHeight="1" x14ac:dyDescent="0.2">
      <c r="A53" s="117" t="s">
        <v>162</v>
      </c>
      <c r="B53" s="318" t="s">
        <v>180</v>
      </c>
      <c r="C53" s="360"/>
      <c r="D53" s="427" t="s">
        <v>183</v>
      </c>
      <c r="E53" s="428" t="s">
        <v>183</v>
      </c>
      <c r="F53" s="428" t="s">
        <v>183</v>
      </c>
      <c r="G53" s="393" t="s">
        <v>166</v>
      </c>
      <c r="H53" s="395">
        <v>8692</v>
      </c>
      <c r="I53" s="395">
        <v>8911</v>
      </c>
      <c r="J53" s="395">
        <v>9080</v>
      </c>
      <c r="K53" s="124">
        <v>9147.276092283164</v>
      </c>
      <c r="L53" s="124">
        <v>9297.742527191238</v>
      </c>
      <c r="M53" s="124">
        <v>9462.3669020456728</v>
      </c>
      <c r="N53" s="549">
        <v>9755.0086997375511</v>
      </c>
      <c r="O53" s="124">
        <v>9861</v>
      </c>
      <c r="P53" s="719">
        <v>49323.384543686327</v>
      </c>
      <c r="Q53" s="719">
        <v>50214.798175451113</v>
      </c>
      <c r="R53" s="719">
        <v>50821.697406944295</v>
      </c>
      <c r="S53" s="719">
        <v>53606.154746107793</v>
      </c>
      <c r="T53" s="719">
        <v>54269.478162508458</v>
      </c>
      <c r="V53" s="29">
        <v>50821.697406944295</v>
      </c>
      <c r="W53" s="29">
        <v>53606.154746107793</v>
      </c>
      <c r="X53" s="29">
        <v>54269.478162508458</v>
      </c>
      <c r="Z53" s="126" t="b">
        <f t="shared" si="6"/>
        <v>1</v>
      </c>
      <c r="AA53" s="126" t="b">
        <f t="shared" si="4"/>
        <v>1</v>
      </c>
      <c r="AB53" s="126" t="b">
        <f t="shared" si="5"/>
        <v>1</v>
      </c>
    </row>
    <row r="54" spans="1:28" ht="11.25" customHeight="1" x14ac:dyDescent="0.2">
      <c r="A54" s="117" t="s">
        <v>163</v>
      </c>
      <c r="B54" s="227" t="s">
        <v>181</v>
      </c>
      <c r="C54" s="360"/>
      <c r="D54" s="427" t="s">
        <v>183</v>
      </c>
      <c r="E54" s="428" t="s">
        <v>183</v>
      </c>
      <c r="F54" s="428" t="s">
        <v>183</v>
      </c>
      <c r="G54" s="393" t="s">
        <v>166</v>
      </c>
      <c r="H54" s="395">
        <v>9248</v>
      </c>
      <c r="I54" s="395">
        <v>9942</v>
      </c>
      <c r="J54" s="395">
        <v>9980</v>
      </c>
      <c r="K54" s="124">
        <v>10182.429914451428</v>
      </c>
      <c r="L54" s="124">
        <v>10544.763889385749</v>
      </c>
      <c r="M54" s="124">
        <v>10637.795598084129</v>
      </c>
      <c r="N54" s="549">
        <v>10925.829396134179</v>
      </c>
      <c r="O54" s="124">
        <v>10997</v>
      </c>
      <c r="P54" s="719">
        <v>31069.022250688933</v>
      </c>
      <c r="Q54" s="719">
        <v>31736.630706469423</v>
      </c>
      <c r="R54" s="719">
        <v>33086.678587624614</v>
      </c>
      <c r="S54" s="719">
        <v>35429.108419900396</v>
      </c>
      <c r="T54" s="719">
        <v>37287.590024124598</v>
      </c>
      <c r="V54" s="126">
        <v>33086.678587624614</v>
      </c>
      <c r="W54" s="126">
        <v>35429.108419900396</v>
      </c>
      <c r="X54" s="126">
        <v>37287.590024124598</v>
      </c>
      <c r="Z54" s="126" t="b">
        <f t="shared" si="6"/>
        <v>1</v>
      </c>
      <c r="AA54" s="126" t="b">
        <f t="shared" si="4"/>
        <v>1</v>
      </c>
      <c r="AB54" s="126" t="b">
        <f t="shared" si="5"/>
        <v>1</v>
      </c>
    </row>
    <row r="55" spans="1:28" s="438" customFormat="1" ht="11.25" customHeight="1" x14ac:dyDescent="0.2">
      <c r="A55" s="117" t="s">
        <v>40</v>
      </c>
      <c r="B55" s="227" t="s">
        <v>41</v>
      </c>
      <c r="C55" s="360">
        <v>6834</v>
      </c>
      <c r="D55" s="418">
        <v>6939</v>
      </c>
      <c r="E55" s="394">
        <v>6879</v>
      </c>
      <c r="F55" s="418">
        <v>7243</v>
      </c>
      <c r="G55" s="393" t="s">
        <v>166</v>
      </c>
      <c r="H55" s="395">
        <v>7614</v>
      </c>
      <c r="I55" s="395">
        <v>7812</v>
      </c>
      <c r="J55" s="395">
        <v>8233</v>
      </c>
      <c r="K55" s="124">
        <v>8608.9790957127771</v>
      </c>
      <c r="L55" s="124">
        <v>8736.0234951445127</v>
      </c>
      <c r="M55" s="124">
        <v>8894.9005145264691</v>
      </c>
      <c r="N55" s="549">
        <v>9020.2878935808221</v>
      </c>
      <c r="O55" s="124">
        <v>9260</v>
      </c>
      <c r="P55" s="719">
        <v>31326.818827552088</v>
      </c>
      <c r="Q55" s="719">
        <v>32077.624433532685</v>
      </c>
      <c r="R55" s="719">
        <v>33574.637048665863</v>
      </c>
      <c r="S55" s="719">
        <v>34838.169831662053</v>
      </c>
      <c r="T55" s="719">
        <v>36317.499021551688</v>
      </c>
      <c r="V55" s="29">
        <v>33574.637048665863</v>
      </c>
      <c r="W55" s="29">
        <v>34838.169831662053</v>
      </c>
      <c r="X55" s="29">
        <v>36317.499021551688</v>
      </c>
      <c r="Z55" s="126" t="b">
        <f t="shared" si="6"/>
        <v>1</v>
      </c>
      <c r="AA55" s="126" t="b">
        <f t="shared" si="4"/>
        <v>1</v>
      </c>
      <c r="AB55" s="126" t="b">
        <f t="shared" si="5"/>
        <v>1</v>
      </c>
    </row>
    <row r="56" spans="1:28" ht="11.25" customHeight="1" x14ac:dyDescent="0.2">
      <c r="A56" s="117" t="s">
        <v>42</v>
      </c>
      <c r="B56" s="318" t="s">
        <v>43</v>
      </c>
      <c r="C56" s="360">
        <v>8199</v>
      </c>
      <c r="D56" s="418">
        <v>8210</v>
      </c>
      <c r="E56" s="394">
        <v>8223</v>
      </c>
      <c r="F56" s="418">
        <v>8999</v>
      </c>
      <c r="G56" s="393" t="s">
        <v>166</v>
      </c>
      <c r="H56" s="395">
        <v>9344</v>
      </c>
      <c r="I56" s="395">
        <v>9623</v>
      </c>
      <c r="J56" s="395">
        <v>10130</v>
      </c>
      <c r="K56" s="124">
        <v>10431.423734547372</v>
      </c>
      <c r="L56" s="124">
        <v>10763.436767687785</v>
      </c>
      <c r="M56" s="124">
        <v>11092.450486774842</v>
      </c>
      <c r="N56" s="549">
        <v>11455.990054532085</v>
      </c>
      <c r="O56" s="124">
        <v>12039</v>
      </c>
      <c r="P56" s="719">
        <v>34814.537247414388</v>
      </c>
      <c r="Q56" s="719">
        <v>35222.401523321401</v>
      </c>
      <c r="R56" s="719">
        <v>36498.235182189739</v>
      </c>
      <c r="S56" s="719">
        <v>38239.641096784173</v>
      </c>
      <c r="T56" s="719">
        <v>40391.512147244182</v>
      </c>
      <c r="V56" s="126">
        <v>36498.235182189739</v>
      </c>
      <c r="W56" s="126">
        <v>38239.641096784173</v>
      </c>
      <c r="X56" s="126">
        <v>40391.512147244182</v>
      </c>
      <c r="Z56" s="126" t="b">
        <f t="shared" si="6"/>
        <v>1</v>
      </c>
      <c r="AA56" s="126" t="b">
        <f t="shared" si="4"/>
        <v>1</v>
      </c>
      <c r="AB56" s="126" t="b">
        <f t="shared" si="5"/>
        <v>1</v>
      </c>
    </row>
    <row r="57" spans="1:28" ht="11.25" customHeight="1" x14ac:dyDescent="0.2">
      <c r="A57" s="117" t="s">
        <v>44</v>
      </c>
      <c r="B57" s="318" t="s">
        <v>45</v>
      </c>
      <c r="C57" s="360">
        <v>6722</v>
      </c>
      <c r="D57" s="418">
        <v>6781</v>
      </c>
      <c r="E57" s="394">
        <v>6800</v>
      </c>
      <c r="F57" s="418">
        <v>6963</v>
      </c>
      <c r="G57" s="393" t="s">
        <v>166</v>
      </c>
      <c r="H57" s="395">
        <v>7069</v>
      </c>
      <c r="I57" s="395">
        <v>7261</v>
      </c>
      <c r="J57" s="395">
        <v>7662</v>
      </c>
      <c r="K57" s="124">
        <v>7931.3539211038205</v>
      </c>
      <c r="L57" s="124">
        <v>8129.5437284277223</v>
      </c>
      <c r="M57" s="124">
        <v>8468.9306249367564</v>
      </c>
      <c r="N57" s="549">
        <v>8572.7781475033098</v>
      </c>
      <c r="O57" s="124">
        <v>8563</v>
      </c>
      <c r="P57" s="719">
        <v>35360.817449077578</v>
      </c>
      <c r="Q57" s="719">
        <v>36470.146729534179</v>
      </c>
      <c r="R57" s="719">
        <v>37841.235224474949</v>
      </c>
      <c r="S57" s="719">
        <v>39689.907284837187</v>
      </c>
      <c r="T57" s="719">
        <v>41816.578579027861</v>
      </c>
      <c r="V57" s="29">
        <v>37841.235224474949</v>
      </c>
      <c r="W57" s="29">
        <v>39689.907284837187</v>
      </c>
      <c r="X57" s="29">
        <v>41816.578579027861</v>
      </c>
      <c r="Z57" s="126" t="b">
        <f t="shared" si="6"/>
        <v>1</v>
      </c>
      <c r="AA57" s="126" t="b">
        <f t="shared" si="4"/>
        <v>1</v>
      </c>
      <c r="AB57" s="126" t="b">
        <f t="shared" si="5"/>
        <v>1</v>
      </c>
    </row>
    <row r="58" spans="1:28" ht="11.25" customHeight="1" x14ac:dyDescent="0.2">
      <c r="A58" s="117" t="s">
        <v>46</v>
      </c>
      <c r="B58" s="318" t="s">
        <v>47</v>
      </c>
      <c r="C58" s="360">
        <v>6389</v>
      </c>
      <c r="D58" s="418">
        <v>6412</v>
      </c>
      <c r="E58" s="394">
        <v>6332</v>
      </c>
      <c r="F58" s="418">
        <v>6876</v>
      </c>
      <c r="G58" s="393" t="s">
        <v>166</v>
      </c>
      <c r="H58" s="395">
        <v>6896</v>
      </c>
      <c r="I58" s="395">
        <v>7249</v>
      </c>
      <c r="J58" s="395">
        <v>7434</v>
      </c>
      <c r="K58" s="124">
        <v>7568.5587420147403</v>
      </c>
      <c r="L58" s="124">
        <v>7883.9199891840599</v>
      </c>
      <c r="M58" s="124">
        <v>8207.8805212396601</v>
      </c>
      <c r="N58" s="549">
        <v>8249.7027028706652</v>
      </c>
      <c r="O58" s="124">
        <v>8391</v>
      </c>
      <c r="P58" s="719">
        <v>32468.593230728839</v>
      </c>
      <c r="Q58" s="719">
        <v>32920.618818486721</v>
      </c>
      <c r="R58" s="719">
        <v>34335.66956658553</v>
      </c>
      <c r="S58" s="719">
        <v>35964.488814033764</v>
      </c>
      <c r="T58" s="719">
        <v>37613.76455225551</v>
      </c>
      <c r="V58" s="126">
        <v>34335.66956658553</v>
      </c>
      <c r="W58" s="126">
        <v>35964.488814033764</v>
      </c>
      <c r="X58" s="126">
        <v>37613.76455225551</v>
      </c>
      <c r="Z58" s="126" t="b">
        <f t="shared" si="6"/>
        <v>1</v>
      </c>
      <c r="AA58" s="126" t="b">
        <f t="shared" si="4"/>
        <v>1</v>
      </c>
      <c r="AB58" s="126" t="b">
        <f t="shared" si="5"/>
        <v>1</v>
      </c>
    </row>
    <row r="59" spans="1:28" ht="11.25" customHeight="1" x14ac:dyDescent="0.2">
      <c r="A59" s="117" t="s">
        <v>48</v>
      </c>
      <c r="B59" s="227" t="s">
        <v>159</v>
      </c>
      <c r="C59" s="360">
        <v>6207</v>
      </c>
      <c r="D59" s="418">
        <v>6348</v>
      </c>
      <c r="E59" s="394">
        <v>6435</v>
      </c>
      <c r="F59" s="418">
        <v>6914</v>
      </c>
      <c r="G59" s="393" t="s">
        <v>166</v>
      </c>
      <c r="H59" s="395">
        <v>7346</v>
      </c>
      <c r="I59" s="395">
        <v>7577</v>
      </c>
      <c r="J59" s="395">
        <v>7688</v>
      </c>
      <c r="K59" s="124">
        <v>8031.6481804980194</v>
      </c>
      <c r="L59" s="124">
        <v>8155.7826320280647</v>
      </c>
      <c r="M59" s="124">
        <v>8680.5276462169095</v>
      </c>
      <c r="N59" s="549">
        <v>8743.9450815528071</v>
      </c>
      <c r="O59" s="124">
        <v>9187</v>
      </c>
      <c r="P59" s="719">
        <v>26979.704728779361</v>
      </c>
      <c r="Q59" s="719">
        <v>27049.837372412698</v>
      </c>
      <c r="R59" s="719">
        <v>28034.179707394116</v>
      </c>
      <c r="S59" s="719">
        <v>29485.418704049709</v>
      </c>
      <c r="T59" s="719">
        <v>30984.585847953065</v>
      </c>
      <c r="V59" s="29">
        <v>28034.179707394116</v>
      </c>
      <c r="W59" s="29">
        <v>29485.418704049709</v>
      </c>
      <c r="X59" s="29">
        <v>30984.585847953065</v>
      </c>
      <c r="Z59" s="126" t="b">
        <f t="shared" si="6"/>
        <v>1</v>
      </c>
      <c r="AA59" s="126" t="b">
        <f t="shared" si="4"/>
        <v>1</v>
      </c>
      <c r="AB59" s="126" t="b">
        <f t="shared" si="5"/>
        <v>1</v>
      </c>
    </row>
    <row r="60" spans="1:28" ht="11.25" customHeight="1" x14ac:dyDescent="0.2">
      <c r="A60" s="117" t="s">
        <v>49</v>
      </c>
      <c r="B60" s="318" t="s">
        <v>164</v>
      </c>
      <c r="C60" s="360">
        <v>7953</v>
      </c>
      <c r="D60" s="418">
        <v>7904</v>
      </c>
      <c r="E60" s="394">
        <v>7900</v>
      </c>
      <c r="F60" s="418">
        <v>8426</v>
      </c>
      <c r="G60" s="393" t="s">
        <v>166</v>
      </c>
      <c r="H60" s="395">
        <v>8533</v>
      </c>
      <c r="I60" s="395">
        <v>8771</v>
      </c>
      <c r="J60" s="395">
        <v>8998</v>
      </c>
      <c r="K60" s="124">
        <v>9108.6905894942975</v>
      </c>
      <c r="L60" s="124">
        <v>9403.434508134078</v>
      </c>
      <c r="M60" s="124">
        <v>9977.2801688990403</v>
      </c>
      <c r="N60" s="549">
        <v>10357.977976678374</v>
      </c>
      <c r="O60" s="124">
        <v>10649</v>
      </c>
      <c r="P60" s="719">
        <v>31563.405171524093</v>
      </c>
      <c r="Q60" s="719">
        <v>32179.93400552982</v>
      </c>
      <c r="R60" s="719">
        <v>33480.781541071054</v>
      </c>
      <c r="S60" s="719">
        <v>35040.840291584886</v>
      </c>
      <c r="T60" s="719">
        <v>36577.890350766073</v>
      </c>
      <c r="V60" s="126">
        <v>33480.781541071054</v>
      </c>
      <c r="W60" s="126">
        <v>35040.840291584886</v>
      </c>
      <c r="X60" s="126">
        <v>36577.890350766073</v>
      </c>
      <c r="Z60" s="126" t="b">
        <f t="shared" si="6"/>
        <v>1</v>
      </c>
      <c r="AA60" s="126" t="b">
        <f t="shared" si="4"/>
        <v>1</v>
      </c>
      <c r="AB60" s="126" t="b">
        <f t="shared" si="5"/>
        <v>1</v>
      </c>
    </row>
    <row r="61" spans="1:28" ht="11.25" customHeight="1" x14ac:dyDescent="0.2">
      <c r="A61" s="117" t="s">
        <v>51</v>
      </c>
      <c r="B61" s="227" t="s">
        <v>160</v>
      </c>
      <c r="C61" s="360">
        <v>8348</v>
      </c>
      <c r="D61" s="418">
        <v>8417</v>
      </c>
      <c r="E61" s="394">
        <v>8379</v>
      </c>
      <c r="F61" s="418">
        <v>8824</v>
      </c>
      <c r="G61" s="393" t="s">
        <v>166</v>
      </c>
      <c r="H61" s="395">
        <v>8652</v>
      </c>
      <c r="I61" s="395">
        <v>9203</v>
      </c>
      <c r="J61" s="395">
        <v>9828</v>
      </c>
      <c r="K61" s="124">
        <v>10158.609126603607</v>
      </c>
      <c r="L61" s="124">
        <v>10491.068766805427</v>
      </c>
      <c r="M61" s="124">
        <v>10898.727653143727</v>
      </c>
      <c r="N61" s="549">
        <v>11228.524255231623</v>
      </c>
      <c r="O61" s="124">
        <v>11580</v>
      </c>
      <c r="P61" s="719">
        <v>33623.088962387294</v>
      </c>
      <c r="Q61" s="719">
        <v>34015.386997873764</v>
      </c>
      <c r="R61" s="719">
        <v>34693.16835819828</v>
      </c>
      <c r="S61" s="719">
        <v>36366.924952024929</v>
      </c>
      <c r="T61" s="719">
        <v>37553.453205632439</v>
      </c>
      <c r="V61" s="29">
        <v>34693.16835819828</v>
      </c>
      <c r="W61" s="29">
        <v>36366.924952024929</v>
      </c>
      <c r="X61" s="29">
        <v>37553.453205632439</v>
      </c>
      <c r="Z61" s="126" t="b">
        <f t="shared" si="6"/>
        <v>1</v>
      </c>
      <c r="AA61" s="126" t="b">
        <f t="shared" si="4"/>
        <v>1</v>
      </c>
      <c r="AB61" s="126" t="b">
        <f t="shared" si="5"/>
        <v>1</v>
      </c>
    </row>
    <row r="62" spans="1:28" ht="11.25" customHeight="1" x14ac:dyDescent="0.2">
      <c r="A62" s="117" t="s">
        <v>52</v>
      </c>
      <c r="B62" s="227" t="s">
        <v>182</v>
      </c>
      <c r="C62" s="360">
        <v>6580</v>
      </c>
      <c r="D62" s="418">
        <v>6541</v>
      </c>
      <c r="E62" s="394">
        <v>6513</v>
      </c>
      <c r="F62" s="418">
        <v>6850</v>
      </c>
      <c r="G62" s="393" t="s">
        <v>166</v>
      </c>
      <c r="H62" s="395">
        <v>8378</v>
      </c>
      <c r="I62" s="395">
        <v>8712</v>
      </c>
      <c r="J62" s="395">
        <v>8953</v>
      </c>
      <c r="K62" s="124">
        <v>9014.1849842161682</v>
      </c>
      <c r="L62" s="124">
        <v>9488.2046096464383</v>
      </c>
      <c r="M62" s="124">
        <v>10019.594489515854</v>
      </c>
      <c r="N62" s="549">
        <v>10328.627254805979</v>
      </c>
      <c r="O62" s="124">
        <v>10501</v>
      </c>
      <c r="P62" s="719">
        <v>32080.701075685061</v>
      </c>
      <c r="Q62" s="719">
        <v>32224.07240245858</v>
      </c>
      <c r="R62" s="719">
        <v>32637.586820549903</v>
      </c>
      <c r="S62" s="719">
        <v>34105.99305345946</v>
      </c>
      <c r="T62" s="719">
        <v>35031.883349265132</v>
      </c>
      <c r="V62" s="126">
        <v>32637.586820549903</v>
      </c>
      <c r="W62" s="126">
        <v>34105.99305345946</v>
      </c>
      <c r="X62" s="126">
        <v>35031.883349265132</v>
      </c>
      <c r="Z62" s="126" t="b">
        <f t="shared" si="6"/>
        <v>1</v>
      </c>
      <c r="AA62" s="126" t="b">
        <f t="shared" si="4"/>
        <v>1</v>
      </c>
      <c r="AB62" s="126" t="b">
        <f t="shared" si="5"/>
        <v>1</v>
      </c>
    </row>
    <row r="63" spans="1:28" s="126" customFormat="1" ht="11.25" customHeight="1" x14ac:dyDescent="0.2">
      <c r="A63" s="125" t="s">
        <v>154</v>
      </c>
      <c r="B63" s="214" t="s">
        <v>186</v>
      </c>
      <c r="C63" s="361">
        <v>4601</v>
      </c>
      <c r="D63" s="419">
        <v>4608</v>
      </c>
      <c r="E63" s="396">
        <v>4544</v>
      </c>
      <c r="F63" s="419">
        <v>4381</v>
      </c>
      <c r="G63" s="393" t="s">
        <v>166</v>
      </c>
      <c r="H63" s="420">
        <v>4676</v>
      </c>
      <c r="I63" s="420">
        <v>4706</v>
      </c>
      <c r="J63" s="420">
        <v>4805</v>
      </c>
      <c r="K63" s="246">
        <v>4875.908339966184</v>
      </c>
      <c r="L63" s="246">
        <v>5046.2639353504073</v>
      </c>
      <c r="M63" s="124">
        <v>5308.5085664113194</v>
      </c>
      <c r="N63" s="549">
        <v>5310.16457591774</v>
      </c>
      <c r="O63" s="124">
        <v>5482</v>
      </c>
      <c r="P63" s="719">
        <v>27416.314380789856</v>
      </c>
      <c r="Q63" s="719">
        <v>27677.451314628459</v>
      </c>
      <c r="R63" s="719">
        <v>28536.346518033482</v>
      </c>
      <c r="S63" s="719">
        <v>29614.516337347988</v>
      </c>
      <c r="T63" s="719">
        <v>30590.542156629461</v>
      </c>
      <c r="V63" s="29">
        <v>28536.346518033482</v>
      </c>
      <c r="W63" s="29">
        <v>29614.516337347988</v>
      </c>
      <c r="X63" s="29">
        <v>30590.542156629461</v>
      </c>
      <c r="Z63" s="126" t="b">
        <f t="shared" si="6"/>
        <v>1</v>
      </c>
      <c r="AA63" s="126" t="b">
        <f t="shared" si="4"/>
        <v>1</v>
      </c>
      <c r="AB63" s="126" t="b">
        <f t="shared" si="5"/>
        <v>1</v>
      </c>
    </row>
    <row r="64" spans="1:28" ht="11.25" customHeight="1" x14ac:dyDescent="0.2">
      <c r="A64" s="643" t="s">
        <v>53</v>
      </c>
      <c r="B64" s="645" t="s">
        <v>157</v>
      </c>
      <c r="C64" s="362"/>
      <c r="D64" s="421">
        <v>6125</v>
      </c>
      <c r="E64" s="397">
        <v>6137</v>
      </c>
      <c r="F64" s="421">
        <v>7018</v>
      </c>
      <c r="G64" s="426" t="s">
        <v>166</v>
      </c>
      <c r="H64" s="398">
        <v>7314</v>
      </c>
      <c r="I64" s="398">
        <v>7510</v>
      </c>
      <c r="J64" s="398">
        <v>7588</v>
      </c>
      <c r="K64" s="398">
        <v>7623.7706672566646</v>
      </c>
      <c r="L64" s="398">
        <v>7780.8382305215309</v>
      </c>
      <c r="M64" s="398">
        <v>7946.1828193815336</v>
      </c>
      <c r="N64" s="556">
        <v>8046.8742479910861</v>
      </c>
      <c r="O64" s="398">
        <v>8151</v>
      </c>
      <c r="P64" s="723">
        <v>19152.504265787735</v>
      </c>
      <c r="Q64" s="729">
        <v>19262.764542546061</v>
      </c>
      <c r="R64" s="729">
        <v>19811.393542864909</v>
      </c>
      <c r="S64" s="729">
        <v>20748.79732806699</v>
      </c>
      <c r="T64" s="729">
        <v>21672.216111015259</v>
      </c>
      <c r="V64" s="126">
        <v>19811.393542864909</v>
      </c>
      <c r="W64" s="126">
        <v>20748.79732806699</v>
      </c>
      <c r="X64" s="126">
        <v>21672.216111015259</v>
      </c>
      <c r="Z64" s="126" t="b">
        <f t="shared" si="6"/>
        <v>1</v>
      </c>
      <c r="AA64" s="126" t="b">
        <f t="shared" si="4"/>
        <v>1</v>
      </c>
      <c r="AB64" s="126" t="b">
        <f t="shared" si="5"/>
        <v>1</v>
      </c>
    </row>
    <row r="65" spans="1:28" ht="1.5" customHeight="1" x14ac:dyDescent="0.2">
      <c r="A65" s="125"/>
      <c r="B65" s="363"/>
      <c r="C65" s="364"/>
      <c r="D65" s="364"/>
      <c r="E65" s="365"/>
      <c r="F65" s="366"/>
      <c r="G65" s="363"/>
      <c r="H65" s="365"/>
      <c r="I65" s="346"/>
      <c r="J65" s="366"/>
      <c r="K65" s="128"/>
      <c r="L65" s="339">
        <v>7780.8382305215309</v>
      </c>
      <c r="M65" s="339">
        <v>7946.1828193815336</v>
      </c>
      <c r="N65" s="508">
        <v>8046.8742479910861</v>
      </c>
      <c r="Z65" s="126" t="b">
        <f t="shared" ref="Z65" si="7">Q65=V65</f>
        <v>1</v>
      </c>
      <c r="AA65" s="126" t="b">
        <f t="shared" ref="AA65" si="8">R65=W65</f>
        <v>1</v>
      </c>
      <c r="AB65" s="126" t="b">
        <f t="shared" ref="AB65" si="9">T65=X65</f>
        <v>1</v>
      </c>
    </row>
    <row r="66" spans="1:28" ht="10.5" customHeight="1" x14ac:dyDescent="0.2">
      <c r="A66" s="592" t="s">
        <v>263</v>
      </c>
      <c r="B66" s="590"/>
      <c r="C66" s="623"/>
      <c r="D66" s="623"/>
      <c r="E66" s="623"/>
      <c r="F66" s="590"/>
      <c r="G66" s="590"/>
      <c r="H66" s="623"/>
      <c r="I66" s="623"/>
      <c r="J66" s="623"/>
      <c r="K66" s="590"/>
      <c r="L66" s="623"/>
      <c r="M66" s="623"/>
      <c r="N66" s="622"/>
      <c r="O66" s="590"/>
      <c r="P66" s="590"/>
      <c r="Q66" s="590"/>
      <c r="R66" s="623"/>
      <c r="S66" s="623"/>
      <c r="T66" s="623"/>
    </row>
    <row r="67" spans="1:28" ht="10.5" customHeight="1" x14ac:dyDescent="0.2">
      <c r="A67" s="592" t="s">
        <v>260</v>
      </c>
      <c r="B67" s="590"/>
      <c r="C67" s="623"/>
      <c r="D67" s="639"/>
      <c r="E67" s="639"/>
      <c r="F67" s="590"/>
      <c r="G67" s="590"/>
      <c r="H67" s="639"/>
      <c r="I67" s="639"/>
      <c r="J67" s="639"/>
      <c r="K67" s="590"/>
      <c r="L67" s="623"/>
      <c r="M67" s="623"/>
      <c r="N67" s="622"/>
      <c r="O67" s="590"/>
      <c r="P67" s="590"/>
      <c r="Q67" s="590"/>
      <c r="R67" s="623"/>
      <c r="S67" s="623"/>
      <c r="T67" s="623"/>
    </row>
    <row r="68" spans="1:28" ht="12.75" customHeight="1" x14ac:dyDescent="0.2">
      <c r="A68" s="117"/>
      <c r="B68" s="117"/>
      <c r="C68" s="351"/>
      <c r="D68" s="367"/>
      <c r="E68" s="367"/>
      <c r="F68" s="367"/>
      <c r="G68" s="164"/>
      <c r="I68" s="367"/>
      <c r="J68" s="367"/>
    </row>
    <row r="69" spans="1:28" x14ac:dyDescent="0.2">
      <c r="C69" s="163"/>
      <c r="D69" s="368"/>
      <c r="E69" s="368"/>
      <c r="F69" s="368"/>
    </row>
  </sheetData>
  <mergeCells count="2">
    <mergeCell ref="A8:B8"/>
    <mergeCell ref="A43:B43"/>
  </mergeCells>
  <phoneticPr fontId="0" type="noConversion"/>
  <printOptions horizontalCentered="1"/>
  <pageMargins left="0.75" right="0.75" top="0.75" bottom="0.75" header="0" footer="0"/>
  <pageSetup paperSize="9" pageOrder="overThenDown" orientation="portrait" r:id="rId1"/>
  <headerFooter alignWithMargins="0">
    <oddFooter>&amp;C3-11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K1:P56"/>
  <sheetViews>
    <sheetView tabSelected="1" topLeftCell="A25" zoomScaleSheetLayoutView="75" workbookViewId="0">
      <selection activeCell="K56" sqref="K56"/>
    </sheetView>
  </sheetViews>
  <sheetFormatPr defaultRowHeight="12.75" x14ac:dyDescent="0.2"/>
  <cols>
    <col min="1" max="10" width="9.140625" style="29"/>
    <col min="11" max="11" width="13.85546875" style="484" bestFit="1" customWidth="1"/>
    <col min="12" max="12" width="17.140625" style="29" customWidth="1"/>
    <col min="13" max="13" width="2.85546875" style="484" customWidth="1"/>
    <col min="14" max="14" width="9.140625" style="29"/>
    <col min="15" max="15" width="16.5703125" style="29" bestFit="1" customWidth="1"/>
    <col min="16" max="17" width="9.140625" style="29"/>
    <col min="18" max="20" width="12" style="29" bestFit="1" customWidth="1"/>
    <col min="21" max="16384" width="9.140625" style="29"/>
  </cols>
  <sheetData>
    <row r="1" spans="11:16" x14ac:dyDescent="0.2">
      <c r="K1" s="664" t="s">
        <v>258</v>
      </c>
      <c r="N1" s="202" t="s">
        <v>201</v>
      </c>
    </row>
    <row r="2" spans="11:16" x14ac:dyDescent="0.2">
      <c r="L2" s="586">
        <v>2013</v>
      </c>
    </row>
    <row r="3" spans="11:16" x14ac:dyDescent="0.2">
      <c r="K3" s="486" t="s">
        <v>28</v>
      </c>
      <c r="L3" s="672">
        <v>2455306204.4208555</v>
      </c>
      <c r="N3" s="117" t="s">
        <v>28</v>
      </c>
      <c r="O3" s="304">
        <v>2455306204.4208555</v>
      </c>
      <c r="P3" s="29" t="b">
        <f>L3=O3</f>
        <v>1</v>
      </c>
    </row>
    <row r="4" spans="11:16" x14ac:dyDescent="0.2">
      <c r="K4" s="273" t="s">
        <v>30</v>
      </c>
      <c r="L4" s="673">
        <v>130325805.29844648</v>
      </c>
      <c r="M4" s="487"/>
      <c r="N4" s="58" t="s">
        <v>30</v>
      </c>
      <c r="O4" s="29">
        <v>130325805.29844648</v>
      </c>
      <c r="P4" s="262" t="b">
        <f t="shared" ref="P4:P19" si="0">L4=O4</f>
        <v>1</v>
      </c>
    </row>
    <row r="5" spans="11:16" x14ac:dyDescent="0.2">
      <c r="K5" s="491" t="s">
        <v>32</v>
      </c>
      <c r="L5" s="673">
        <v>209037280.66496223</v>
      </c>
      <c r="N5" s="49" t="s">
        <v>32</v>
      </c>
      <c r="O5" s="29">
        <v>209037280.66496223</v>
      </c>
      <c r="P5" s="29" t="b">
        <f t="shared" si="0"/>
        <v>1</v>
      </c>
    </row>
    <row r="6" spans="11:16" x14ac:dyDescent="0.2">
      <c r="K6" s="486" t="s">
        <v>34</v>
      </c>
      <c r="L6" s="673">
        <v>121541791.46183711</v>
      </c>
      <c r="N6" s="117" t="s">
        <v>34</v>
      </c>
      <c r="O6" s="29">
        <v>121541791.46183711</v>
      </c>
      <c r="P6" s="29" t="b">
        <f t="shared" si="0"/>
        <v>1</v>
      </c>
    </row>
    <row r="7" spans="11:16" x14ac:dyDescent="0.2">
      <c r="K7" s="486" t="s">
        <v>36</v>
      </c>
      <c r="L7" s="673">
        <v>607545151.39470649</v>
      </c>
      <c r="N7" s="117" t="s">
        <v>36</v>
      </c>
      <c r="O7" s="29">
        <v>607545151.39470649</v>
      </c>
      <c r="P7" s="29" t="b">
        <f t="shared" si="0"/>
        <v>1</v>
      </c>
    </row>
    <row r="8" spans="11:16" x14ac:dyDescent="0.2">
      <c r="K8" s="486" t="s">
        <v>162</v>
      </c>
      <c r="L8" s="673">
        <v>1174749593.1291907</v>
      </c>
      <c r="N8" s="117" t="s">
        <v>162</v>
      </c>
      <c r="O8" s="29">
        <v>1174749593.1291907</v>
      </c>
      <c r="P8" s="29" t="b">
        <f t="shared" si="0"/>
        <v>1</v>
      </c>
    </row>
    <row r="9" spans="11:16" x14ac:dyDescent="0.2">
      <c r="K9" s="486" t="s">
        <v>163</v>
      </c>
      <c r="L9" s="673">
        <v>111886291.69145744</v>
      </c>
      <c r="N9" s="117" t="s">
        <v>163</v>
      </c>
      <c r="O9" s="29">
        <v>111886291.69145744</v>
      </c>
      <c r="P9" s="29" t="b">
        <f t="shared" si="0"/>
        <v>1</v>
      </c>
    </row>
    <row r="10" spans="11:16" x14ac:dyDescent="0.2">
      <c r="K10" s="486" t="s">
        <v>40</v>
      </c>
      <c r="L10" s="673">
        <v>135923752.9689576</v>
      </c>
      <c r="N10" s="117" t="s">
        <v>40</v>
      </c>
      <c r="O10" s="29">
        <v>135923752.9689576</v>
      </c>
      <c r="P10" s="29" t="b">
        <f t="shared" si="0"/>
        <v>1</v>
      </c>
    </row>
    <row r="11" spans="11:16" x14ac:dyDescent="0.2">
      <c r="K11" s="486" t="s">
        <v>42</v>
      </c>
      <c r="L11" s="673">
        <v>270562900.40222776</v>
      </c>
      <c r="N11" s="117" t="s">
        <v>42</v>
      </c>
      <c r="O11" s="29">
        <v>270562900.40222776</v>
      </c>
      <c r="P11" s="29" t="b">
        <f t="shared" si="0"/>
        <v>1</v>
      </c>
    </row>
    <row r="12" spans="11:16" x14ac:dyDescent="0.2">
      <c r="K12" s="486" t="s">
        <v>44</v>
      </c>
      <c r="L12" s="673">
        <v>427614409.75695205</v>
      </c>
      <c r="N12" s="117" t="s">
        <v>44</v>
      </c>
      <c r="O12" s="29">
        <v>427614409.75695205</v>
      </c>
      <c r="P12" s="29" t="b">
        <f t="shared" si="0"/>
        <v>1</v>
      </c>
    </row>
    <row r="13" spans="11:16" x14ac:dyDescent="0.2">
      <c r="K13" s="486" t="s">
        <v>46</v>
      </c>
      <c r="L13" s="673">
        <v>152194141.80408645</v>
      </c>
      <c r="N13" s="117" t="s">
        <v>46</v>
      </c>
      <c r="O13" s="29">
        <v>152194141.80408645</v>
      </c>
      <c r="P13" s="29" t="b">
        <f t="shared" si="0"/>
        <v>1</v>
      </c>
    </row>
    <row r="14" spans="11:16" x14ac:dyDescent="0.2">
      <c r="K14" s="486" t="s">
        <v>48</v>
      </c>
      <c r="L14" s="673">
        <v>137949750.93283817</v>
      </c>
      <c r="N14" s="117" t="s">
        <v>48</v>
      </c>
      <c r="O14" s="29">
        <v>137949750.93283817</v>
      </c>
      <c r="P14" s="29" t="b">
        <f t="shared" si="0"/>
        <v>1</v>
      </c>
    </row>
    <row r="15" spans="11:16" x14ac:dyDescent="0.2">
      <c r="K15" s="486" t="s">
        <v>49</v>
      </c>
      <c r="L15" s="673">
        <v>252645030.23649314</v>
      </c>
      <c r="N15" s="117" t="s">
        <v>49</v>
      </c>
      <c r="O15" s="29">
        <v>252645030.23649314</v>
      </c>
      <c r="P15" s="29" t="b">
        <f t="shared" si="0"/>
        <v>1</v>
      </c>
    </row>
    <row r="16" spans="11:16" x14ac:dyDescent="0.2">
      <c r="K16" s="486" t="s">
        <v>51</v>
      </c>
      <c r="L16" s="673">
        <v>258485862.22514212</v>
      </c>
      <c r="N16" s="117" t="s">
        <v>51</v>
      </c>
      <c r="O16" s="29">
        <v>258485862.22514212</v>
      </c>
      <c r="P16" s="29" t="b">
        <f t="shared" si="0"/>
        <v>1</v>
      </c>
    </row>
    <row r="17" spans="11:16" x14ac:dyDescent="0.2">
      <c r="K17" s="486" t="s">
        <v>52</v>
      </c>
      <c r="L17" s="673">
        <v>186407600.46973565</v>
      </c>
      <c r="N17" s="117" t="s">
        <v>52</v>
      </c>
      <c r="O17" s="29">
        <v>186407600.46973565</v>
      </c>
      <c r="P17" s="29" t="b">
        <f t="shared" si="0"/>
        <v>1</v>
      </c>
    </row>
    <row r="18" spans="11:16" x14ac:dyDescent="0.2">
      <c r="K18" s="503" t="s">
        <v>154</v>
      </c>
      <c r="L18" s="673">
        <v>83550716.215070352</v>
      </c>
      <c r="N18" s="125" t="s">
        <v>154</v>
      </c>
      <c r="O18" s="29">
        <v>83550716.215070352</v>
      </c>
      <c r="P18" s="29" t="b">
        <f t="shared" si="0"/>
        <v>1</v>
      </c>
    </row>
    <row r="19" spans="11:16" x14ac:dyDescent="0.2">
      <c r="K19" s="646" t="s">
        <v>53</v>
      </c>
      <c r="L19" s="663">
        <v>49732294.266251341</v>
      </c>
      <c r="M19" s="648"/>
      <c r="N19" s="643" t="s">
        <v>53</v>
      </c>
      <c r="O19" s="650">
        <v>49732294.266251341</v>
      </c>
      <c r="P19" s="29" t="b">
        <f t="shared" si="0"/>
        <v>1</v>
      </c>
    </row>
    <row r="22" spans="11:16" x14ac:dyDescent="0.2">
      <c r="L22" s="509"/>
    </row>
    <row r="29" spans="11:16" x14ac:dyDescent="0.2">
      <c r="K29" s="488" t="s">
        <v>204</v>
      </c>
      <c r="N29" s="202" t="s">
        <v>201</v>
      </c>
    </row>
    <row r="30" spans="11:16" x14ac:dyDescent="0.2">
      <c r="K30" s="29"/>
      <c r="L30" s="586">
        <v>2013</v>
      </c>
    </row>
    <row r="31" spans="11:16" x14ac:dyDescent="0.2">
      <c r="K31" s="117" t="s">
        <v>28</v>
      </c>
      <c r="L31" s="246">
        <v>88750.818774170693</v>
      </c>
      <c r="N31" s="117" t="s">
        <v>28</v>
      </c>
      <c r="O31" s="246">
        <v>88750.818774170693</v>
      </c>
      <c r="P31" s="29" t="b">
        <f t="shared" ref="P31:P47" si="1">L31=O31</f>
        <v>1</v>
      </c>
    </row>
    <row r="32" spans="11:16" x14ac:dyDescent="0.2">
      <c r="K32" s="58" t="s">
        <v>30</v>
      </c>
      <c r="L32" s="242">
        <v>45748.516250555047</v>
      </c>
      <c r="M32" s="487"/>
      <c r="N32" s="58" t="s">
        <v>30</v>
      </c>
      <c r="O32" s="242">
        <v>45748.516250555047</v>
      </c>
      <c r="P32" s="29" t="b">
        <f t="shared" si="1"/>
        <v>1</v>
      </c>
    </row>
    <row r="33" spans="11:16" x14ac:dyDescent="0.2">
      <c r="K33" s="117" t="s">
        <v>32</v>
      </c>
      <c r="L33" s="246">
        <v>44623.149331276072</v>
      </c>
      <c r="N33" s="49" t="s">
        <v>32</v>
      </c>
      <c r="O33" s="246">
        <v>44623.149331276072</v>
      </c>
      <c r="P33" s="29" t="b">
        <f t="shared" si="1"/>
        <v>1</v>
      </c>
    </row>
    <row r="34" spans="11:16" x14ac:dyDescent="0.2">
      <c r="K34" s="117" t="s">
        <v>34</v>
      </c>
      <c r="L34" s="246">
        <v>40221.899872092166</v>
      </c>
      <c r="N34" s="117" t="s">
        <v>34</v>
      </c>
      <c r="O34" s="246">
        <v>40221.899872092166</v>
      </c>
      <c r="P34" s="29" t="b">
        <f t="shared" si="1"/>
        <v>1</v>
      </c>
    </row>
    <row r="35" spans="11:16" x14ac:dyDescent="0.2">
      <c r="K35" s="117" t="s">
        <v>36</v>
      </c>
      <c r="L35" s="246">
        <v>50668.21879304685</v>
      </c>
      <c r="N35" s="117" t="s">
        <v>36</v>
      </c>
      <c r="O35" s="246">
        <v>50668.21879304685</v>
      </c>
      <c r="P35" s="29" t="b">
        <f t="shared" si="1"/>
        <v>1</v>
      </c>
    </row>
    <row r="36" spans="11:16" x14ac:dyDescent="0.2">
      <c r="K36" s="117" t="s">
        <v>162</v>
      </c>
      <c r="L36" s="246">
        <v>54269.478162508458</v>
      </c>
      <c r="N36" s="117" t="s">
        <v>162</v>
      </c>
      <c r="O36" s="246">
        <v>54269.478162508458</v>
      </c>
      <c r="P36" s="29" t="b">
        <f t="shared" si="1"/>
        <v>1</v>
      </c>
    </row>
    <row r="37" spans="11:16" x14ac:dyDescent="0.2">
      <c r="K37" s="117" t="s">
        <v>163</v>
      </c>
      <c r="L37" s="246">
        <v>37287.590024124598</v>
      </c>
      <c r="N37" s="117" t="s">
        <v>163</v>
      </c>
      <c r="O37" s="246">
        <v>37287.590024124598</v>
      </c>
      <c r="P37" s="29" t="b">
        <f t="shared" si="1"/>
        <v>1</v>
      </c>
    </row>
    <row r="38" spans="11:16" x14ac:dyDescent="0.2">
      <c r="K38" s="117" t="s">
        <v>40</v>
      </c>
      <c r="L38" s="246">
        <v>36317.499021551688</v>
      </c>
      <c r="N38" s="117" t="s">
        <v>40</v>
      </c>
      <c r="O38" s="246">
        <v>36317.499021551688</v>
      </c>
      <c r="P38" s="29" t="b">
        <f t="shared" si="1"/>
        <v>1</v>
      </c>
    </row>
    <row r="39" spans="11:16" x14ac:dyDescent="0.2">
      <c r="K39" s="117" t="s">
        <v>42</v>
      </c>
      <c r="L39" s="246">
        <v>40391.512147244182</v>
      </c>
      <c r="N39" s="117" t="s">
        <v>42</v>
      </c>
      <c r="O39" s="246">
        <v>40391.512147244182</v>
      </c>
      <c r="P39" s="29" t="b">
        <f t="shared" si="1"/>
        <v>1</v>
      </c>
    </row>
    <row r="40" spans="11:16" x14ac:dyDescent="0.2">
      <c r="K40" s="117" t="s">
        <v>44</v>
      </c>
      <c r="L40" s="246">
        <v>41816.578579027861</v>
      </c>
      <c r="N40" s="117" t="s">
        <v>44</v>
      </c>
      <c r="O40" s="246">
        <v>41816.578579027861</v>
      </c>
      <c r="P40" s="29" t="b">
        <f t="shared" si="1"/>
        <v>1</v>
      </c>
    </row>
    <row r="41" spans="11:16" x14ac:dyDescent="0.2">
      <c r="K41" s="117" t="s">
        <v>46</v>
      </c>
      <c r="L41" s="246">
        <v>37613.76455225551</v>
      </c>
      <c r="M41" s="509"/>
      <c r="N41" s="117" t="s">
        <v>46</v>
      </c>
      <c r="O41" s="246">
        <v>37613.76455225551</v>
      </c>
      <c r="P41" s="29" t="b">
        <f t="shared" si="1"/>
        <v>1</v>
      </c>
    </row>
    <row r="42" spans="11:16" x14ac:dyDescent="0.2">
      <c r="K42" s="117" t="s">
        <v>48</v>
      </c>
      <c r="L42" s="246">
        <v>30984.585847953065</v>
      </c>
      <c r="M42" s="509"/>
      <c r="N42" s="117" t="s">
        <v>48</v>
      </c>
      <c r="O42" s="246">
        <v>30984.585847953065</v>
      </c>
      <c r="P42" s="29" t="b">
        <f t="shared" si="1"/>
        <v>1</v>
      </c>
    </row>
    <row r="43" spans="11:16" x14ac:dyDescent="0.2">
      <c r="K43" s="117" t="s">
        <v>49</v>
      </c>
      <c r="L43" s="246">
        <v>36577.890350766073</v>
      </c>
      <c r="M43" s="509"/>
      <c r="N43" s="117" t="s">
        <v>49</v>
      </c>
      <c r="O43" s="246">
        <v>36577.890350766073</v>
      </c>
      <c r="P43" s="29" t="b">
        <f t="shared" si="1"/>
        <v>1</v>
      </c>
    </row>
    <row r="44" spans="11:16" x14ac:dyDescent="0.2">
      <c r="K44" s="117" t="s">
        <v>51</v>
      </c>
      <c r="L44" s="246">
        <v>37553.453205632439</v>
      </c>
      <c r="M44" s="509"/>
      <c r="N44" s="117" t="s">
        <v>51</v>
      </c>
      <c r="O44" s="246">
        <v>37553.453205632439</v>
      </c>
      <c r="P44" s="29" t="b">
        <f t="shared" si="1"/>
        <v>1</v>
      </c>
    </row>
    <row r="45" spans="11:16" x14ac:dyDescent="0.2">
      <c r="K45" s="117" t="s">
        <v>52</v>
      </c>
      <c r="L45" s="246">
        <v>35031.883349265132</v>
      </c>
      <c r="M45" s="509"/>
      <c r="N45" s="117" t="s">
        <v>52</v>
      </c>
      <c r="O45" s="246">
        <v>35031.883349265132</v>
      </c>
      <c r="P45" s="29" t="b">
        <f t="shared" si="1"/>
        <v>1</v>
      </c>
    </row>
    <row r="46" spans="11:16" x14ac:dyDescent="0.2">
      <c r="K46" s="125" t="s">
        <v>154</v>
      </c>
      <c r="L46" s="246">
        <v>30590.542156629461</v>
      </c>
      <c r="M46" s="509"/>
      <c r="N46" s="125" t="s">
        <v>154</v>
      </c>
      <c r="O46" s="246">
        <v>30590.542156629461</v>
      </c>
      <c r="P46" s="29" t="b">
        <f t="shared" si="1"/>
        <v>1</v>
      </c>
    </row>
    <row r="47" spans="11:16" x14ac:dyDescent="0.2">
      <c r="K47" s="643" t="s">
        <v>53</v>
      </c>
      <c r="L47" s="651">
        <v>21672.216111015259</v>
      </c>
      <c r="M47" s="647"/>
      <c r="N47" s="643" t="s">
        <v>53</v>
      </c>
      <c r="O47" s="651">
        <v>21672.216111015259</v>
      </c>
      <c r="P47" s="29" t="b">
        <f t="shared" si="1"/>
        <v>1</v>
      </c>
    </row>
    <row r="48" spans="11:16" x14ac:dyDescent="0.2">
      <c r="M48" s="509"/>
    </row>
    <row r="49" spans="12:16" x14ac:dyDescent="0.2">
      <c r="L49" s="510"/>
      <c r="M49" s="587"/>
      <c r="O49" s="126"/>
      <c r="P49" s="126"/>
    </row>
    <row r="50" spans="12:16" x14ac:dyDescent="0.2">
      <c r="L50" s="510"/>
      <c r="M50" s="587"/>
      <c r="N50" s="126"/>
      <c r="O50" s="126"/>
      <c r="P50" s="126"/>
    </row>
    <row r="51" spans="12:16" x14ac:dyDescent="0.2">
      <c r="L51" s="126"/>
      <c r="M51" s="587"/>
      <c r="N51" s="126"/>
      <c r="O51" s="126"/>
      <c r="P51" s="126"/>
    </row>
    <row r="52" spans="12:16" x14ac:dyDescent="0.2">
      <c r="M52" s="509"/>
    </row>
    <row r="53" spans="12:16" x14ac:dyDescent="0.2">
      <c r="M53" s="509"/>
    </row>
    <row r="54" spans="12:16" x14ac:dyDescent="0.2">
      <c r="M54" s="509"/>
    </row>
    <row r="55" spans="12:16" x14ac:dyDescent="0.2">
      <c r="M55" s="509"/>
    </row>
    <row r="56" spans="12:16" x14ac:dyDescent="0.2">
      <c r="M56" s="509"/>
    </row>
  </sheetData>
  <phoneticPr fontId="0" type="noConversion"/>
  <printOptions horizontalCentered="1"/>
  <pageMargins left="0.75" right="0.75" top="0.75" bottom="0.75" header="0" footer="0"/>
  <pageSetup paperSize="9" orientation="portrait" r:id="rId1"/>
  <headerFooter alignWithMargins="0">
    <oddFooter>&amp;C3-12</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view="pageBreakPreview" zoomScaleSheetLayoutView="75" workbookViewId="0">
      <selection activeCell="D63" sqref="D63"/>
    </sheetView>
  </sheetViews>
  <sheetFormatPr defaultRowHeight="12.75" x14ac:dyDescent="0.2"/>
  <cols>
    <col min="1" max="2" width="11.7109375" style="29" customWidth="1"/>
    <col min="3" max="3" width="11.7109375" style="164" customWidth="1"/>
    <col min="4" max="6" width="11.7109375" style="339" customWidth="1"/>
    <col min="7" max="7" width="18.42578125" style="29" customWidth="1"/>
    <col min="8" max="8" width="11.7109375" style="29" customWidth="1"/>
    <col min="9" max="16384" width="9.140625" style="29"/>
  </cols>
  <sheetData>
    <row r="1" spans="1:7" ht="12" customHeight="1" x14ac:dyDescent="0.2">
      <c r="A1" s="471"/>
      <c r="B1" s="472"/>
      <c r="C1" s="473"/>
      <c r="D1" s="473"/>
      <c r="E1" s="473"/>
      <c r="F1" s="125"/>
      <c r="G1" s="126"/>
    </row>
    <row r="2" spans="1:7" ht="12" customHeight="1" x14ac:dyDescent="0.2">
      <c r="A2" s="474"/>
      <c r="B2" s="472"/>
      <c r="C2" s="473"/>
      <c r="D2" s="473"/>
      <c r="E2" s="473"/>
      <c r="F2" s="125"/>
      <c r="G2" s="126"/>
    </row>
    <row r="3" spans="1:7" ht="12" customHeight="1" x14ac:dyDescent="0.2">
      <c r="A3" s="475"/>
      <c r="B3" s="472"/>
      <c r="C3" s="473"/>
      <c r="D3" s="473"/>
      <c r="E3" s="473"/>
      <c r="F3" s="125"/>
      <c r="G3" s="126"/>
    </row>
    <row r="4" spans="1:7" ht="12" customHeight="1" x14ac:dyDescent="0.2">
      <c r="A4" s="476"/>
      <c r="B4" s="472"/>
      <c r="C4" s="473"/>
      <c r="D4" s="473"/>
      <c r="E4" s="473"/>
      <c r="F4" s="125"/>
      <c r="G4" s="126"/>
    </row>
    <row r="5" spans="1:7" ht="12" customHeight="1" x14ac:dyDescent="0.2">
      <c r="A5" s="477"/>
      <c r="B5" s="472"/>
      <c r="C5" s="473"/>
      <c r="D5" s="473"/>
      <c r="E5" s="473"/>
      <c r="F5" s="125"/>
      <c r="G5" s="126"/>
    </row>
    <row r="6" spans="1:7" ht="12" customHeight="1" x14ac:dyDescent="0.2">
      <c r="A6" s="477"/>
      <c r="B6" s="472"/>
      <c r="C6" s="473"/>
      <c r="D6" s="473"/>
      <c r="E6" s="473"/>
      <c r="F6" s="125"/>
      <c r="G6" s="126"/>
    </row>
    <row r="7" spans="1:7" ht="3" customHeight="1" x14ac:dyDescent="0.2">
      <c r="A7" s="126"/>
      <c r="B7" s="478"/>
      <c r="C7" s="473"/>
      <c r="D7" s="473"/>
      <c r="E7" s="473"/>
      <c r="F7" s="125"/>
      <c r="G7" s="478"/>
    </row>
    <row r="8" spans="1:7" ht="12" customHeight="1" x14ac:dyDescent="0.2">
      <c r="A8" s="740"/>
      <c r="B8" s="740"/>
      <c r="C8" s="465"/>
      <c r="D8" s="465"/>
      <c r="E8" s="479"/>
      <c r="F8" s="479"/>
      <c r="G8" s="480"/>
    </row>
    <row r="9" spans="1:7" ht="3" customHeight="1" x14ac:dyDescent="0.2">
      <c r="A9" s="126"/>
      <c r="B9" s="478"/>
      <c r="C9" s="354"/>
      <c r="D9" s="407"/>
      <c r="E9" s="407"/>
      <c r="F9" s="407"/>
      <c r="G9" s="481"/>
    </row>
    <row r="10" spans="1:7" s="126" customFormat="1" ht="11.25" customHeight="1" x14ac:dyDescent="0.2">
      <c r="A10" s="344"/>
      <c r="C10" s="345"/>
      <c r="D10" s="402"/>
      <c r="E10" s="403"/>
      <c r="F10" s="402"/>
      <c r="G10" s="393"/>
    </row>
    <row r="11" spans="1:7" ht="2.25" customHeight="1" x14ac:dyDescent="0.2">
      <c r="A11" s="126"/>
      <c r="B11" s="478"/>
      <c r="C11" s="349"/>
      <c r="D11" s="407"/>
      <c r="E11" s="408"/>
      <c r="F11" s="407"/>
      <c r="G11" s="393"/>
    </row>
    <row r="12" spans="1:7" ht="11.25" customHeight="1" x14ac:dyDescent="0.2">
      <c r="A12" s="125"/>
      <c r="B12" s="321"/>
      <c r="C12" s="349"/>
      <c r="D12" s="407"/>
      <c r="E12" s="408"/>
      <c r="F12" s="407"/>
      <c r="G12" s="393"/>
    </row>
    <row r="13" spans="1:7" ht="11.25" customHeight="1" x14ac:dyDescent="0.2">
      <c r="A13" s="125"/>
      <c r="B13" s="188"/>
      <c r="C13" s="345"/>
      <c r="D13" s="402"/>
      <c r="E13" s="403"/>
      <c r="F13" s="402"/>
      <c r="G13" s="393"/>
    </row>
    <row r="14" spans="1:7" s="322" customFormat="1" ht="11.25" customHeight="1" x14ac:dyDescent="0.2">
      <c r="A14" s="49"/>
      <c r="B14" s="321"/>
      <c r="C14" s="349"/>
      <c r="D14" s="407"/>
      <c r="E14" s="404"/>
      <c r="F14" s="407"/>
      <c r="G14" s="393"/>
    </row>
    <row r="15" spans="1:7" ht="11.25" customHeight="1" x14ac:dyDescent="0.2">
      <c r="A15" s="117"/>
      <c r="B15" s="318"/>
      <c r="C15" s="347"/>
      <c r="D15" s="399"/>
      <c r="E15" s="404"/>
      <c r="F15" s="399"/>
      <c r="G15" s="393"/>
    </row>
    <row r="16" spans="1:7" ht="11.25" customHeight="1" x14ac:dyDescent="0.2">
      <c r="A16" s="117"/>
      <c r="B16" s="318"/>
      <c r="C16" s="347"/>
      <c r="D16" s="399"/>
      <c r="E16" s="404"/>
      <c r="F16" s="399"/>
      <c r="G16" s="393"/>
    </row>
    <row r="17" spans="1:7" ht="11.25" customHeight="1" x14ac:dyDescent="0.2">
      <c r="A17" s="117"/>
      <c r="B17" s="318"/>
      <c r="C17" s="347"/>
      <c r="D17" s="399"/>
      <c r="E17" s="404"/>
      <c r="F17" s="399"/>
      <c r="G17" s="393"/>
    </row>
    <row r="18" spans="1:7" ht="11.25" customHeight="1" x14ac:dyDescent="0.2">
      <c r="A18" s="117"/>
      <c r="B18" s="227"/>
      <c r="C18" s="347"/>
      <c r="D18" s="427"/>
      <c r="E18" s="427"/>
      <c r="F18" s="427"/>
      <c r="G18" s="393"/>
    </row>
    <row r="19" spans="1:7" ht="11.25" customHeight="1" x14ac:dyDescent="0.2">
      <c r="A19" s="117"/>
      <c r="B19" s="227"/>
      <c r="C19" s="347"/>
      <c r="D19" s="427"/>
      <c r="E19" s="427"/>
      <c r="F19" s="427"/>
      <c r="G19" s="393"/>
    </row>
    <row r="20" spans="1:7" s="438" customFormat="1" ht="11.25" customHeight="1" x14ac:dyDescent="0.2">
      <c r="A20" s="117"/>
      <c r="B20" s="318"/>
      <c r="C20" s="347"/>
      <c r="D20" s="399"/>
      <c r="E20" s="404"/>
      <c r="F20" s="399"/>
      <c r="G20" s="393"/>
    </row>
    <row r="21" spans="1:7" ht="11.25" customHeight="1" x14ac:dyDescent="0.2">
      <c r="A21" s="117"/>
      <c r="B21" s="318"/>
      <c r="C21" s="347"/>
      <c r="D21" s="399"/>
      <c r="E21" s="404"/>
      <c r="F21" s="399"/>
      <c r="G21" s="393"/>
    </row>
    <row r="22" spans="1:7" ht="11.25" customHeight="1" x14ac:dyDescent="0.2">
      <c r="A22" s="117"/>
      <c r="B22" s="318"/>
      <c r="C22" s="347"/>
      <c r="D22" s="399"/>
      <c r="E22" s="404"/>
      <c r="F22" s="399"/>
      <c r="G22" s="393"/>
    </row>
    <row r="23" spans="1:7" ht="11.25" customHeight="1" x14ac:dyDescent="0.2">
      <c r="A23" s="117"/>
      <c r="B23" s="318"/>
      <c r="C23" s="347"/>
      <c r="D23" s="399"/>
      <c r="E23" s="404"/>
      <c r="F23" s="399"/>
      <c r="G23" s="393"/>
    </row>
    <row r="24" spans="1:7" ht="11.25" customHeight="1" x14ac:dyDescent="0.2">
      <c r="A24" s="117"/>
      <c r="B24" s="227"/>
      <c r="C24" s="347"/>
      <c r="D24" s="399"/>
      <c r="E24" s="404"/>
      <c r="F24" s="399"/>
      <c r="G24" s="393"/>
    </row>
    <row r="25" spans="1:7" ht="11.25" customHeight="1" x14ac:dyDescent="0.2">
      <c r="A25" s="117"/>
      <c r="B25" s="318"/>
      <c r="C25" s="347"/>
      <c r="D25" s="399"/>
      <c r="E25" s="404"/>
      <c r="F25" s="399"/>
      <c r="G25" s="393"/>
    </row>
    <row r="26" spans="1:7" ht="11.25" customHeight="1" x14ac:dyDescent="0.2">
      <c r="A26" s="117"/>
      <c r="B26" s="227"/>
      <c r="C26" s="347"/>
      <c r="D26" s="399"/>
      <c r="E26" s="404"/>
      <c r="F26" s="399"/>
      <c r="G26" s="393"/>
    </row>
    <row r="27" spans="1:7" ht="11.25" customHeight="1" x14ac:dyDescent="0.2">
      <c r="A27" s="117"/>
      <c r="B27" s="227"/>
      <c r="C27" s="347"/>
      <c r="D27" s="399"/>
      <c r="E27" s="404"/>
      <c r="F27" s="399"/>
      <c r="G27" s="393"/>
    </row>
    <row r="28" spans="1:7" s="126" customFormat="1" ht="11.25" customHeight="1" x14ac:dyDescent="0.2">
      <c r="A28" s="125"/>
      <c r="B28" s="321"/>
      <c r="C28" s="349"/>
      <c r="D28" s="407"/>
      <c r="E28" s="408"/>
      <c r="F28" s="407"/>
      <c r="G28" s="393"/>
    </row>
    <row r="29" spans="1:7" s="49" customFormat="1" ht="11.25" customHeight="1" x14ac:dyDescent="0.2">
      <c r="A29" s="125"/>
      <c r="B29" s="214"/>
      <c r="C29" s="349"/>
      <c r="D29" s="407"/>
      <c r="E29" s="408"/>
      <c r="F29" s="407"/>
      <c r="G29" s="393"/>
    </row>
    <row r="30" spans="1:7" ht="10.5" customHeight="1" x14ac:dyDescent="0.2">
      <c r="A30" s="466"/>
      <c r="B30" s="466"/>
      <c r="C30" s="49"/>
      <c r="D30" s="49"/>
      <c r="E30" s="49"/>
      <c r="F30" s="49"/>
      <c r="G30" s="422"/>
    </row>
    <row r="31" spans="1:7" ht="10.5" customHeight="1" x14ac:dyDescent="0.2">
      <c r="A31" s="66"/>
      <c r="B31" s="466"/>
      <c r="C31" s="108"/>
      <c r="D31" s="108"/>
      <c r="E31" s="108"/>
      <c r="F31" s="108"/>
      <c r="G31" s="454"/>
    </row>
    <row r="32" spans="1:7" ht="10.5" customHeight="1" x14ac:dyDescent="0.2">
      <c r="A32" s="66"/>
      <c r="B32" s="49"/>
      <c r="C32" s="108"/>
      <c r="D32" s="108"/>
      <c r="E32" s="108"/>
      <c r="F32" s="108"/>
      <c r="G32" s="454"/>
    </row>
    <row r="33" spans="1:7" ht="10.5" customHeight="1" x14ac:dyDescent="0.2">
      <c r="A33" s="49"/>
      <c r="B33" s="49"/>
      <c r="C33" s="108"/>
      <c r="D33" s="108"/>
      <c r="E33" s="108"/>
      <c r="F33" s="108"/>
      <c r="G33" s="454"/>
    </row>
    <row r="34" spans="1:7" ht="10.5" customHeight="1" x14ac:dyDescent="0.2">
      <c r="A34" s="193"/>
      <c r="B34" s="49"/>
      <c r="C34" s="109"/>
      <c r="D34" s="109"/>
      <c r="E34" s="109"/>
      <c r="F34" s="109"/>
      <c r="G34" s="454"/>
    </row>
    <row r="35" spans="1:7" ht="10.5" customHeight="1" x14ac:dyDescent="0.2">
      <c r="A35" s="117"/>
      <c r="B35" s="340"/>
      <c r="C35" s="340"/>
      <c r="D35" s="340"/>
      <c r="E35" s="340"/>
      <c r="F35" s="117"/>
      <c r="G35" s="454"/>
    </row>
    <row r="36" spans="1:7" ht="10.5" customHeight="1" x14ac:dyDescent="0.2">
      <c r="A36" s="352"/>
      <c r="B36" s="352"/>
      <c r="C36" s="352"/>
      <c r="D36" s="352"/>
      <c r="E36" s="352"/>
      <c r="F36" s="117"/>
      <c r="G36" s="454"/>
    </row>
    <row r="37" spans="1:7" ht="10.5" customHeight="1" x14ac:dyDescent="0.2">
      <c r="A37" s="455"/>
      <c r="C37" s="352"/>
      <c r="D37" s="352"/>
      <c r="E37" s="352"/>
      <c r="F37" s="117"/>
      <c r="G37" s="454"/>
    </row>
    <row r="38" spans="1:7" ht="10.5" customHeight="1" x14ac:dyDescent="0.2">
      <c r="A38" s="350"/>
      <c r="B38" s="340"/>
      <c r="C38" s="340"/>
      <c r="D38" s="340"/>
      <c r="E38" s="340"/>
      <c r="F38" s="117"/>
      <c r="G38" s="423"/>
    </row>
    <row r="39" spans="1:7" ht="11.25" customHeight="1" x14ac:dyDescent="0.2">
      <c r="A39" s="350"/>
      <c r="B39" s="340"/>
      <c r="C39" s="340"/>
      <c r="D39" s="340"/>
      <c r="E39" s="340"/>
      <c r="F39" s="117"/>
      <c r="G39" s="424"/>
    </row>
    <row r="40" spans="1:7" ht="11.25" customHeight="1" x14ac:dyDescent="0.2">
      <c r="A40" s="350"/>
      <c r="B40" s="340"/>
      <c r="C40" s="340"/>
      <c r="D40" s="340"/>
      <c r="E40" s="340"/>
      <c r="F40" s="117"/>
      <c r="G40" s="424"/>
    </row>
    <row r="41" spans="1:7" ht="12" customHeight="1" x14ac:dyDescent="0.2">
      <c r="A41" s="301"/>
      <c r="B41" s="438"/>
      <c r="C41" s="340"/>
      <c r="D41" s="340"/>
      <c r="E41" s="340"/>
      <c r="F41" s="117"/>
      <c r="G41" s="423"/>
    </row>
    <row r="42" spans="1:7" ht="12" customHeight="1" x14ac:dyDescent="0.2">
      <c r="A42" s="312"/>
      <c r="B42" s="438"/>
      <c r="C42" s="340"/>
      <c r="D42" s="340"/>
      <c r="E42" s="340"/>
      <c r="F42" s="117"/>
      <c r="G42" s="423"/>
    </row>
    <row r="43" spans="1:7" ht="12" customHeight="1" x14ac:dyDescent="0.2">
      <c r="A43" s="313"/>
      <c r="B43" s="438"/>
      <c r="C43" s="340"/>
      <c r="D43" s="340"/>
      <c r="E43" s="340"/>
      <c r="F43" s="117"/>
      <c r="G43" s="423"/>
    </row>
    <row r="44" spans="1:7" ht="12" customHeight="1" x14ac:dyDescent="0.2">
      <c r="A44" s="167"/>
      <c r="B44" s="353"/>
      <c r="C44" s="340"/>
      <c r="D44" s="340"/>
      <c r="E44" s="340"/>
      <c r="F44" s="117"/>
      <c r="G44" s="423"/>
    </row>
    <row r="45" spans="1:7" ht="12" customHeight="1" x14ac:dyDescent="0.2">
      <c r="A45" s="341"/>
      <c r="B45" s="353"/>
      <c r="C45" s="340"/>
      <c r="D45" s="340"/>
      <c r="E45" s="340"/>
      <c r="F45" s="117"/>
      <c r="G45" s="423"/>
    </row>
    <row r="46" spans="1:7" ht="12" customHeight="1" x14ac:dyDescent="0.2">
      <c r="A46" s="341"/>
      <c r="B46" s="438"/>
      <c r="C46" s="340"/>
      <c r="D46" s="340"/>
      <c r="E46" s="340"/>
      <c r="F46" s="117"/>
      <c r="G46" s="423"/>
    </row>
    <row r="47" spans="1:7" ht="3" customHeight="1" x14ac:dyDescent="0.2">
      <c r="C47" s="340"/>
      <c r="D47" s="340"/>
      <c r="E47" s="340"/>
      <c r="F47" s="117"/>
      <c r="G47" s="425"/>
    </row>
    <row r="48" spans="1:7" ht="3" customHeight="1" x14ac:dyDescent="0.2">
      <c r="B48" s="342"/>
      <c r="C48" s="354"/>
      <c r="D48" s="347"/>
      <c r="E48" s="347"/>
      <c r="F48" s="355"/>
      <c r="G48" s="422"/>
    </row>
    <row r="49" spans="1:7" s="126" customFormat="1" ht="11.25" customHeight="1" x14ac:dyDescent="0.2">
      <c r="A49" s="344"/>
      <c r="C49" s="356"/>
      <c r="D49" s="410"/>
      <c r="E49" s="411"/>
      <c r="F49" s="410"/>
      <c r="G49" s="393"/>
    </row>
    <row r="50" spans="1:7" ht="3" customHeight="1" x14ac:dyDescent="0.2">
      <c r="B50" s="342"/>
      <c r="C50" s="357"/>
      <c r="D50" s="412"/>
      <c r="E50" s="413"/>
      <c r="F50" s="395"/>
      <c r="G50" s="393"/>
    </row>
    <row r="51" spans="1:7" ht="11.25" customHeight="1" x14ac:dyDescent="0.2">
      <c r="A51" s="117"/>
      <c r="B51" s="318"/>
      <c r="C51" s="357"/>
      <c r="D51" s="412"/>
      <c r="E51" s="413"/>
      <c r="F51" s="412"/>
      <c r="G51" s="393"/>
    </row>
    <row r="52" spans="1:7" ht="11.25" customHeight="1" x14ac:dyDescent="0.2">
      <c r="A52" s="117"/>
      <c r="B52" s="177"/>
      <c r="C52" s="358"/>
      <c r="D52" s="414"/>
      <c r="E52" s="415"/>
      <c r="F52" s="414"/>
      <c r="G52" s="393"/>
    </row>
    <row r="53" spans="1:7" s="322" customFormat="1" ht="11.25" customHeight="1" x14ac:dyDescent="0.2">
      <c r="A53" s="49"/>
      <c r="B53" s="321"/>
      <c r="C53" s="359"/>
      <c r="D53" s="417"/>
      <c r="E53" s="413"/>
      <c r="F53" s="417"/>
      <c r="G53" s="393"/>
    </row>
    <row r="54" spans="1:7" ht="11.25" customHeight="1" x14ac:dyDescent="0.2">
      <c r="A54" s="117"/>
      <c r="B54" s="318"/>
      <c r="C54" s="357"/>
      <c r="D54" s="412"/>
      <c r="E54" s="413"/>
      <c r="F54" s="412"/>
      <c r="G54" s="393"/>
    </row>
    <row r="55" spans="1:7" ht="11.25" customHeight="1" x14ac:dyDescent="0.2">
      <c r="A55" s="117"/>
      <c r="B55" s="318"/>
      <c r="C55" s="357"/>
      <c r="D55" s="412"/>
      <c r="E55" s="413"/>
      <c r="F55" s="412"/>
      <c r="G55" s="393"/>
    </row>
    <row r="56" spans="1:7" ht="11.25" customHeight="1" x14ac:dyDescent="0.2">
      <c r="A56" s="117"/>
      <c r="B56" s="318"/>
      <c r="C56" s="357"/>
      <c r="D56" s="412"/>
      <c r="E56" s="413"/>
      <c r="F56" s="412"/>
      <c r="G56" s="393"/>
    </row>
    <row r="57" spans="1:7" ht="11.25" customHeight="1" x14ac:dyDescent="0.2">
      <c r="A57" s="117"/>
      <c r="B57" s="318"/>
      <c r="C57" s="360"/>
      <c r="D57" s="427"/>
      <c r="E57" s="427"/>
      <c r="F57" s="427"/>
      <c r="G57" s="393"/>
    </row>
    <row r="58" spans="1:7" ht="11.25" customHeight="1" x14ac:dyDescent="0.2">
      <c r="A58" s="117"/>
      <c r="B58" s="227"/>
      <c r="C58" s="360"/>
      <c r="D58" s="427"/>
      <c r="E58" s="427"/>
      <c r="F58" s="427"/>
      <c r="G58" s="393"/>
    </row>
    <row r="59" spans="1:7" s="438" customFormat="1" ht="11.25" customHeight="1" x14ac:dyDescent="0.2">
      <c r="A59" s="117"/>
      <c r="B59" s="227"/>
      <c r="C59" s="360"/>
      <c r="D59" s="418"/>
      <c r="E59" s="394"/>
      <c r="F59" s="418"/>
      <c r="G59" s="393"/>
    </row>
    <row r="60" spans="1:7" ht="11.25" customHeight="1" x14ac:dyDescent="0.2">
      <c r="A60" s="117"/>
      <c r="B60" s="318"/>
      <c r="C60" s="360"/>
      <c r="D60" s="418"/>
      <c r="E60" s="394"/>
      <c r="F60" s="418"/>
      <c r="G60" s="393"/>
    </row>
    <row r="61" spans="1:7" ht="11.25" customHeight="1" x14ac:dyDescent="0.2">
      <c r="A61" s="117"/>
      <c r="B61" s="318"/>
      <c r="C61" s="360"/>
      <c r="D61" s="418"/>
      <c r="E61" s="394"/>
      <c r="F61" s="418"/>
      <c r="G61" s="393"/>
    </row>
    <row r="62" spans="1:7" ht="11.25" customHeight="1" x14ac:dyDescent="0.2">
      <c r="A62" s="117"/>
      <c r="B62" s="318"/>
      <c r="C62" s="360"/>
      <c r="D62" s="418"/>
      <c r="E62" s="394"/>
      <c r="F62" s="418"/>
      <c r="G62" s="393"/>
    </row>
    <row r="63" spans="1:7" ht="11.25" customHeight="1" x14ac:dyDescent="0.2">
      <c r="A63" s="117"/>
      <c r="B63" s="227"/>
      <c r="C63" s="360"/>
      <c r="D63" s="418"/>
      <c r="E63" s="394"/>
      <c r="F63" s="418"/>
      <c r="G63" s="393"/>
    </row>
    <row r="64" spans="1:7" ht="11.25" customHeight="1" x14ac:dyDescent="0.2">
      <c r="A64" s="117"/>
      <c r="B64" s="318"/>
      <c r="C64" s="360"/>
      <c r="D64" s="418"/>
      <c r="E64" s="394"/>
      <c r="F64" s="418"/>
      <c r="G64" s="393"/>
    </row>
    <row r="65" spans="1:7" ht="12.75" customHeight="1" x14ac:dyDescent="0.2">
      <c r="A65" s="117"/>
      <c r="B65" s="117"/>
      <c r="C65" s="351"/>
      <c r="D65" s="367"/>
      <c r="E65" s="367"/>
      <c r="F65" s="367"/>
      <c r="G65" s="164"/>
    </row>
    <row r="66" spans="1:7" x14ac:dyDescent="0.2">
      <c r="C66" s="163"/>
      <c r="D66" s="368"/>
      <c r="E66" s="368"/>
      <c r="F66" s="368"/>
    </row>
  </sheetData>
  <mergeCells count="1">
    <mergeCell ref="A8:B8"/>
  </mergeCells>
  <phoneticPr fontId="0" type="noConversion"/>
  <printOptions horizontalCentered="1"/>
  <pageMargins left="0.75" right="0.75" top="0.75" bottom="0.75" header="0" footer="0"/>
  <pageSetup paperSize="9" scale="99" pageOrder="overThenDown" orientation="portrait" r:id="rId1"/>
  <headerFooter alignWithMargins="0">
    <oddFooter>&amp;C3-13</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A5" sqref="A5"/>
    </sheetView>
  </sheetViews>
  <sheetFormatPr defaultRowHeight="12.75" x14ac:dyDescent="0.2"/>
  <sheetData>
    <row r="1" spans="1:10" x14ac:dyDescent="0.2">
      <c r="A1" s="39" t="s">
        <v>137</v>
      </c>
      <c r="B1" s="39"/>
      <c r="C1" s="39"/>
      <c r="D1" s="39"/>
      <c r="E1" s="39"/>
    </row>
    <row r="2" spans="1:10" x14ac:dyDescent="0.2">
      <c r="A2" s="1" t="s">
        <v>105</v>
      </c>
      <c r="B2" s="1"/>
    </row>
    <row r="3" spans="1:10" x14ac:dyDescent="0.2">
      <c r="A3" s="39" t="s">
        <v>106</v>
      </c>
      <c r="B3" s="39"/>
      <c r="C3" s="39"/>
      <c r="D3" s="39"/>
      <c r="E3" s="39"/>
      <c r="F3" s="39"/>
      <c r="G3" s="39"/>
      <c r="H3" s="39"/>
    </row>
    <row r="4" spans="1:10" x14ac:dyDescent="0.2">
      <c r="A4" s="1" t="s">
        <v>107</v>
      </c>
      <c r="B4" s="1"/>
    </row>
    <row r="5" spans="1:10" x14ac:dyDescent="0.2">
      <c r="A5" s="39" t="s">
        <v>24</v>
      </c>
      <c r="B5" s="39"/>
      <c r="C5" s="39"/>
    </row>
    <row r="6" spans="1:10" x14ac:dyDescent="0.2">
      <c r="A6" s="6"/>
      <c r="B6" s="6"/>
      <c r="C6" s="6"/>
      <c r="D6" s="6"/>
      <c r="E6" s="6"/>
      <c r="F6" s="6"/>
      <c r="G6" s="6"/>
      <c r="H6" s="6"/>
      <c r="I6" s="6"/>
      <c r="J6" s="6"/>
    </row>
    <row r="7" spans="1:10" x14ac:dyDescent="0.2">
      <c r="A7" s="68"/>
      <c r="B7" s="742" t="s">
        <v>103</v>
      </c>
      <c r="C7" s="742"/>
      <c r="D7" s="742"/>
      <c r="E7" s="68"/>
      <c r="F7" s="68">
        <v>1995</v>
      </c>
      <c r="G7" s="68"/>
      <c r="H7" s="68">
        <v>1996</v>
      </c>
      <c r="I7" s="68"/>
      <c r="J7" s="68">
        <v>1997</v>
      </c>
    </row>
    <row r="8" spans="1:10" x14ac:dyDescent="0.2">
      <c r="A8" s="6"/>
      <c r="B8" s="6"/>
      <c r="C8" s="6"/>
      <c r="D8" s="6"/>
      <c r="E8" s="6"/>
      <c r="F8" s="6"/>
      <c r="G8" s="6"/>
      <c r="H8" s="6"/>
      <c r="I8" s="6"/>
      <c r="J8" s="6"/>
    </row>
    <row r="9" spans="1:10" x14ac:dyDescent="0.2">
      <c r="A9" s="741" t="s">
        <v>27</v>
      </c>
      <c r="B9" s="741"/>
      <c r="C9" s="6"/>
      <c r="D9" s="6"/>
      <c r="E9" s="6"/>
      <c r="F9" s="69">
        <v>27124</v>
      </c>
      <c r="G9" s="6"/>
      <c r="H9" s="69">
        <v>30208</v>
      </c>
      <c r="I9" s="6"/>
      <c r="J9" s="69">
        <v>88101</v>
      </c>
    </row>
    <row r="10" spans="1:10" x14ac:dyDescent="0.2">
      <c r="A10" s="6"/>
      <c r="B10" s="6"/>
      <c r="C10" s="6"/>
      <c r="D10" s="6"/>
      <c r="E10" s="6"/>
      <c r="F10" s="69"/>
      <c r="G10" s="6"/>
      <c r="H10" s="69"/>
      <c r="I10" s="6"/>
      <c r="J10" s="69"/>
    </row>
    <row r="11" spans="1:10" x14ac:dyDescent="0.2">
      <c r="A11" s="6"/>
      <c r="B11" s="741" t="s">
        <v>108</v>
      </c>
      <c r="C11" s="741"/>
      <c r="D11" s="741"/>
      <c r="E11" s="6"/>
      <c r="F11" s="69">
        <v>68429</v>
      </c>
      <c r="G11" s="6"/>
      <c r="H11" s="69">
        <v>77451</v>
      </c>
      <c r="I11" s="6"/>
      <c r="J11" s="69">
        <v>88101</v>
      </c>
    </row>
    <row r="12" spans="1:10" x14ac:dyDescent="0.2">
      <c r="A12" s="6"/>
      <c r="B12" s="741" t="s">
        <v>109</v>
      </c>
      <c r="C12" s="741"/>
      <c r="D12" s="741"/>
      <c r="E12" s="6"/>
      <c r="F12" s="69">
        <v>28912</v>
      </c>
      <c r="G12" s="6"/>
      <c r="H12" s="69">
        <v>31906</v>
      </c>
      <c r="I12" s="6"/>
      <c r="J12" s="69">
        <v>36344</v>
      </c>
    </row>
    <row r="13" spans="1:10" x14ac:dyDescent="0.2">
      <c r="A13" s="6"/>
      <c r="B13" s="6"/>
      <c r="C13" s="6" t="s">
        <v>110</v>
      </c>
      <c r="D13" s="6"/>
      <c r="E13" s="6"/>
      <c r="F13" s="69">
        <v>14589</v>
      </c>
      <c r="G13" s="6"/>
      <c r="H13" s="69">
        <v>16789</v>
      </c>
      <c r="I13" s="6"/>
      <c r="J13" s="69">
        <v>17926</v>
      </c>
    </row>
    <row r="14" spans="1:10" x14ac:dyDescent="0.2">
      <c r="A14" s="6"/>
      <c r="B14" s="6"/>
      <c r="C14" s="6" t="s">
        <v>111</v>
      </c>
      <c r="D14" s="6"/>
      <c r="E14" s="6"/>
      <c r="F14" s="69">
        <v>14882</v>
      </c>
      <c r="G14" s="6"/>
      <c r="H14" s="69">
        <v>16789</v>
      </c>
      <c r="I14" s="6"/>
      <c r="J14" s="69">
        <v>17508</v>
      </c>
    </row>
    <row r="15" spans="1:10" x14ac:dyDescent="0.2">
      <c r="A15" s="6"/>
      <c r="B15" s="6"/>
      <c r="C15" s="6" t="s">
        <v>112</v>
      </c>
      <c r="D15" s="6"/>
      <c r="E15" s="6"/>
      <c r="F15" s="69">
        <v>22316</v>
      </c>
      <c r="G15" s="6"/>
      <c r="H15" s="69">
        <v>24963</v>
      </c>
      <c r="I15" s="6"/>
      <c r="J15" s="69">
        <v>27077</v>
      </c>
    </row>
    <row r="16" spans="1:10" x14ac:dyDescent="0.2">
      <c r="A16" s="6"/>
      <c r="B16" s="6"/>
      <c r="C16" s="6" t="s">
        <v>113</v>
      </c>
      <c r="D16" s="6"/>
      <c r="E16" s="6"/>
      <c r="F16" s="69">
        <v>28210</v>
      </c>
      <c r="G16" s="6"/>
      <c r="H16" s="69">
        <v>31628</v>
      </c>
      <c r="I16" s="6"/>
      <c r="J16" s="69">
        <v>33431</v>
      </c>
    </row>
    <row r="17" spans="1:10" x14ac:dyDescent="0.2">
      <c r="A17" s="6"/>
      <c r="B17" s="6"/>
      <c r="C17" s="6" t="s">
        <v>122</v>
      </c>
      <c r="D17" s="6"/>
      <c r="E17" s="6"/>
      <c r="F17" s="69">
        <v>12447</v>
      </c>
      <c r="G17" s="6"/>
      <c r="H17" s="69">
        <v>13628</v>
      </c>
      <c r="I17" s="6"/>
      <c r="J17" s="69">
        <v>14936</v>
      </c>
    </row>
    <row r="18" spans="1:10" x14ac:dyDescent="0.2">
      <c r="A18" s="6"/>
      <c r="B18" s="6"/>
      <c r="C18" s="6" t="s">
        <v>114</v>
      </c>
      <c r="D18" s="6"/>
      <c r="E18" s="6"/>
      <c r="F18" s="69">
        <v>21464</v>
      </c>
      <c r="G18" s="6"/>
      <c r="H18" s="69">
        <v>24051</v>
      </c>
      <c r="I18" s="6"/>
      <c r="J18" s="69">
        <v>25285</v>
      </c>
    </row>
    <row r="19" spans="1:10" x14ac:dyDescent="0.2">
      <c r="A19" s="6"/>
      <c r="B19" s="6"/>
      <c r="C19" s="6" t="s">
        <v>115</v>
      </c>
      <c r="D19" s="6"/>
      <c r="E19" s="6"/>
      <c r="F19" s="69">
        <v>23008</v>
      </c>
      <c r="G19" s="6"/>
      <c r="H19" s="69">
        <v>25851</v>
      </c>
      <c r="I19" s="6"/>
      <c r="J19" s="69">
        <v>28656</v>
      </c>
    </row>
    <row r="20" spans="1:10" x14ac:dyDescent="0.2">
      <c r="A20" s="6"/>
      <c r="B20" s="6"/>
      <c r="C20" s="6" t="s">
        <v>116</v>
      </c>
      <c r="D20" s="6"/>
      <c r="E20" s="6"/>
      <c r="F20" s="69">
        <v>13568</v>
      </c>
      <c r="G20" s="6"/>
      <c r="H20" s="69">
        <v>15273</v>
      </c>
      <c r="I20" s="61"/>
      <c r="J20" s="69">
        <v>16264</v>
      </c>
    </row>
    <row r="21" spans="1:10" x14ac:dyDescent="0.2">
      <c r="A21" s="6"/>
      <c r="B21" s="6"/>
      <c r="C21" s="6" t="s">
        <v>117</v>
      </c>
      <c r="D21" s="6"/>
      <c r="E21" s="6"/>
      <c r="F21" s="69">
        <v>18306</v>
      </c>
      <c r="G21" s="6"/>
      <c r="H21" s="69">
        <v>19011</v>
      </c>
      <c r="I21" s="6"/>
      <c r="J21" s="69">
        <v>20001</v>
      </c>
    </row>
    <row r="22" spans="1:10" x14ac:dyDescent="0.2">
      <c r="A22" s="6"/>
      <c r="B22" s="6"/>
      <c r="C22" s="6" t="s">
        <v>118</v>
      </c>
      <c r="D22" s="6"/>
      <c r="E22" s="6"/>
      <c r="F22" s="69">
        <v>23761</v>
      </c>
      <c r="G22" s="6"/>
      <c r="H22" s="69">
        <v>25582</v>
      </c>
      <c r="I22" s="6"/>
      <c r="J22" s="69">
        <v>26349</v>
      </c>
    </row>
    <row r="23" spans="1:10" x14ac:dyDescent="0.2">
      <c r="A23" s="6"/>
      <c r="B23" s="6"/>
      <c r="C23" s="6" t="s">
        <v>119</v>
      </c>
      <c r="D23" s="6"/>
      <c r="E23" s="6"/>
      <c r="F23" s="69">
        <v>24508</v>
      </c>
      <c r="G23" s="6"/>
      <c r="H23" s="69">
        <v>26840</v>
      </c>
      <c r="I23" s="6"/>
      <c r="J23" s="69">
        <v>27918</v>
      </c>
    </row>
    <row r="24" spans="1:10" x14ac:dyDescent="0.2">
      <c r="A24" s="6"/>
      <c r="B24" s="6"/>
      <c r="C24" s="6" t="s">
        <v>120</v>
      </c>
      <c r="D24" s="6"/>
      <c r="E24" s="6"/>
      <c r="F24" s="69">
        <v>22943</v>
      </c>
      <c r="G24" s="6"/>
      <c r="H24" s="69">
        <v>24950</v>
      </c>
      <c r="I24" s="6"/>
      <c r="J24" s="69">
        <v>26205</v>
      </c>
    </row>
    <row r="25" spans="1:10" x14ac:dyDescent="0.2">
      <c r="A25" s="55"/>
      <c r="B25" s="743" t="s">
        <v>121</v>
      </c>
      <c r="C25" s="743"/>
      <c r="D25" s="743"/>
      <c r="E25" s="743"/>
      <c r="F25" s="70">
        <v>9047</v>
      </c>
      <c r="G25" s="55"/>
      <c r="H25" s="70">
        <v>9764</v>
      </c>
      <c r="I25" s="55"/>
      <c r="J25" s="70">
        <v>10251</v>
      </c>
    </row>
    <row r="26" spans="1:10" x14ac:dyDescent="0.2">
      <c r="A26" s="6" t="s">
        <v>123</v>
      </c>
      <c r="B26" s="6"/>
      <c r="C26" s="6"/>
      <c r="D26" s="6"/>
      <c r="E26" s="6"/>
      <c r="F26" s="6"/>
      <c r="G26" s="6"/>
      <c r="H26" s="6"/>
      <c r="I26" s="6"/>
      <c r="J26" s="6"/>
    </row>
    <row r="27" spans="1:10" x14ac:dyDescent="0.2">
      <c r="A27" s="6" t="s">
        <v>124</v>
      </c>
      <c r="B27" s="6"/>
      <c r="C27" s="6"/>
      <c r="D27" s="6"/>
      <c r="E27" s="6"/>
      <c r="F27" s="6"/>
      <c r="G27" s="6"/>
      <c r="H27" s="6"/>
      <c r="I27" s="6"/>
      <c r="J27" s="6"/>
    </row>
    <row r="30" spans="1:10" x14ac:dyDescent="0.2">
      <c r="A30" s="39" t="s">
        <v>125</v>
      </c>
      <c r="B30" s="39"/>
      <c r="C30" s="39"/>
      <c r="D30" s="39"/>
      <c r="E30" s="39"/>
    </row>
    <row r="31" spans="1:10" x14ac:dyDescent="0.2">
      <c r="A31" t="s">
        <v>126</v>
      </c>
    </row>
    <row r="32" spans="1:10" x14ac:dyDescent="0.2">
      <c r="A32" s="39" t="s">
        <v>127</v>
      </c>
      <c r="B32" s="39"/>
      <c r="C32" s="39"/>
      <c r="D32" s="39"/>
      <c r="E32" s="39"/>
      <c r="F32" s="39"/>
      <c r="G32" s="39"/>
      <c r="H32" s="39"/>
    </row>
    <row r="33" spans="1:10" x14ac:dyDescent="0.2">
      <c r="A33" t="s">
        <v>107</v>
      </c>
    </row>
    <row r="34" spans="1:10" x14ac:dyDescent="0.2">
      <c r="A34" s="39" t="s">
        <v>128</v>
      </c>
      <c r="B34" s="39"/>
      <c r="C34" s="39"/>
    </row>
    <row r="35" spans="1:10" x14ac:dyDescent="0.2">
      <c r="A35" s="6"/>
      <c r="B35" s="6"/>
      <c r="C35" s="6"/>
      <c r="D35" s="6"/>
      <c r="E35" s="6"/>
      <c r="F35" s="6"/>
      <c r="G35" s="6"/>
      <c r="H35" s="6"/>
      <c r="I35" s="6"/>
      <c r="J35" s="6"/>
    </row>
    <row r="36" spans="1:10" x14ac:dyDescent="0.2">
      <c r="A36" s="68"/>
      <c r="B36" s="742" t="s">
        <v>103</v>
      </c>
      <c r="C36" s="742"/>
      <c r="D36" s="742"/>
      <c r="E36" s="68"/>
      <c r="F36" s="68">
        <v>1995</v>
      </c>
      <c r="G36" s="68"/>
      <c r="H36" s="68">
        <v>1996</v>
      </c>
      <c r="I36" s="68"/>
      <c r="J36" s="68">
        <v>1997</v>
      </c>
    </row>
    <row r="37" spans="1:10" x14ac:dyDescent="0.2">
      <c r="A37" s="6"/>
      <c r="B37" s="6"/>
      <c r="C37" s="6"/>
      <c r="D37" s="6"/>
      <c r="E37" s="6"/>
      <c r="F37" s="6"/>
      <c r="G37" s="6"/>
      <c r="H37" s="6"/>
      <c r="I37" s="6"/>
      <c r="J37" s="6"/>
    </row>
    <row r="38" spans="1:10" x14ac:dyDescent="0.2">
      <c r="A38" s="741" t="s">
        <v>27</v>
      </c>
      <c r="B38" s="741"/>
      <c r="C38" s="6"/>
      <c r="D38" s="6"/>
      <c r="E38" s="6"/>
      <c r="F38" s="6"/>
      <c r="G38" s="6"/>
      <c r="H38" s="6"/>
      <c r="I38" s="6"/>
      <c r="J38" s="6"/>
    </row>
    <row r="39" spans="1:10" x14ac:dyDescent="0.2">
      <c r="A39" s="6"/>
      <c r="B39" s="6"/>
      <c r="C39" s="6"/>
      <c r="D39" s="6"/>
      <c r="E39" s="6"/>
      <c r="F39" s="6"/>
      <c r="G39" s="6"/>
      <c r="H39" s="6"/>
      <c r="I39" s="6"/>
      <c r="J39" s="6"/>
    </row>
    <row r="40" spans="1:10" x14ac:dyDescent="0.2">
      <c r="A40" s="6"/>
      <c r="B40" s="741" t="s">
        <v>108</v>
      </c>
      <c r="C40" s="741"/>
      <c r="D40" s="741"/>
      <c r="E40" s="6"/>
      <c r="F40" s="6"/>
      <c r="G40" s="6"/>
      <c r="H40" s="6"/>
      <c r="I40" s="6"/>
      <c r="J40" s="6"/>
    </row>
    <row r="41" spans="1:10" x14ac:dyDescent="0.2">
      <c r="A41" s="6"/>
      <c r="B41" s="741" t="s">
        <v>129</v>
      </c>
      <c r="C41" s="741"/>
      <c r="D41" s="741"/>
      <c r="E41" s="6"/>
      <c r="F41" s="6"/>
      <c r="G41" s="6"/>
      <c r="H41" s="6"/>
      <c r="I41" s="6"/>
      <c r="J41" s="6"/>
    </row>
    <row r="42" spans="1:10" x14ac:dyDescent="0.2">
      <c r="A42" s="6"/>
      <c r="B42" s="6"/>
      <c r="C42" s="6" t="s">
        <v>130</v>
      </c>
      <c r="D42" s="6"/>
      <c r="E42" s="6"/>
      <c r="F42" s="6"/>
      <c r="G42" s="6"/>
      <c r="H42" s="6"/>
      <c r="I42" s="6"/>
      <c r="J42" s="6"/>
    </row>
    <row r="43" spans="1:10" x14ac:dyDescent="0.2">
      <c r="A43" s="6"/>
      <c r="B43" s="6"/>
      <c r="C43" s="6" t="s">
        <v>131</v>
      </c>
      <c r="D43" s="6"/>
      <c r="E43" s="6"/>
      <c r="F43" s="6"/>
      <c r="G43" s="6"/>
      <c r="H43" s="6"/>
      <c r="I43" s="6"/>
      <c r="J43" s="6"/>
    </row>
    <row r="44" spans="1:10" x14ac:dyDescent="0.2">
      <c r="A44" s="6"/>
      <c r="B44" s="6"/>
      <c r="C44" s="6" t="s">
        <v>112</v>
      </c>
      <c r="D44" s="6"/>
      <c r="E44" s="6"/>
      <c r="F44" s="6"/>
      <c r="G44" s="6"/>
      <c r="H44" s="6"/>
      <c r="I44" s="6"/>
      <c r="J44" s="6"/>
    </row>
    <row r="45" spans="1:10" x14ac:dyDescent="0.2">
      <c r="A45" s="6"/>
      <c r="B45" s="6"/>
      <c r="C45" s="6" t="s">
        <v>113</v>
      </c>
      <c r="D45" s="6"/>
      <c r="E45" s="6"/>
      <c r="F45" s="6"/>
      <c r="G45" s="6"/>
      <c r="H45" s="6"/>
      <c r="I45" s="6"/>
      <c r="J45" s="6"/>
    </row>
    <row r="46" spans="1:10" x14ac:dyDescent="0.2">
      <c r="A46" s="6"/>
      <c r="B46" s="6"/>
      <c r="C46" s="6" t="s">
        <v>122</v>
      </c>
      <c r="D46" s="6"/>
      <c r="E46" s="6"/>
      <c r="F46" s="6"/>
      <c r="G46" s="6"/>
      <c r="H46" s="6"/>
      <c r="I46" s="6"/>
      <c r="J46" s="6"/>
    </row>
    <row r="47" spans="1:10" x14ac:dyDescent="0.2">
      <c r="A47" s="6"/>
      <c r="B47" s="6"/>
      <c r="C47" s="6" t="s">
        <v>132</v>
      </c>
      <c r="D47" s="6"/>
      <c r="E47" s="6"/>
      <c r="F47" s="6"/>
      <c r="G47" s="6"/>
      <c r="H47" s="6"/>
      <c r="I47" s="6"/>
      <c r="J47" s="6"/>
    </row>
    <row r="48" spans="1:10" x14ac:dyDescent="0.2">
      <c r="A48" s="6"/>
      <c r="B48" s="6"/>
      <c r="C48" s="6" t="s">
        <v>133</v>
      </c>
      <c r="D48" s="6"/>
      <c r="E48" s="6"/>
      <c r="F48" s="6"/>
      <c r="G48" s="6"/>
      <c r="H48" s="6"/>
      <c r="I48" s="6"/>
      <c r="J48" s="6"/>
    </row>
    <row r="49" spans="1:10" x14ac:dyDescent="0.2">
      <c r="A49" s="6"/>
      <c r="B49" s="6"/>
      <c r="C49" s="6" t="s">
        <v>116</v>
      </c>
      <c r="D49" s="6"/>
      <c r="E49" s="6"/>
      <c r="F49" s="6"/>
      <c r="G49" s="6"/>
      <c r="H49" s="6"/>
      <c r="I49" s="6"/>
      <c r="J49" s="6"/>
    </row>
    <row r="50" spans="1:10" x14ac:dyDescent="0.2">
      <c r="A50" s="6"/>
      <c r="B50" s="6"/>
      <c r="C50" s="6" t="s">
        <v>117</v>
      </c>
      <c r="D50" s="6"/>
      <c r="E50" s="6"/>
      <c r="F50" s="6"/>
      <c r="G50" s="6"/>
      <c r="H50" s="6"/>
      <c r="I50" s="6"/>
      <c r="J50" s="6"/>
    </row>
    <row r="51" spans="1:10" x14ac:dyDescent="0.2">
      <c r="A51" s="6"/>
      <c r="B51" s="6"/>
      <c r="C51" s="6" t="s">
        <v>134</v>
      </c>
      <c r="D51" s="6"/>
      <c r="E51" s="6"/>
      <c r="F51" s="6"/>
      <c r="G51" s="6"/>
      <c r="H51" s="6"/>
      <c r="I51" s="6"/>
      <c r="J51" s="6"/>
    </row>
    <row r="52" spans="1:10" x14ac:dyDescent="0.2">
      <c r="A52" s="6"/>
      <c r="B52" s="6"/>
      <c r="C52" s="6" t="s">
        <v>119</v>
      </c>
      <c r="D52" s="6"/>
      <c r="E52" s="6"/>
      <c r="F52" s="6"/>
      <c r="G52" s="6"/>
      <c r="H52" s="6"/>
      <c r="I52" s="6"/>
      <c r="J52" s="6"/>
    </row>
    <row r="53" spans="1:10" x14ac:dyDescent="0.2">
      <c r="A53" s="6"/>
      <c r="B53" s="6"/>
      <c r="C53" s="6" t="s">
        <v>120</v>
      </c>
      <c r="D53" s="6"/>
      <c r="E53" s="6"/>
      <c r="F53" s="6"/>
      <c r="G53" s="6"/>
      <c r="H53" s="6"/>
      <c r="I53" s="6"/>
      <c r="J53" s="6"/>
    </row>
    <row r="54" spans="1:10" x14ac:dyDescent="0.2">
      <c r="A54" s="55"/>
      <c r="B54" s="743" t="s">
        <v>121</v>
      </c>
      <c r="C54" s="743"/>
      <c r="D54" s="743"/>
      <c r="E54" s="55"/>
      <c r="F54" s="55"/>
      <c r="G54" s="55"/>
      <c r="H54" s="55"/>
      <c r="I54" s="55"/>
      <c r="J54" s="55"/>
    </row>
    <row r="55" spans="1:10" x14ac:dyDescent="0.2">
      <c r="A55" s="6" t="s">
        <v>135</v>
      </c>
      <c r="B55" s="6"/>
      <c r="C55" s="6"/>
      <c r="D55" s="6"/>
      <c r="E55" s="6"/>
      <c r="F55" s="6"/>
      <c r="G55" s="6"/>
      <c r="H55" s="6"/>
      <c r="I55" s="6"/>
      <c r="J55" s="6"/>
    </row>
    <row r="56" spans="1:10" x14ac:dyDescent="0.2">
      <c r="A56" s="6"/>
      <c r="B56" s="6"/>
      <c r="C56" s="6"/>
      <c r="D56" s="6"/>
      <c r="E56" s="6"/>
      <c r="F56" s="6"/>
      <c r="G56" s="6"/>
      <c r="H56" s="6"/>
      <c r="I56" s="6"/>
      <c r="J56" s="6"/>
    </row>
    <row r="57" spans="1:10" x14ac:dyDescent="0.2">
      <c r="A57" s="6"/>
      <c r="B57" s="6"/>
      <c r="C57" s="6"/>
      <c r="D57" s="6"/>
      <c r="E57" s="6"/>
      <c r="F57" s="6"/>
      <c r="G57" s="6"/>
      <c r="H57" s="6"/>
      <c r="I57" s="6"/>
      <c r="J57" s="6"/>
    </row>
    <row r="58" spans="1:10" x14ac:dyDescent="0.2">
      <c r="A58" s="6"/>
      <c r="B58" s="6"/>
      <c r="C58" s="6"/>
      <c r="D58" s="6"/>
      <c r="E58" s="6"/>
      <c r="F58" s="6"/>
      <c r="G58" s="6"/>
      <c r="H58" s="6"/>
      <c r="I58" s="6"/>
      <c r="J58" s="6"/>
    </row>
    <row r="59" spans="1:10" x14ac:dyDescent="0.2">
      <c r="A59" s="6" t="s">
        <v>136</v>
      </c>
      <c r="B59" s="6"/>
      <c r="C59" s="6"/>
      <c r="D59" s="6"/>
      <c r="E59" s="6"/>
      <c r="F59" s="6"/>
      <c r="G59" s="6"/>
      <c r="H59" s="6"/>
      <c r="I59" s="6"/>
      <c r="J59" s="6"/>
    </row>
    <row r="60" spans="1:10" x14ac:dyDescent="0.2">
      <c r="A60" s="6"/>
      <c r="B60" s="6"/>
      <c r="C60" s="6"/>
      <c r="D60" s="6"/>
      <c r="E60" s="6"/>
      <c r="F60" s="6"/>
      <c r="G60" s="6"/>
      <c r="H60" s="6"/>
      <c r="I60" s="6"/>
      <c r="J60" s="6"/>
    </row>
  </sheetData>
  <mergeCells count="10">
    <mergeCell ref="B54:D54"/>
    <mergeCell ref="B36:D36"/>
    <mergeCell ref="A38:B38"/>
    <mergeCell ref="B40:D40"/>
    <mergeCell ref="B41:D41"/>
    <mergeCell ref="B11:D11"/>
    <mergeCell ref="B12:D12"/>
    <mergeCell ref="B7:D7"/>
    <mergeCell ref="A9:B9"/>
    <mergeCell ref="B25:E25"/>
  </mergeCells>
  <phoneticPr fontId="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K49"/>
  <sheetViews>
    <sheetView showGridLines="0" topLeftCell="A18" workbookViewId="0">
      <selection activeCell="D14" sqref="D14"/>
    </sheetView>
  </sheetViews>
  <sheetFormatPr defaultRowHeight="12.75" x14ac:dyDescent="0.2"/>
  <cols>
    <col min="2" max="4" width="11.7109375" customWidth="1"/>
    <col min="5" max="11" width="13.28515625" customWidth="1"/>
  </cols>
  <sheetData>
    <row r="9" spans="1:11" x14ac:dyDescent="0.2">
      <c r="A9" t="s">
        <v>99</v>
      </c>
    </row>
    <row r="11" spans="1:11" x14ac:dyDescent="0.2">
      <c r="A11" s="28"/>
      <c r="B11" s="30">
        <v>1987</v>
      </c>
      <c r="C11" s="30">
        <v>1988</v>
      </c>
      <c r="D11" s="30">
        <v>1989</v>
      </c>
      <c r="E11" s="30">
        <v>1990</v>
      </c>
      <c r="F11" s="30">
        <v>1991</v>
      </c>
      <c r="G11" s="30">
        <v>1992</v>
      </c>
      <c r="H11" s="30">
        <v>1993</v>
      </c>
      <c r="I11" s="33">
        <v>1994</v>
      </c>
      <c r="J11" s="33">
        <v>1995</v>
      </c>
      <c r="K11" s="33">
        <v>1996</v>
      </c>
    </row>
    <row r="12" spans="1:11" x14ac:dyDescent="0.2">
      <c r="A12" s="3" t="s">
        <v>100</v>
      </c>
      <c r="B12" s="4">
        <v>682764789</v>
      </c>
      <c r="C12" s="4">
        <v>799183334</v>
      </c>
      <c r="D12" s="4">
        <v>925444250.01581728</v>
      </c>
      <c r="E12" s="4">
        <v>1077236991.3103361</v>
      </c>
      <c r="F12" s="4">
        <v>1248010653</v>
      </c>
      <c r="G12" s="4">
        <v>1351559019</v>
      </c>
      <c r="H12" s="4">
        <v>1474457100</v>
      </c>
      <c r="I12" s="32">
        <v>1692932254</v>
      </c>
      <c r="J12" s="32">
        <v>1906328488</v>
      </c>
      <c r="K12" s="32">
        <v>2196595238</v>
      </c>
    </row>
    <row r="13" spans="1:11" x14ac:dyDescent="0.2">
      <c r="A13" s="3" t="s">
        <v>101</v>
      </c>
      <c r="B13" s="7">
        <v>616925588</v>
      </c>
      <c r="C13" s="7">
        <v>658583047</v>
      </c>
      <c r="D13" s="7">
        <v>699451342.25590003</v>
      </c>
      <c r="E13" s="7">
        <v>720691414.14569998</v>
      </c>
      <c r="F13" s="7">
        <v>716522628</v>
      </c>
      <c r="G13" s="7">
        <v>718941674</v>
      </c>
      <c r="H13" s="4">
        <v>734156318</v>
      </c>
      <c r="I13" s="32">
        <v>766368486</v>
      </c>
      <c r="J13" s="32">
        <v>802866473</v>
      </c>
      <c r="K13" s="32">
        <v>848451437</v>
      </c>
    </row>
    <row r="15" spans="1:11" x14ac:dyDescent="0.2">
      <c r="A15" t="s">
        <v>102</v>
      </c>
    </row>
    <row r="16" spans="1:11" x14ac:dyDescent="0.2">
      <c r="B16" s="30">
        <v>1987</v>
      </c>
      <c r="C16" s="30">
        <v>1988</v>
      </c>
      <c r="D16" s="30">
        <v>1989</v>
      </c>
      <c r="E16" s="30">
        <v>1990</v>
      </c>
      <c r="F16" s="30">
        <v>1991</v>
      </c>
      <c r="G16" s="30">
        <v>1992</v>
      </c>
      <c r="H16" s="30">
        <v>1993</v>
      </c>
      <c r="I16" s="33">
        <v>1994</v>
      </c>
      <c r="J16" s="33">
        <v>1995</v>
      </c>
      <c r="K16" s="33">
        <v>1996</v>
      </c>
    </row>
    <row r="17" spans="1:11" x14ac:dyDescent="0.2">
      <c r="A17" s="3" t="s">
        <v>100</v>
      </c>
      <c r="B17" s="5">
        <v>20385490</v>
      </c>
      <c r="C17" s="5">
        <v>23040860</v>
      </c>
      <c r="D17" s="5">
        <v>26979466</v>
      </c>
      <c r="E17" s="5">
        <v>30952208</v>
      </c>
      <c r="F17" s="5">
        <v>36335764</v>
      </c>
      <c r="G17" s="5">
        <v>37101536</v>
      </c>
      <c r="H17" s="5">
        <v>41961496</v>
      </c>
      <c r="I17" s="34">
        <v>49730603</v>
      </c>
      <c r="J17" s="34">
        <v>58154824</v>
      </c>
      <c r="K17" s="34">
        <v>66898374</v>
      </c>
    </row>
    <row r="18" spans="1:11" x14ac:dyDescent="0.2">
      <c r="A18" s="3" t="s">
        <v>101</v>
      </c>
      <c r="B18" s="8">
        <v>18294391</v>
      </c>
      <c r="C18" s="8">
        <v>19238193</v>
      </c>
      <c r="D18" s="8">
        <v>20463468</v>
      </c>
      <c r="E18" s="8">
        <v>20872315</v>
      </c>
      <c r="F18" s="8">
        <v>21579476</v>
      </c>
      <c r="G18" s="8">
        <v>20344347</v>
      </c>
      <c r="H18" s="8">
        <v>20893108</v>
      </c>
      <c r="I18" s="34">
        <v>22294608</v>
      </c>
      <c r="J18" s="34">
        <v>23957712</v>
      </c>
      <c r="K18" s="34">
        <v>25135603</v>
      </c>
    </row>
    <row r="24" spans="1:11" x14ac:dyDescent="0.2">
      <c r="A24" s="2"/>
      <c r="B24" s="2"/>
      <c r="C24" s="2"/>
      <c r="D24" s="2"/>
      <c r="E24" s="2"/>
      <c r="F24" s="2"/>
      <c r="G24" s="2"/>
      <c r="H24" s="2"/>
      <c r="I24" s="2"/>
      <c r="J24" s="2"/>
      <c r="K24" s="2"/>
    </row>
    <row r="39" spans="1:11" x14ac:dyDescent="0.2">
      <c r="A39" s="28"/>
      <c r="B39" s="28"/>
      <c r="C39" s="28"/>
      <c r="D39" s="28"/>
      <c r="E39" s="28"/>
      <c r="F39" s="28"/>
      <c r="G39" s="28"/>
      <c r="H39" s="28"/>
      <c r="I39" s="28"/>
      <c r="J39" s="28"/>
      <c r="K39" s="28"/>
    </row>
    <row r="45" spans="1:11" x14ac:dyDescent="0.2">
      <c r="A45" s="13"/>
      <c r="B45" s="13"/>
      <c r="C45" s="13"/>
      <c r="D45" s="13"/>
      <c r="E45" s="13"/>
      <c r="F45" s="13"/>
      <c r="G45" s="13"/>
      <c r="H45" s="13"/>
      <c r="I45" s="13"/>
      <c r="J45" s="13"/>
      <c r="K45" s="13"/>
    </row>
    <row r="49" spans="1:11" x14ac:dyDescent="0.2">
      <c r="A49" s="10"/>
      <c r="B49" s="10"/>
      <c r="C49" s="10"/>
      <c r="D49" s="10"/>
      <c r="E49" s="10"/>
      <c r="F49" s="10"/>
      <c r="G49" s="10"/>
      <c r="H49" s="10"/>
      <c r="I49" s="10"/>
      <c r="J49" s="10"/>
      <c r="K49" s="10"/>
    </row>
  </sheetData>
  <phoneticPr fontId="0" type="noConversion"/>
  <pageMargins left="0.24" right="0.25" top="0.31" bottom="0.48" header="0.2" footer="0.26"/>
  <pageSetup paperSize="9" orientation="portrait" horizontalDpi="4294967292" verticalDpi="300" r:id="rId1"/>
  <headerFooter alignWithMargins="0">
    <oddFooter>&amp;C&amp;9 3-3</oddFoot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06"/>
  <sheetViews>
    <sheetView showGridLines="0" view="pageBreakPreview" zoomScaleSheetLayoutView="100" workbookViewId="0">
      <selection activeCell="AB33" sqref="AB33"/>
    </sheetView>
  </sheetViews>
  <sheetFormatPr defaultRowHeight="12.75" x14ac:dyDescent="0.2"/>
  <cols>
    <col min="1" max="1" width="4.42578125" style="165" customWidth="1"/>
    <col min="2" max="2" width="40.7109375" style="165" customWidth="1"/>
    <col min="3" max="4" width="12.85546875" style="165" hidden="1" customWidth="1"/>
    <col min="5" max="5" width="13.7109375" style="165" hidden="1" customWidth="1"/>
    <col min="6" max="6" width="12.7109375" style="165" hidden="1" customWidth="1"/>
    <col min="7" max="7" width="13.140625" style="165" hidden="1" customWidth="1"/>
    <col min="8" max="8" width="13.28515625" style="164" hidden="1" customWidth="1"/>
    <col min="9" max="12" width="12.85546875" style="164" hidden="1" customWidth="1"/>
    <col min="13" max="14" width="13.140625" style="164" hidden="1" customWidth="1"/>
    <col min="15" max="15" width="13.140625" style="495" hidden="1" customWidth="1"/>
    <col min="16" max="18" width="13.140625" style="164" hidden="1" customWidth="1"/>
    <col min="19" max="19" width="13.140625" style="164" customWidth="1"/>
    <col min="20" max="21" width="14.5703125" style="164" bestFit="1" customWidth="1"/>
    <col min="22" max="22" width="13.140625" style="164" customWidth="1"/>
    <col min="23" max="26" width="0" style="164" hidden="1" customWidth="1"/>
    <col min="27" max="27" width="13.5703125" style="164" hidden="1" customWidth="1"/>
    <col min="28" max="30" width="13.5703125" style="164" customWidth="1"/>
    <col min="31" max="31" width="3.42578125" style="164" customWidth="1"/>
    <col min="32" max="34" width="8.7109375" style="164" customWidth="1"/>
    <col min="35" max="35" width="2.85546875" style="164" customWidth="1"/>
    <col min="36" max="37" width="14.5703125" style="164" bestFit="1" customWidth="1"/>
    <col min="38" max="38" width="14.5703125" style="164" customWidth="1"/>
    <col min="39" max="39" width="2.85546875" style="164" customWidth="1"/>
    <col min="40" max="40" width="0" style="164" hidden="1" customWidth="1"/>
    <col min="41" max="43" width="10.140625" style="164" customWidth="1"/>
    <col min="44" max="16384" width="9.140625" style="164"/>
  </cols>
  <sheetData>
    <row r="1" spans="1:45" ht="12" customHeight="1" x14ac:dyDescent="0.2">
      <c r="A1" s="163" t="s">
        <v>0</v>
      </c>
      <c r="B1" s="164"/>
      <c r="C1" s="164"/>
      <c r="M1" s="163" t="s">
        <v>140</v>
      </c>
    </row>
    <row r="2" spans="1:45" ht="12" customHeight="1" x14ac:dyDescent="0.2">
      <c r="A2" s="166" t="s">
        <v>198</v>
      </c>
      <c r="B2" s="166"/>
      <c r="C2" s="164"/>
      <c r="D2" s="164"/>
      <c r="M2" s="166" t="s">
        <v>199</v>
      </c>
    </row>
    <row r="3" spans="1:45" ht="12" customHeight="1" x14ac:dyDescent="0.2">
      <c r="A3" s="166" t="s">
        <v>24</v>
      </c>
      <c r="B3" s="166"/>
      <c r="C3" s="164"/>
      <c r="D3" s="164"/>
      <c r="M3" s="166" t="s">
        <v>24</v>
      </c>
    </row>
    <row r="4" spans="1:45" ht="12" customHeight="1" x14ac:dyDescent="0.2">
      <c r="A4" s="167" t="s">
        <v>259</v>
      </c>
      <c r="B4" s="166"/>
      <c r="C4" s="164"/>
      <c r="D4" s="164"/>
      <c r="M4" s="167" t="str">
        <f>A4</f>
        <v>2011-2013</v>
      </c>
    </row>
    <row r="5" spans="1:45" s="169" customFormat="1" ht="12" customHeight="1" x14ac:dyDescent="0.2">
      <c r="A5" s="166" t="s">
        <v>2</v>
      </c>
      <c r="B5" s="166"/>
      <c r="C5" s="168"/>
      <c r="D5" s="168"/>
      <c r="M5" s="166" t="s">
        <v>2</v>
      </c>
      <c r="O5" s="187"/>
      <c r="AB5" s="169" t="s">
        <v>255</v>
      </c>
    </row>
    <row r="6" spans="1:45" ht="9.75" customHeight="1" x14ac:dyDescent="0.2">
      <c r="A6" s="170"/>
      <c r="B6" s="171"/>
      <c r="C6" s="172"/>
      <c r="D6" s="172"/>
      <c r="E6" s="172"/>
      <c r="H6" s="165"/>
      <c r="I6" s="173"/>
      <c r="J6" s="173"/>
      <c r="K6" s="173"/>
      <c r="AA6" s="66" t="s">
        <v>201</v>
      </c>
      <c r="AB6" s="66" t="s">
        <v>257</v>
      </c>
      <c r="AC6" s="66"/>
      <c r="AD6" s="66"/>
      <c r="AE6" s="66"/>
      <c r="AF6" s="66"/>
      <c r="AG6" s="66"/>
      <c r="AH6" s="66"/>
      <c r="AI6" s="66"/>
      <c r="AJ6" s="164" t="s">
        <v>256</v>
      </c>
    </row>
    <row r="7" spans="1:45" s="66" customFormat="1" ht="12" customHeight="1" x14ac:dyDescent="0.2">
      <c r="A7" s="65"/>
      <c r="B7" s="677" t="s">
        <v>3</v>
      </c>
      <c r="C7" s="71">
        <v>1996</v>
      </c>
      <c r="D7" s="71">
        <v>1997</v>
      </c>
      <c r="E7" s="677">
        <v>1998</v>
      </c>
      <c r="F7" s="71">
        <v>1999</v>
      </c>
      <c r="G7" s="121">
        <v>2000</v>
      </c>
      <c r="H7" s="121">
        <v>2001</v>
      </c>
      <c r="I7" s="121">
        <v>2002</v>
      </c>
      <c r="J7" s="121">
        <v>2003</v>
      </c>
      <c r="K7" s="155">
        <v>2004</v>
      </c>
      <c r="L7" s="121">
        <v>2005</v>
      </c>
      <c r="M7" s="121">
        <v>2006</v>
      </c>
      <c r="N7" s="121">
        <v>2007</v>
      </c>
      <c r="O7" s="500">
        <v>2008</v>
      </c>
      <c r="P7" s="500">
        <v>2009</v>
      </c>
      <c r="Q7" s="446">
        <v>2009</v>
      </c>
      <c r="R7" s="446">
        <v>2010</v>
      </c>
      <c r="S7" s="446">
        <v>2011</v>
      </c>
      <c r="T7" s="446">
        <v>2012</v>
      </c>
      <c r="U7" s="446">
        <v>2013</v>
      </c>
      <c r="V7" s="678"/>
      <c r="AA7" s="446">
        <v>2009</v>
      </c>
      <c r="AB7" s="446">
        <v>2011</v>
      </c>
      <c r="AC7" s="446">
        <v>2012</v>
      </c>
      <c r="AD7" s="446">
        <v>2013</v>
      </c>
      <c r="AF7" s="446">
        <v>2011</v>
      </c>
      <c r="AG7" s="446">
        <v>2012</v>
      </c>
      <c r="AH7" s="446">
        <v>2013</v>
      </c>
      <c r="AJ7" s="446">
        <v>2011</v>
      </c>
      <c r="AK7" s="446">
        <v>2012</v>
      </c>
      <c r="AL7" s="446">
        <v>2013</v>
      </c>
      <c r="AN7" s="446">
        <v>2009</v>
      </c>
      <c r="AO7" s="446">
        <v>2010</v>
      </c>
      <c r="AP7" s="446">
        <v>2011</v>
      </c>
      <c r="AQ7" s="446">
        <v>2012</v>
      </c>
    </row>
    <row r="8" spans="1:45" s="66" customFormat="1" ht="6" customHeight="1" x14ac:dyDescent="0.2">
      <c r="A8" s="174"/>
      <c r="B8" s="174"/>
      <c r="C8" s="175"/>
      <c r="D8" s="176"/>
      <c r="E8" s="176"/>
      <c r="F8" s="177"/>
      <c r="G8" s="177"/>
      <c r="O8" s="496"/>
      <c r="Q8" s="49"/>
      <c r="R8" s="49"/>
      <c r="S8" s="49"/>
      <c r="T8" s="49"/>
      <c r="U8" s="49"/>
      <c r="V8" s="49"/>
    </row>
    <row r="9" spans="1:45" s="182" customFormat="1" ht="12" customHeight="1" x14ac:dyDescent="0.2">
      <c r="A9" s="220" t="s">
        <v>235</v>
      </c>
      <c r="B9" s="138"/>
      <c r="C9" s="178">
        <v>447802861</v>
      </c>
      <c r="D9" s="178">
        <v>457983080</v>
      </c>
      <c r="E9" s="179">
        <f>SUM(E10:E11)</f>
        <v>451645050</v>
      </c>
      <c r="F9" s="179">
        <f>SUM(F10:F11)</f>
        <v>510493584</v>
      </c>
      <c r="G9" s="180">
        <v>528868001</v>
      </c>
      <c r="H9" s="180">
        <f>SUM(H10:H11)</f>
        <v>549112682</v>
      </c>
      <c r="I9" s="180">
        <f>SUM(I10:I11)</f>
        <v>598849876</v>
      </c>
      <c r="J9" s="181">
        <v>631969730</v>
      </c>
      <c r="K9" s="181">
        <v>734171105</v>
      </c>
      <c r="L9" s="200">
        <v>778369701.02731562</v>
      </c>
      <c r="M9" s="200">
        <v>853718117.08896649</v>
      </c>
      <c r="N9" s="200">
        <v>943842434</v>
      </c>
      <c r="O9" s="535">
        <v>1102465152</v>
      </c>
      <c r="P9" s="200">
        <v>1138333829</v>
      </c>
      <c r="Q9" s="200">
        <v>1049874330.1292551</v>
      </c>
      <c r="R9" s="200">
        <v>1108718039.8606691</v>
      </c>
      <c r="S9" s="200">
        <v>1235012509.0827172</v>
      </c>
      <c r="T9" s="679">
        <v>1250639578.3463705</v>
      </c>
      <c r="U9" s="679">
        <v>1296824395.0253053</v>
      </c>
      <c r="V9" s="200"/>
      <c r="W9" s="220" t="s">
        <v>4</v>
      </c>
      <c r="X9" s="138"/>
      <c r="AA9" s="600">
        <f>Q11+Q10</f>
        <v>1049874330.1292551</v>
      </c>
      <c r="AB9" s="600">
        <v>1235012509.0827172</v>
      </c>
      <c r="AC9" s="600">
        <v>1250639578.3463705</v>
      </c>
      <c r="AD9" s="600">
        <v>1296824395.0253053</v>
      </c>
      <c r="AE9" s="600"/>
      <c r="AF9" s="600" t="b">
        <f>S9=AB9</f>
        <v>1</v>
      </c>
      <c r="AG9" s="600" t="b">
        <f t="shared" ref="AG9:AH11" si="0">T9=AC9</f>
        <v>1</v>
      </c>
      <c r="AH9" s="600" t="b">
        <f t="shared" si="0"/>
        <v>1</v>
      </c>
      <c r="AI9" s="600"/>
      <c r="AJ9" s="600">
        <f>S10+S11</f>
        <v>1235012509.0827172</v>
      </c>
      <c r="AK9" s="600">
        <f t="shared" ref="AK9:AL9" si="1">T10+T11</f>
        <v>1250639578.3463705</v>
      </c>
      <c r="AL9" s="600">
        <f t="shared" si="1"/>
        <v>1296824395.0253053</v>
      </c>
      <c r="AM9" s="174"/>
      <c r="AN9" s="174" t="b">
        <f>Q9=AA9</f>
        <v>1</v>
      </c>
      <c r="AO9" s="174" t="b">
        <f>AJ9=S9</f>
        <v>1</v>
      </c>
      <c r="AP9" s="174" t="b">
        <f t="shared" ref="AP9:AQ9" si="2">AK9=T9</f>
        <v>1</v>
      </c>
      <c r="AQ9" s="174" t="b">
        <f t="shared" si="2"/>
        <v>1</v>
      </c>
    </row>
    <row r="10" spans="1:45" s="66" customFormat="1" ht="12" customHeight="1" x14ac:dyDescent="0.2">
      <c r="A10" s="437" t="s">
        <v>245</v>
      </c>
      <c r="B10" s="532"/>
      <c r="C10" s="176">
        <v>443137589</v>
      </c>
      <c r="D10" s="176">
        <v>454744001</v>
      </c>
      <c r="E10" s="176">
        <v>448357002</v>
      </c>
      <c r="F10" s="176">
        <v>506438001</v>
      </c>
      <c r="G10" s="183">
        <v>525485001</v>
      </c>
      <c r="H10" s="183">
        <v>546647222</v>
      </c>
      <c r="I10" s="184">
        <v>597038000</v>
      </c>
      <c r="J10" s="185">
        <v>629704505</v>
      </c>
      <c r="K10" s="185">
        <v>730699442</v>
      </c>
      <c r="L10" s="183">
        <v>774118596.56616855</v>
      </c>
      <c r="M10" s="183">
        <v>848050715.37709475</v>
      </c>
      <c r="N10" s="183">
        <v>939147188</v>
      </c>
      <c r="O10" s="536">
        <v>1097978046</v>
      </c>
      <c r="P10" s="183">
        <v>1134035642</v>
      </c>
      <c r="Q10" s="183">
        <v>871012265.05126238</v>
      </c>
      <c r="R10" s="183">
        <v>928588229.81029463</v>
      </c>
      <c r="S10" s="183">
        <v>1052167132.2021525</v>
      </c>
      <c r="T10" s="381">
        <v>1056987375.0180427</v>
      </c>
      <c r="U10" s="381">
        <v>1097504085.5576971</v>
      </c>
      <c r="V10" s="183"/>
      <c r="W10" s="437" t="s">
        <v>5</v>
      </c>
      <c r="X10" s="532"/>
      <c r="AB10" s="66">
        <v>1052167132.2021525</v>
      </c>
      <c r="AC10" s="66">
        <v>1056987375.0180427</v>
      </c>
      <c r="AD10" s="66">
        <v>1097504085.5576971</v>
      </c>
      <c r="AF10" s="600" t="b">
        <f t="shared" ref="AF10:AF29" si="3">S10=AB10</f>
        <v>1</v>
      </c>
      <c r="AG10" s="600" t="b">
        <f t="shared" si="0"/>
        <v>1</v>
      </c>
      <c r="AH10" s="600" t="b">
        <f t="shared" si="0"/>
        <v>1</v>
      </c>
      <c r="AI10" s="600"/>
      <c r="AS10" s="603"/>
    </row>
    <row r="11" spans="1:45" s="66" customFormat="1" ht="12" customHeight="1" x14ac:dyDescent="0.2">
      <c r="A11" s="437" t="s">
        <v>246</v>
      </c>
      <c r="B11" s="532"/>
      <c r="C11" s="176">
        <v>4665272</v>
      </c>
      <c r="D11" s="176">
        <v>3239079</v>
      </c>
      <c r="E11" s="176">
        <v>3288048</v>
      </c>
      <c r="F11" s="176">
        <v>4055583</v>
      </c>
      <c r="G11" s="183">
        <v>3383000</v>
      </c>
      <c r="H11" s="183">
        <v>2465460</v>
      </c>
      <c r="I11" s="184">
        <v>1811876</v>
      </c>
      <c r="J11" s="185">
        <v>2265225</v>
      </c>
      <c r="K11" s="185">
        <v>3471663</v>
      </c>
      <c r="L11" s="183">
        <v>4251104.4611470783</v>
      </c>
      <c r="M11" s="183">
        <v>5667401.711871719</v>
      </c>
      <c r="N11" s="183">
        <v>4695247</v>
      </c>
      <c r="O11" s="536">
        <v>4487106</v>
      </c>
      <c r="P11" s="183">
        <v>4298187</v>
      </c>
      <c r="Q11" s="183">
        <v>178862065.07799265</v>
      </c>
      <c r="R11" s="183">
        <v>180129810.0503746</v>
      </c>
      <c r="S11" s="183">
        <v>182845376.88056472</v>
      </c>
      <c r="T11" s="381">
        <v>193652203.32832778</v>
      </c>
      <c r="U11" s="381">
        <v>199320309.46760809</v>
      </c>
      <c r="V11" s="183"/>
      <c r="W11" s="437" t="s">
        <v>6</v>
      </c>
      <c r="X11" s="532"/>
      <c r="AB11" s="66">
        <v>182845376.88056472</v>
      </c>
      <c r="AC11" s="66">
        <v>193652203.32832778</v>
      </c>
      <c r="AD11" s="66">
        <v>199320309.46760809</v>
      </c>
      <c r="AF11" s="600" t="b">
        <f t="shared" si="3"/>
        <v>1</v>
      </c>
      <c r="AG11" s="600" t="b">
        <f t="shared" si="0"/>
        <v>1</v>
      </c>
      <c r="AH11" s="600" t="b">
        <f t="shared" si="0"/>
        <v>1</v>
      </c>
      <c r="AI11" s="600"/>
      <c r="AS11" s="604"/>
    </row>
    <row r="12" spans="1:45" s="66" customFormat="1" ht="6" customHeight="1" x14ac:dyDescent="0.2">
      <c r="A12" s="214"/>
      <c r="B12" s="214"/>
      <c r="C12" s="176"/>
      <c r="I12" s="184"/>
      <c r="L12" s="183"/>
      <c r="M12" s="183"/>
      <c r="N12" s="183"/>
      <c r="O12" s="537"/>
      <c r="P12" s="519"/>
      <c r="Q12" s="680"/>
      <c r="R12" s="681"/>
      <c r="S12" s="681"/>
      <c r="T12" s="682"/>
      <c r="U12" s="682"/>
      <c r="V12" s="680"/>
      <c r="W12" s="214"/>
      <c r="X12" s="214"/>
      <c r="AF12" s="600"/>
      <c r="AG12" s="600"/>
      <c r="AH12" s="600"/>
      <c r="AI12" s="600"/>
      <c r="AS12" s="604"/>
    </row>
    <row r="13" spans="1:45" s="182" customFormat="1" ht="12" customHeight="1" x14ac:dyDescent="0.2">
      <c r="A13" s="220" t="s">
        <v>7</v>
      </c>
      <c r="B13" s="138"/>
      <c r="C13" s="178">
        <v>696881156</v>
      </c>
      <c r="D13" s="179">
        <v>779786480</v>
      </c>
      <c r="E13" s="131">
        <f>SUM(E14:E17)</f>
        <v>838366830</v>
      </c>
      <c r="F13" s="131">
        <f>SUM(F14:F17)</f>
        <v>911074361</v>
      </c>
      <c r="G13" s="131">
        <v>1082430934</v>
      </c>
      <c r="H13" s="180">
        <f>SUM(H14:H17)</f>
        <v>1149120503</v>
      </c>
      <c r="I13" s="180">
        <f>SUM(I14:I17)</f>
        <v>1261635428</v>
      </c>
      <c r="J13" s="181">
        <v>1378870245</v>
      </c>
      <c r="K13" s="181">
        <v>1544351192</v>
      </c>
      <c r="L13" s="200">
        <v>1735148370.3919618</v>
      </c>
      <c r="M13" s="200">
        <v>1909433958.5421495</v>
      </c>
      <c r="N13" s="200">
        <v>2098719702</v>
      </c>
      <c r="O13" s="535">
        <v>2347803389</v>
      </c>
      <c r="P13" s="200">
        <v>2318881884</v>
      </c>
      <c r="Q13" s="200">
        <v>2545104358.8026767</v>
      </c>
      <c r="R13" s="200">
        <v>2932278988.6594763</v>
      </c>
      <c r="S13" s="200">
        <v>3043288393.1267071</v>
      </c>
      <c r="T13" s="679">
        <v>3299948089.3045859</v>
      </c>
      <c r="U13" s="679">
        <v>3593819930.7704782</v>
      </c>
      <c r="V13" s="200"/>
      <c r="W13" s="220" t="s">
        <v>7</v>
      </c>
      <c r="X13" s="138"/>
      <c r="AA13" s="600">
        <f>SUM(Q14:Q17)</f>
        <v>2545104358.8026767</v>
      </c>
      <c r="AB13" s="600">
        <v>3043288393.1267071</v>
      </c>
      <c r="AC13" s="600">
        <v>3299948089.3045859</v>
      </c>
      <c r="AD13" s="600">
        <v>3593819930.7704782</v>
      </c>
      <c r="AE13" s="600"/>
      <c r="AF13" s="600" t="b">
        <f t="shared" si="3"/>
        <v>1</v>
      </c>
      <c r="AG13" s="600" t="b">
        <f t="shared" ref="AG13:AG17" si="4">T13=AC13</f>
        <v>1</v>
      </c>
      <c r="AH13" s="600" t="b">
        <f t="shared" ref="AH13:AH17" si="5">U13=AD13</f>
        <v>1</v>
      </c>
      <c r="AI13" s="600"/>
      <c r="AJ13" s="600">
        <f>SUM(S14:S17)</f>
        <v>3043288393.1267071</v>
      </c>
      <c r="AK13" s="600">
        <f t="shared" ref="AK13:AL13" si="6">SUM(T14:T17)</f>
        <v>3299948089.3045859</v>
      </c>
      <c r="AL13" s="600">
        <f t="shared" si="6"/>
        <v>3593819930.7704782</v>
      </c>
      <c r="AM13" s="174"/>
      <c r="AN13" s="174" t="b">
        <f>Q13=AA13</f>
        <v>1</v>
      </c>
      <c r="AO13" s="174" t="b">
        <f>AJ13=S13</f>
        <v>1</v>
      </c>
      <c r="AP13" s="174" t="b">
        <f t="shared" ref="AP13:AQ13" si="7">AK13=T13</f>
        <v>1</v>
      </c>
      <c r="AQ13" s="174" t="b">
        <f t="shared" si="7"/>
        <v>1</v>
      </c>
      <c r="AS13" s="604"/>
    </row>
    <row r="14" spans="1:45" s="66" customFormat="1" ht="12" customHeight="1" x14ac:dyDescent="0.2">
      <c r="A14" s="437" t="s">
        <v>8</v>
      </c>
      <c r="B14" s="532"/>
      <c r="C14" s="176">
        <v>17174977</v>
      </c>
      <c r="D14" s="186">
        <v>17311481</v>
      </c>
      <c r="E14" s="176">
        <v>20092928</v>
      </c>
      <c r="F14" s="176">
        <v>18016000</v>
      </c>
      <c r="G14" s="116">
        <v>21788004</v>
      </c>
      <c r="H14" s="183">
        <v>21707132</v>
      </c>
      <c r="I14" s="184">
        <v>33524147</v>
      </c>
      <c r="J14" s="185">
        <v>43566099</v>
      </c>
      <c r="K14" s="185">
        <v>52887080</v>
      </c>
      <c r="L14" s="183">
        <v>63638835.108966559</v>
      </c>
      <c r="M14" s="183">
        <v>75557012.921010733</v>
      </c>
      <c r="N14" s="183">
        <v>108285565</v>
      </c>
      <c r="O14" s="536">
        <v>110989261</v>
      </c>
      <c r="P14" s="183">
        <v>119159846</v>
      </c>
      <c r="Q14" s="183">
        <v>106395699.99900001</v>
      </c>
      <c r="R14" s="183">
        <v>128727400</v>
      </c>
      <c r="S14" s="183">
        <v>143026956.12704587</v>
      </c>
      <c r="T14" s="381">
        <v>121435140.87319441</v>
      </c>
      <c r="U14" s="381">
        <v>115459702.47238882</v>
      </c>
      <c r="V14" s="183"/>
      <c r="W14" s="437" t="s">
        <v>8</v>
      </c>
      <c r="X14" s="532"/>
      <c r="AB14" s="66">
        <v>143026956.12704587</v>
      </c>
      <c r="AC14" s="66">
        <v>121435140.87319441</v>
      </c>
      <c r="AD14" s="66">
        <v>115459702.47238882</v>
      </c>
      <c r="AF14" s="600" t="b">
        <f t="shared" si="3"/>
        <v>1</v>
      </c>
      <c r="AG14" s="600" t="b">
        <f t="shared" si="4"/>
        <v>1</v>
      </c>
      <c r="AH14" s="600" t="b">
        <f t="shared" si="5"/>
        <v>1</v>
      </c>
      <c r="AI14" s="600"/>
      <c r="AS14" s="604"/>
    </row>
    <row r="15" spans="1:45" s="66" customFormat="1" ht="12" customHeight="1" x14ac:dyDescent="0.2">
      <c r="A15" s="437" t="s">
        <v>9</v>
      </c>
      <c r="B15" s="532"/>
      <c r="C15" s="176">
        <v>495389044</v>
      </c>
      <c r="D15" s="176">
        <v>540304973</v>
      </c>
      <c r="E15" s="176">
        <v>582893614</v>
      </c>
      <c r="F15" s="176">
        <v>644009001</v>
      </c>
      <c r="G15" s="116">
        <v>745857004</v>
      </c>
      <c r="H15" s="183">
        <v>831595693</v>
      </c>
      <c r="I15" s="184">
        <v>915185291</v>
      </c>
      <c r="J15" s="185">
        <v>1004003982</v>
      </c>
      <c r="K15" s="185">
        <v>1122879124</v>
      </c>
      <c r="L15" s="183">
        <v>1264650580.2767518</v>
      </c>
      <c r="M15" s="183">
        <v>1377552515.2378583</v>
      </c>
      <c r="N15" s="183">
        <v>1459125158</v>
      </c>
      <c r="O15" s="536">
        <v>1654594273</v>
      </c>
      <c r="P15" s="183">
        <v>1566738305</v>
      </c>
      <c r="Q15" s="183">
        <v>1706390502.0000002</v>
      </c>
      <c r="R15" s="183">
        <v>1930779002.3596482</v>
      </c>
      <c r="S15" s="183">
        <v>2047718429.8736095</v>
      </c>
      <c r="T15" s="381">
        <v>2170918378.9374781</v>
      </c>
      <c r="U15" s="381">
        <v>2355415654.2512202</v>
      </c>
      <c r="V15" s="183"/>
      <c r="W15" s="437" t="s">
        <v>9</v>
      </c>
      <c r="X15" s="532"/>
      <c r="AB15" s="66">
        <v>2047718429.8736095</v>
      </c>
      <c r="AC15" s="66">
        <v>2170918378.9374781</v>
      </c>
      <c r="AD15" s="66">
        <v>2355415654.2512202</v>
      </c>
      <c r="AF15" s="600" t="b">
        <f t="shared" si="3"/>
        <v>1</v>
      </c>
      <c r="AG15" s="600" t="b">
        <f t="shared" si="4"/>
        <v>1</v>
      </c>
      <c r="AH15" s="600" t="b">
        <f t="shared" si="5"/>
        <v>1</v>
      </c>
      <c r="AI15" s="600"/>
      <c r="AS15" s="603"/>
    </row>
    <row r="16" spans="1:45" s="66" customFormat="1" ht="12" customHeight="1" x14ac:dyDescent="0.2">
      <c r="A16" s="437" t="s">
        <v>10</v>
      </c>
      <c r="B16" s="532"/>
      <c r="C16" s="176">
        <v>127591983</v>
      </c>
      <c r="D16" s="176">
        <v>156115995</v>
      </c>
      <c r="E16" s="176">
        <v>157407341</v>
      </c>
      <c r="F16" s="176">
        <v>162927348</v>
      </c>
      <c r="G16" s="116">
        <v>217274906</v>
      </c>
      <c r="H16" s="183">
        <v>179498196</v>
      </c>
      <c r="I16" s="184">
        <v>188810000</v>
      </c>
      <c r="J16" s="185">
        <v>194128000</v>
      </c>
      <c r="K16" s="185">
        <v>212766000</v>
      </c>
      <c r="L16" s="183">
        <v>210190999.99999994</v>
      </c>
      <c r="M16" s="183">
        <v>240261999.99999994</v>
      </c>
      <c r="N16" s="183">
        <v>300401000</v>
      </c>
      <c r="O16" s="536">
        <v>346603000</v>
      </c>
      <c r="P16" s="183">
        <v>390449000</v>
      </c>
      <c r="Q16" s="183">
        <v>460425974.88567048</v>
      </c>
      <c r="R16" s="183">
        <v>551229666.47162294</v>
      </c>
      <c r="S16" s="183">
        <v>522197446.11760902</v>
      </c>
      <c r="T16" s="381">
        <v>633064870.48379397</v>
      </c>
      <c r="U16" s="381">
        <v>722710755.74542499</v>
      </c>
      <c r="V16" s="183"/>
      <c r="W16" s="437" t="s">
        <v>10</v>
      </c>
      <c r="X16" s="532"/>
      <c r="AB16" s="66">
        <v>522197446.11760902</v>
      </c>
      <c r="AC16" s="66">
        <v>633064870.48379397</v>
      </c>
      <c r="AD16" s="66">
        <v>722710755.74542499</v>
      </c>
      <c r="AF16" s="600" t="b">
        <f t="shared" si="3"/>
        <v>1</v>
      </c>
      <c r="AG16" s="600" t="b">
        <f t="shared" si="4"/>
        <v>1</v>
      </c>
      <c r="AH16" s="600" t="b">
        <f t="shared" si="5"/>
        <v>1</v>
      </c>
      <c r="AI16" s="600"/>
      <c r="AS16" s="603"/>
    </row>
    <row r="17" spans="1:45" s="66" customFormat="1" ht="12" customHeight="1" x14ac:dyDescent="0.2">
      <c r="A17" s="437" t="s">
        <v>236</v>
      </c>
      <c r="B17" s="532"/>
      <c r="C17" s="176">
        <v>56725152</v>
      </c>
      <c r="D17" s="176">
        <v>66054031</v>
      </c>
      <c r="E17" s="176">
        <v>77972947</v>
      </c>
      <c r="F17" s="176">
        <v>86122012</v>
      </c>
      <c r="G17" s="116">
        <v>97511020</v>
      </c>
      <c r="H17" s="183">
        <v>116319482</v>
      </c>
      <c r="I17" s="184">
        <v>124115990</v>
      </c>
      <c r="J17" s="185">
        <v>137172163</v>
      </c>
      <c r="K17" s="185">
        <v>155818988</v>
      </c>
      <c r="L17" s="183">
        <v>196667955.00624341</v>
      </c>
      <c r="M17" s="183">
        <v>216062430.38328063</v>
      </c>
      <c r="N17" s="183">
        <v>230907979</v>
      </c>
      <c r="O17" s="536">
        <v>235616855</v>
      </c>
      <c r="P17" s="183">
        <v>242534733</v>
      </c>
      <c r="Q17" s="183">
        <v>271892181.91800582</v>
      </c>
      <c r="R17" s="183">
        <v>321542919.82820499</v>
      </c>
      <c r="S17" s="183">
        <v>330345561.00844264</v>
      </c>
      <c r="T17" s="381">
        <v>374529699.01012003</v>
      </c>
      <c r="U17" s="381">
        <v>400233818.30144429</v>
      </c>
      <c r="V17" s="183"/>
      <c r="W17" s="437" t="s">
        <v>184</v>
      </c>
      <c r="X17" s="532"/>
      <c r="AB17" s="66">
        <v>330345561.00844264</v>
      </c>
      <c r="AC17" s="66">
        <v>374529699.01012003</v>
      </c>
      <c r="AD17" s="66">
        <v>400233818.30144429</v>
      </c>
      <c r="AF17" s="600" t="b">
        <f t="shared" si="3"/>
        <v>1</v>
      </c>
      <c r="AG17" s="600" t="b">
        <f t="shared" si="4"/>
        <v>1</v>
      </c>
      <c r="AH17" s="600" t="b">
        <f t="shared" si="5"/>
        <v>1</v>
      </c>
      <c r="AI17" s="600"/>
      <c r="AS17" s="603"/>
    </row>
    <row r="18" spans="1:45" s="66" customFormat="1" ht="6" customHeight="1" x14ac:dyDescent="0.2">
      <c r="A18" s="214"/>
      <c r="B18" s="214"/>
      <c r="C18" s="176"/>
      <c r="E18" s="176"/>
      <c r="F18" s="176"/>
      <c r="H18" s="183"/>
      <c r="I18" s="184"/>
      <c r="L18" s="183"/>
      <c r="M18" s="183"/>
      <c r="N18" s="183"/>
      <c r="O18" s="537"/>
      <c r="P18" s="496"/>
      <c r="Q18" s="680"/>
      <c r="R18" s="681"/>
      <c r="S18" s="681"/>
      <c r="T18" s="682"/>
      <c r="U18" s="682"/>
      <c r="V18" s="680"/>
      <c r="W18" s="214"/>
      <c r="X18" s="214"/>
      <c r="AF18" s="600"/>
      <c r="AG18" s="600"/>
      <c r="AH18" s="600"/>
      <c r="AI18" s="600"/>
      <c r="AS18" s="603"/>
    </row>
    <row r="19" spans="1:45" s="182" customFormat="1" ht="12" customHeight="1" x14ac:dyDescent="0.2">
      <c r="A19" s="220" t="s">
        <v>12</v>
      </c>
      <c r="B19" s="138"/>
      <c r="C19" s="178">
        <v>1027237858</v>
      </c>
      <c r="D19" s="179">
        <v>1188973207</v>
      </c>
      <c r="E19" s="187">
        <f>SUM(E20:E27)</f>
        <v>1375047931</v>
      </c>
      <c r="F19" s="187">
        <f>SUM(F20:F27)</f>
        <v>1555337007</v>
      </c>
      <c r="G19" s="187">
        <v>1743427988</v>
      </c>
      <c r="H19" s="180">
        <f>SUM(H20:H27)</f>
        <v>1933240864</v>
      </c>
      <c r="I19" s="180">
        <f>SUM(I20:I27)</f>
        <v>2103387847</v>
      </c>
      <c r="J19" s="181">
        <v>2305561982</v>
      </c>
      <c r="K19" s="181">
        <v>2593032490</v>
      </c>
      <c r="L19" s="200">
        <v>2930520459.8602781</v>
      </c>
      <c r="M19" s="200">
        <v>3268012058.2823915</v>
      </c>
      <c r="N19" s="200">
        <v>3606057119</v>
      </c>
      <c r="O19" s="535">
        <v>3959101982</v>
      </c>
      <c r="P19" s="200">
        <v>4221701422</v>
      </c>
      <c r="Q19" s="200">
        <v>4431164698.775095</v>
      </c>
      <c r="R19" s="200">
        <v>4962483463.3060846</v>
      </c>
      <c r="S19" s="200">
        <v>5430030897.0584784</v>
      </c>
      <c r="T19" s="679">
        <v>6016748247.468461</v>
      </c>
      <c r="U19" s="679">
        <v>6657547076.3031702</v>
      </c>
      <c r="V19" s="200"/>
      <c r="W19" s="220" t="s">
        <v>12</v>
      </c>
      <c r="X19" s="138"/>
      <c r="AA19" s="600">
        <f>SUM(Q20:Q27)</f>
        <v>4431164698.775095</v>
      </c>
      <c r="AB19" s="600">
        <v>5430030897.0584784</v>
      </c>
      <c r="AC19" s="600">
        <v>6016748247.468461</v>
      </c>
      <c r="AD19" s="600">
        <v>6657547076.3031702</v>
      </c>
      <c r="AE19" s="600"/>
      <c r="AF19" s="600" t="b">
        <f t="shared" si="3"/>
        <v>1</v>
      </c>
      <c r="AG19" s="600" t="b">
        <f t="shared" ref="AG19:AG21" si="8">T19=AC19</f>
        <v>1</v>
      </c>
      <c r="AH19" s="600" t="b">
        <f t="shared" ref="AH19:AH21" si="9">U19=AD19</f>
        <v>1</v>
      </c>
      <c r="AI19" s="600"/>
      <c r="AJ19" s="600">
        <f>SUM(S20:S27)</f>
        <v>5430030897.0584784</v>
      </c>
      <c r="AK19" s="600">
        <f t="shared" ref="AK19:AL19" si="10">SUM(T20:T27)</f>
        <v>6016748247.468461</v>
      </c>
      <c r="AL19" s="600">
        <f t="shared" si="10"/>
        <v>6657547076.3031702</v>
      </c>
      <c r="AM19" s="174"/>
      <c r="AN19" s="174" t="b">
        <f>Q19=AA19</f>
        <v>1</v>
      </c>
      <c r="AO19" s="174" t="b">
        <f>AJ19=S19</f>
        <v>1</v>
      </c>
      <c r="AP19" s="174" t="b">
        <f t="shared" ref="AP19:AQ19" si="11">AK19=T19</f>
        <v>1</v>
      </c>
      <c r="AQ19" s="174" t="b">
        <f t="shared" si="11"/>
        <v>1</v>
      </c>
      <c r="AS19" s="604"/>
    </row>
    <row r="20" spans="1:45" s="66" customFormat="1" ht="12" customHeight="1" x14ac:dyDescent="0.2">
      <c r="A20" s="733" t="s">
        <v>247</v>
      </c>
      <c r="B20" s="733"/>
      <c r="C20" s="176">
        <v>101001799</v>
      </c>
      <c r="D20" s="176">
        <v>118877004</v>
      </c>
      <c r="E20" s="176">
        <v>139662035</v>
      </c>
      <c r="F20" s="176">
        <v>159323000</v>
      </c>
      <c r="G20" s="183">
        <v>198955999</v>
      </c>
      <c r="H20" s="183">
        <v>247558000</v>
      </c>
      <c r="I20" s="184">
        <v>276886003</v>
      </c>
      <c r="J20" s="185">
        <v>313180000</v>
      </c>
      <c r="K20" s="185">
        <v>367352001</v>
      </c>
      <c r="L20" s="183">
        <v>413849740.80222023</v>
      </c>
      <c r="M20" s="183">
        <v>446224333.18606633</v>
      </c>
      <c r="N20" s="183">
        <v>478389000</v>
      </c>
      <c r="O20" s="536">
        <v>508827936</v>
      </c>
      <c r="P20" s="183">
        <v>514265913</v>
      </c>
      <c r="Q20" s="183">
        <v>561093119.36717129</v>
      </c>
      <c r="R20" s="183">
        <v>586196760.00080025</v>
      </c>
      <c r="S20" s="183">
        <v>627255132.64858794</v>
      </c>
      <c r="T20" s="381">
        <v>685250652.29630947</v>
      </c>
      <c r="U20" s="381">
        <v>730023134.55806029</v>
      </c>
      <c r="V20" s="183"/>
      <c r="W20" s="437" t="s">
        <v>13</v>
      </c>
      <c r="X20" s="532"/>
      <c r="AB20" s="66">
        <v>627255132.64858794</v>
      </c>
      <c r="AC20" s="66">
        <v>685250652.29630947</v>
      </c>
      <c r="AD20" s="66">
        <v>730023134.55806029</v>
      </c>
      <c r="AF20" s="600" t="b">
        <f t="shared" si="3"/>
        <v>1</v>
      </c>
      <c r="AG20" s="600" t="b">
        <f t="shared" si="8"/>
        <v>1</v>
      </c>
      <c r="AH20" s="600" t="b">
        <f t="shared" si="9"/>
        <v>1</v>
      </c>
      <c r="AI20" s="600"/>
      <c r="AS20" s="604"/>
    </row>
    <row r="21" spans="1:45" s="66" customFormat="1" ht="15" x14ac:dyDescent="0.2">
      <c r="A21" s="732" t="s">
        <v>248</v>
      </c>
      <c r="B21" s="732"/>
      <c r="C21" s="176">
        <v>295092045</v>
      </c>
      <c r="D21" s="186">
        <v>317169914</v>
      </c>
      <c r="E21" s="176">
        <v>361158907</v>
      </c>
      <c r="F21" s="176">
        <v>419327435</v>
      </c>
      <c r="G21" s="183">
        <v>473004000</v>
      </c>
      <c r="H21" s="183">
        <v>517549001</v>
      </c>
      <c r="I21" s="184">
        <v>556299000</v>
      </c>
      <c r="J21" s="185">
        <v>602771629</v>
      </c>
      <c r="K21" s="185">
        <v>681742066</v>
      </c>
      <c r="L21" s="183">
        <v>776949074.83098722</v>
      </c>
      <c r="M21" s="183">
        <v>877918059.08441043</v>
      </c>
      <c r="N21" s="183">
        <v>981454081</v>
      </c>
      <c r="O21" s="536">
        <v>1088198162</v>
      </c>
      <c r="P21" s="183">
        <v>1115431845</v>
      </c>
      <c r="R21" s="66">
        <v>1563786257.7577515</v>
      </c>
      <c r="S21" s="496">
        <v>1696743215.8193493</v>
      </c>
      <c r="T21" s="692">
        <v>1870556695.2051163</v>
      </c>
      <c r="U21" s="692">
        <v>2052402752.9157746</v>
      </c>
      <c r="W21" s="437" t="s">
        <v>14</v>
      </c>
      <c r="X21" s="532"/>
      <c r="AB21" s="66">
        <v>1696743215.8193493</v>
      </c>
      <c r="AC21" s="66">
        <v>1870556695.2051163</v>
      </c>
      <c r="AD21" s="66">
        <v>2052402752.9157746</v>
      </c>
      <c r="AF21" s="600" t="b">
        <f t="shared" si="3"/>
        <v>1</v>
      </c>
      <c r="AG21" s="600" t="b">
        <f t="shared" si="8"/>
        <v>1</v>
      </c>
      <c r="AH21" s="600" t="b">
        <f t="shared" si="9"/>
        <v>1</v>
      </c>
      <c r="AI21" s="600"/>
      <c r="AS21" s="603"/>
    </row>
    <row r="22" spans="1:45" s="66" customFormat="1" ht="9.75" customHeight="1" x14ac:dyDescent="0.2">
      <c r="A22" s="731" t="s">
        <v>249</v>
      </c>
      <c r="B22" s="731"/>
      <c r="C22" s="176"/>
      <c r="D22" s="186"/>
      <c r="E22" s="176"/>
      <c r="F22" s="176"/>
      <c r="G22" s="183"/>
      <c r="H22" s="183"/>
      <c r="I22" s="184"/>
      <c r="J22" s="185"/>
      <c r="K22" s="185"/>
      <c r="L22" s="183"/>
      <c r="M22" s="183"/>
      <c r="N22" s="183"/>
      <c r="O22" s="536"/>
      <c r="P22" s="183"/>
      <c r="Q22" s="183">
        <v>1359500089.117394</v>
      </c>
      <c r="V22" s="183"/>
      <c r="W22" s="437"/>
      <c r="X22" s="532"/>
      <c r="AI22" s="600"/>
      <c r="AS22" s="603"/>
    </row>
    <row r="23" spans="1:45" s="66" customFormat="1" ht="12" customHeight="1" x14ac:dyDescent="0.2">
      <c r="A23" s="733" t="s">
        <v>250</v>
      </c>
      <c r="B23" s="733"/>
      <c r="C23" s="176">
        <v>96423582</v>
      </c>
      <c r="D23" s="176">
        <v>114458631</v>
      </c>
      <c r="E23" s="176">
        <v>130270592</v>
      </c>
      <c r="F23" s="176">
        <v>141621591</v>
      </c>
      <c r="G23" s="183">
        <v>149061566</v>
      </c>
      <c r="H23" s="183">
        <v>160062534</v>
      </c>
      <c r="I23" s="184">
        <v>170493503</v>
      </c>
      <c r="J23" s="185">
        <v>185976953</v>
      </c>
      <c r="K23" s="185">
        <v>215660445</v>
      </c>
      <c r="L23" s="183">
        <v>263447940.71310097</v>
      </c>
      <c r="M23" s="183">
        <v>311443709.6281324</v>
      </c>
      <c r="N23" s="183">
        <v>361971588</v>
      </c>
      <c r="O23" s="536">
        <v>404860062.7709884</v>
      </c>
      <c r="P23" s="183">
        <v>443521371</v>
      </c>
      <c r="Q23" s="183">
        <v>544526000</v>
      </c>
      <c r="R23" s="183">
        <v>622404000</v>
      </c>
      <c r="S23" s="183">
        <v>684087930.76840401</v>
      </c>
      <c r="T23" s="381">
        <v>763669207.74267983</v>
      </c>
      <c r="U23" s="381">
        <v>885135552.50746632</v>
      </c>
      <c r="V23" s="183"/>
      <c r="W23" s="437" t="s">
        <v>15</v>
      </c>
      <c r="X23" s="532"/>
      <c r="AB23" s="66">
        <v>684087930.76840401</v>
      </c>
      <c r="AC23" s="66">
        <v>763669207.74267983</v>
      </c>
      <c r="AD23" s="66">
        <v>885135552.50746632</v>
      </c>
      <c r="AF23" s="600" t="b">
        <f t="shared" si="3"/>
        <v>1</v>
      </c>
      <c r="AG23" s="600" t="b">
        <f t="shared" ref="AG23:AG25" si="12">T23=AC23</f>
        <v>1</v>
      </c>
      <c r="AH23" s="600" t="b">
        <f t="shared" ref="AH23:AH25" si="13">U23=AD23</f>
        <v>1</v>
      </c>
      <c r="AI23" s="600"/>
      <c r="AS23" s="655"/>
    </row>
    <row r="24" spans="1:45" s="66" customFormat="1" ht="12" customHeight="1" x14ac:dyDescent="0.2">
      <c r="A24" s="733" t="s">
        <v>251</v>
      </c>
      <c r="B24" s="733"/>
      <c r="C24" s="186">
        <v>148472359</v>
      </c>
      <c r="D24" s="176">
        <v>168026558</v>
      </c>
      <c r="E24" s="186">
        <v>189313398</v>
      </c>
      <c r="F24" s="186">
        <v>208875980</v>
      </c>
      <c r="G24" s="183">
        <v>220947424</v>
      </c>
      <c r="H24" s="183">
        <v>236671971</v>
      </c>
      <c r="I24" s="184">
        <v>253119000</v>
      </c>
      <c r="J24" s="185">
        <v>270074000</v>
      </c>
      <c r="K24" s="185">
        <v>292208000</v>
      </c>
      <c r="L24" s="183">
        <v>320409239.14814407</v>
      </c>
      <c r="M24" s="183">
        <v>350675963.88319904</v>
      </c>
      <c r="N24" s="183">
        <v>374040143</v>
      </c>
      <c r="O24" s="536">
        <v>413108417</v>
      </c>
      <c r="P24" s="183">
        <v>426149815</v>
      </c>
      <c r="Q24" s="183">
        <v>884131255.23285913</v>
      </c>
      <c r="R24" s="183">
        <v>979128882.3602885</v>
      </c>
      <c r="S24" s="183">
        <v>1105120382.4867024</v>
      </c>
      <c r="T24" s="381">
        <v>1220726350.4401917</v>
      </c>
      <c r="U24" s="381">
        <v>1372575909.6469626</v>
      </c>
      <c r="V24" s="183"/>
      <c r="W24" s="437" t="s">
        <v>16</v>
      </c>
      <c r="X24" s="532"/>
      <c r="AB24" s="66">
        <v>1105120382.4867024</v>
      </c>
      <c r="AC24" s="66">
        <v>1220726350.4401917</v>
      </c>
      <c r="AD24" s="66">
        <v>1372575909.6469626</v>
      </c>
      <c r="AF24" s="600" t="b">
        <f t="shared" si="3"/>
        <v>1</v>
      </c>
      <c r="AG24" s="600" t="b">
        <f t="shared" si="12"/>
        <v>1</v>
      </c>
      <c r="AH24" s="600" t="b">
        <f t="shared" si="13"/>
        <v>1</v>
      </c>
      <c r="AI24" s="600"/>
      <c r="AS24" s="603"/>
    </row>
    <row r="25" spans="1:45" s="66" customFormat="1" ht="12" customHeight="1" x14ac:dyDescent="0.2">
      <c r="A25" s="676" t="s">
        <v>253</v>
      </c>
      <c r="B25" s="517"/>
      <c r="C25" s="186">
        <v>199403000</v>
      </c>
      <c r="D25" s="176">
        <v>233732100</v>
      </c>
      <c r="E25" s="186">
        <v>280566999</v>
      </c>
      <c r="F25" s="186">
        <v>335404001</v>
      </c>
      <c r="G25" s="183">
        <v>381647999</v>
      </c>
      <c r="H25" s="183">
        <v>433673999</v>
      </c>
      <c r="I25" s="184">
        <v>484911001</v>
      </c>
      <c r="J25" s="185">
        <v>556490401</v>
      </c>
      <c r="K25" s="185">
        <v>653333980</v>
      </c>
      <c r="L25" s="183">
        <v>741984075.9412955</v>
      </c>
      <c r="M25" s="183">
        <v>830151992.50058317</v>
      </c>
      <c r="N25" s="183">
        <v>936912037</v>
      </c>
      <c r="O25" s="536">
        <v>1036916405</v>
      </c>
      <c r="P25" s="183">
        <v>1147890477</v>
      </c>
      <c r="R25" s="183">
        <v>372304496.00295603</v>
      </c>
      <c r="S25" s="183">
        <v>404322683</v>
      </c>
      <c r="T25" s="381">
        <v>457620127.99999994</v>
      </c>
      <c r="U25" s="381">
        <v>491262585.83050013</v>
      </c>
      <c r="W25" s="437" t="s">
        <v>17</v>
      </c>
      <c r="X25" s="532"/>
      <c r="AB25" s="66">
        <v>404322683</v>
      </c>
      <c r="AC25" s="66">
        <v>457620127.99999994</v>
      </c>
      <c r="AD25" s="66">
        <v>491262585.83050013</v>
      </c>
      <c r="AF25" s="600" t="b">
        <f t="shared" si="3"/>
        <v>1</v>
      </c>
      <c r="AG25" s="600" t="b">
        <f t="shared" si="12"/>
        <v>1</v>
      </c>
      <c r="AH25" s="600" t="b">
        <f t="shared" si="13"/>
        <v>1</v>
      </c>
      <c r="AI25" s="600"/>
      <c r="AS25" s="655"/>
    </row>
    <row r="26" spans="1:45" s="66" customFormat="1" ht="12" customHeight="1" x14ac:dyDescent="0.2">
      <c r="A26" s="731" t="s">
        <v>252</v>
      </c>
      <c r="B26" s="731"/>
      <c r="C26" s="186"/>
      <c r="D26" s="176"/>
      <c r="E26" s="186"/>
      <c r="F26" s="186"/>
      <c r="G26" s="183"/>
      <c r="H26" s="183"/>
      <c r="I26" s="184"/>
      <c r="J26" s="185"/>
      <c r="K26" s="185"/>
      <c r="L26" s="183"/>
      <c r="M26" s="183"/>
      <c r="N26" s="183"/>
      <c r="O26" s="536"/>
      <c r="P26" s="183"/>
      <c r="Q26" s="183">
        <v>323604560.5936622</v>
      </c>
      <c r="V26" s="183"/>
      <c r="W26" s="437"/>
      <c r="X26" s="532"/>
      <c r="AI26" s="600"/>
      <c r="AS26" s="655"/>
    </row>
    <row r="27" spans="1:45" s="66" customFormat="1" ht="12" customHeight="1" x14ac:dyDescent="0.2">
      <c r="A27" s="676" t="s">
        <v>254</v>
      </c>
      <c r="B27" s="676"/>
      <c r="C27" s="186">
        <v>186845073</v>
      </c>
      <c r="D27" s="186">
        <v>236709000</v>
      </c>
      <c r="E27" s="186">
        <v>274076000</v>
      </c>
      <c r="F27" s="186">
        <v>290785000</v>
      </c>
      <c r="G27" s="183">
        <v>319811000</v>
      </c>
      <c r="H27" s="183">
        <v>337725359</v>
      </c>
      <c r="I27" s="184">
        <v>361679340</v>
      </c>
      <c r="J27" s="185">
        <v>377068999</v>
      </c>
      <c r="K27" s="185">
        <v>382735999</v>
      </c>
      <c r="L27" s="183">
        <v>413880388.42453045</v>
      </c>
      <c r="M27" s="183">
        <v>451598000.00000006</v>
      </c>
      <c r="N27" s="183">
        <v>473290000.00000012</v>
      </c>
      <c r="O27" s="536">
        <v>507191000</v>
      </c>
      <c r="P27" s="183">
        <v>574442000</v>
      </c>
      <c r="Q27" s="183">
        <v>758309674.46400869</v>
      </c>
      <c r="R27" s="660">
        <v>838663067.18428886</v>
      </c>
      <c r="S27" s="660">
        <v>912501552.33543503</v>
      </c>
      <c r="T27" s="381">
        <v>1018925213.7841636</v>
      </c>
      <c r="U27" s="381">
        <v>1126147140.8444071</v>
      </c>
      <c r="V27" s="183"/>
      <c r="W27" s="437" t="s">
        <v>18</v>
      </c>
      <c r="X27" s="532"/>
      <c r="AB27" s="66">
        <v>912501552.33543503</v>
      </c>
      <c r="AC27" s="66">
        <v>1018925213.7841636</v>
      </c>
      <c r="AD27" s="66">
        <v>1126147140.8444071</v>
      </c>
      <c r="AF27" s="600" t="b">
        <f t="shared" si="3"/>
        <v>1</v>
      </c>
      <c r="AG27" s="600" t="b">
        <f t="shared" ref="AG27" si="14">T27=AC27</f>
        <v>1</v>
      </c>
      <c r="AH27" s="600" t="b">
        <f t="shared" ref="AH27" si="15">U27=AD27</f>
        <v>1</v>
      </c>
      <c r="AI27" s="600"/>
      <c r="AS27" s="683"/>
    </row>
    <row r="28" spans="1:45" s="66" customFormat="1" ht="6" customHeight="1" x14ac:dyDescent="0.2">
      <c r="A28" s="214"/>
      <c r="B28" s="214"/>
      <c r="C28" s="176"/>
      <c r="G28" s="183"/>
      <c r="I28" s="184"/>
      <c r="L28" s="183"/>
      <c r="M28" s="183"/>
      <c r="N28" s="183"/>
      <c r="O28" s="536"/>
      <c r="P28" s="183"/>
      <c r="Q28" s="680"/>
      <c r="R28" s="684"/>
      <c r="S28" s="684"/>
      <c r="T28" s="685"/>
      <c r="U28" s="685"/>
      <c r="V28" s="680"/>
      <c r="W28" s="214"/>
      <c r="X28" s="214"/>
      <c r="AF28" s="600"/>
      <c r="AG28" s="600"/>
      <c r="AH28" s="600"/>
      <c r="AI28" s="600"/>
      <c r="AS28" s="603"/>
    </row>
    <row r="29" spans="1:45" s="66" customFormat="1" ht="12" customHeight="1" x14ac:dyDescent="0.2">
      <c r="A29" s="275" t="s">
        <v>19</v>
      </c>
      <c r="B29" s="276"/>
      <c r="C29" s="190">
        <v>2171921875</v>
      </c>
      <c r="D29" s="190">
        <v>2426742767</v>
      </c>
      <c r="E29" s="190">
        <f>E9+E13+E19</f>
        <v>2665059811</v>
      </c>
      <c r="F29" s="190">
        <f>F9+F13+F19</f>
        <v>2976904952</v>
      </c>
      <c r="G29" s="190">
        <v>3354726923</v>
      </c>
      <c r="H29" s="190">
        <f>(H9+H13+H19)</f>
        <v>3631474049</v>
      </c>
      <c r="I29" s="190">
        <f>(I9+I13+I19)</f>
        <v>3963873151</v>
      </c>
      <c r="J29" s="190">
        <v>4316401957</v>
      </c>
      <c r="K29" s="190">
        <v>4871554787</v>
      </c>
      <c r="L29" s="457">
        <v>5444038531.2795553</v>
      </c>
      <c r="M29" s="180">
        <v>6031164133.9135075</v>
      </c>
      <c r="N29" s="457">
        <v>6648619255</v>
      </c>
      <c r="O29" s="538">
        <v>7409370523</v>
      </c>
      <c r="P29" s="457">
        <v>7678917134</v>
      </c>
      <c r="Q29" s="457">
        <v>8026143387.7070265</v>
      </c>
      <c r="R29" s="686">
        <v>9003480491.8262291</v>
      </c>
      <c r="S29" s="686">
        <v>9708331799.2679024</v>
      </c>
      <c r="T29" s="687">
        <v>10567335915.119417</v>
      </c>
      <c r="U29" s="687">
        <v>11548191402.098953</v>
      </c>
      <c r="V29" s="200"/>
      <c r="W29" s="275" t="s">
        <v>19</v>
      </c>
      <c r="X29" s="276"/>
      <c r="AA29" s="600">
        <f>AA19+AA13+AA9</f>
        <v>8026143387.7070274</v>
      </c>
      <c r="AB29" s="66">
        <v>9708331799.2679024</v>
      </c>
      <c r="AC29" s="66">
        <v>10567335915.119417</v>
      </c>
      <c r="AD29" s="66">
        <v>11548191402.098953</v>
      </c>
      <c r="AE29" s="600"/>
      <c r="AF29" s="600" t="b">
        <f t="shared" si="3"/>
        <v>1</v>
      </c>
      <c r="AG29" s="600" t="b">
        <f t="shared" ref="AG29" si="16">T29=AC29</f>
        <v>1</v>
      </c>
      <c r="AH29" s="600" t="b">
        <f t="shared" ref="AH29" si="17">U29=AD29</f>
        <v>1</v>
      </c>
      <c r="AI29" s="600"/>
      <c r="AJ29" s="600">
        <f t="shared" ref="AJ29:AL29" si="18">AJ19+AJ13+AJ9</f>
        <v>9708331799.2679024</v>
      </c>
      <c r="AK29" s="600">
        <f t="shared" si="18"/>
        <v>10567335915.119417</v>
      </c>
      <c r="AL29" s="600">
        <f t="shared" si="18"/>
        <v>11548191402.098953</v>
      </c>
      <c r="AN29" s="174" t="b">
        <f>Q29=AA29</f>
        <v>1</v>
      </c>
      <c r="AO29" s="174" t="b">
        <f>S29=AJ29</f>
        <v>1</v>
      </c>
      <c r="AP29" s="174" t="b">
        <f t="shared" ref="AP29:AQ29" si="19">T29=AK29</f>
        <v>1</v>
      </c>
      <c r="AQ29" s="174" t="b">
        <f t="shared" si="19"/>
        <v>1</v>
      </c>
    </row>
    <row r="30" spans="1:45" s="66" customFormat="1" ht="10.5" customHeight="1" x14ac:dyDescent="0.2">
      <c r="A30" s="589" t="s">
        <v>188</v>
      </c>
      <c r="B30" s="589" t="s">
        <v>261</v>
      </c>
      <c r="C30" s="590"/>
      <c r="D30" s="590"/>
      <c r="E30" s="590"/>
      <c r="F30" s="590"/>
      <c r="G30" s="591"/>
      <c r="H30" s="591"/>
      <c r="I30" s="591"/>
      <c r="J30" s="591"/>
      <c r="K30" s="605"/>
      <c r="L30" s="605"/>
      <c r="M30" s="606"/>
      <c r="N30" s="607"/>
      <c r="O30" s="607"/>
      <c r="P30" s="608"/>
      <c r="Q30" s="609"/>
    </row>
    <row r="31" spans="1:45" s="66" customFormat="1" ht="10.5" customHeight="1" x14ac:dyDescent="0.2">
      <c r="A31" s="589"/>
      <c r="B31" s="589" t="s">
        <v>206</v>
      </c>
      <c r="C31" s="590"/>
      <c r="D31" s="590"/>
      <c r="E31" s="590"/>
      <c r="F31" s="590"/>
      <c r="G31" s="591"/>
      <c r="H31" s="591"/>
      <c r="I31" s="591"/>
      <c r="J31" s="591"/>
      <c r="K31" s="609"/>
      <c r="L31" s="609"/>
      <c r="M31" s="610"/>
      <c r="N31" s="607"/>
      <c r="O31" s="607"/>
      <c r="P31" s="608"/>
      <c r="Q31" s="609"/>
    </row>
    <row r="32" spans="1:45" s="66" customFormat="1" ht="10.5" customHeight="1" x14ac:dyDescent="0.2">
      <c r="A32" s="592" t="s">
        <v>260</v>
      </c>
      <c r="B32" s="609"/>
      <c r="C32" s="590"/>
      <c r="D32" s="590"/>
      <c r="E32" s="590"/>
      <c r="F32" s="590"/>
      <c r="G32" s="591"/>
      <c r="H32" s="591"/>
      <c r="I32" s="591"/>
      <c r="J32" s="591"/>
      <c r="K32" s="609"/>
      <c r="L32" s="609"/>
      <c r="M32" s="610"/>
      <c r="N32" s="607"/>
      <c r="O32" s="607"/>
      <c r="P32" s="608"/>
      <c r="Q32" s="609"/>
    </row>
    <row r="33" spans="1:43" s="66" customFormat="1" ht="10.5" customHeight="1" x14ac:dyDescent="0.2">
      <c r="A33" s="592"/>
      <c r="B33" s="609"/>
      <c r="C33" s="590"/>
      <c r="D33" s="590"/>
      <c r="E33" s="590"/>
      <c r="F33" s="590"/>
      <c r="G33" s="591"/>
      <c r="H33" s="591"/>
      <c r="I33" s="591"/>
      <c r="J33" s="591"/>
      <c r="K33" s="609"/>
      <c r="L33" s="609"/>
      <c r="M33" s="610"/>
      <c r="N33" s="607"/>
      <c r="O33" s="607"/>
      <c r="P33" s="608"/>
      <c r="Q33" s="609"/>
    </row>
    <row r="34" spans="1:43" s="66" customFormat="1" ht="10.5" customHeight="1" x14ac:dyDescent="0.2">
      <c r="A34" s="592"/>
      <c r="B34" s="609"/>
      <c r="C34" s="590"/>
      <c r="D34" s="590"/>
      <c r="E34" s="590"/>
      <c r="F34" s="590"/>
      <c r="G34" s="591"/>
      <c r="H34" s="591"/>
      <c r="I34" s="591"/>
      <c r="J34" s="591"/>
      <c r="K34" s="609"/>
      <c r="L34" s="609"/>
      <c r="M34" s="610"/>
      <c r="N34" s="607"/>
      <c r="O34" s="607"/>
      <c r="P34" s="608"/>
      <c r="Q34" s="609"/>
    </row>
    <row r="35" spans="1:43" s="66" customFormat="1" ht="10.5" customHeight="1" x14ac:dyDescent="0.2">
      <c r="M35" s="192"/>
      <c r="N35" s="191"/>
      <c r="O35" s="191"/>
      <c r="P35" s="186"/>
    </row>
    <row r="36" spans="1:43" ht="12" customHeight="1" x14ac:dyDescent="0.2">
      <c r="A36" s="163" t="s">
        <v>21</v>
      </c>
      <c r="B36" s="166"/>
      <c r="C36" s="164"/>
      <c r="D36" s="167"/>
      <c r="E36" s="164"/>
      <c r="M36" s="163" t="s">
        <v>141</v>
      </c>
    </row>
    <row r="37" spans="1:43" ht="12" customHeight="1" x14ac:dyDescent="0.2">
      <c r="A37" s="166" t="s">
        <v>198</v>
      </c>
      <c r="B37" s="166"/>
      <c r="C37" s="164"/>
      <c r="D37" s="194"/>
      <c r="E37" s="164"/>
      <c r="M37" s="166" t="s">
        <v>199</v>
      </c>
    </row>
    <row r="38" spans="1:43" ht="12" customHeight="1" x14ac:dyDescent="0.2">
      <c r="A38" s="166" t="s">
        <v>237</v>
      </c>
      <c r="B38" s="166"/>
      <c r="C38" s="164"/>
      <c r="D38" s="167"/>
      <c r="E38" s="164"/>
      <c r="M38" s="166" t="s">
        <v>128</v>
      </c>
    </row>
    <row r="39" spans="1:43" s="196" customFormat="1" ht="12" customHeight="1" x14ac:dyDescent="0.2">
      <c r="A39" s="167" t="s">
        <v>259</v>
      </c>
      <c r="B39" s="166"/>
      <c r="C39" s="195"/>
      <c r="D39" s="195"/>
      <c r="M39" s="167" t="str">
        <f>A4</f>
        <v>2011-2013</v>
      </c>
      <c r="O39" s="497"/>
    </row>
    <row r="40" spans="1:43" s="66" customFormat="1" ht="12" customHeight="1" x14ac:dyDescent="0.2">
      <c r="A40" s="166" t="s">
        <v>2</v>
      </c>
      <c r="B40" s="197"/>
      <c r="C40" s="198"/>
      <c r="D40" s="198"/>
      <c r="E40" s="198"/>
      <c r="H40" s="177"/>
      <c r="M40" s="166" t="s">
        <v>2</v>
      </c>
      <c r="O40" s="496"/>
    </row>
    <row r="41" spans="1:43" s="66" customFormat="1" ht="9.75" customHeight="1" x14ac:dyDescent="0.2">
      <c r="A41" s="166"/>
      <c r="B41" s="197"/>
      <c r="C41" s="198"/>
      <c r="D41" s="198"/>
      <c r="E41" s="198"/>
      <c r="H41" s="177"/>
      <c r="I41" s="177"/>
      <c r="J41" s="176"/>
      <c r="K41" s="176"/>
      <c r="O41" s="496"/>
      <c r="AA41" s="66" t="s">
        <v>201</v>
      </c>
      <c r="AJ41" s="164"/>
      <c r="AK41" s="164"/>
      <c r="AL41" s="164"/>
      <c r="AM41" s="164"/>
      <c r="AN41" s="164"/>
      <c r="AO41" s="164"/>
      <c r="AP41" s="164"/>
      <c r="AQ41" s="164"/>
    </row>
    <row r="42" spans="1:43" s="66" customFormat="1" ht="12" customHeight="1" x14ac:dyDescent="0.2">
      <c r="A42" s="83"/>
      <c r="B42" s="84" t="s">
        <v>3</v>
      </c>
      <c r="C42" s="71">
        <v>1996</v>
      </c>
      <c r="D42" s="71">
        <v>1997</v>
      </c>
      <c r="E42" s="677">
        <v>1998</v>
      </c>
      <c r="F42" s="71">
        <v>1999</v>
      </c>
      <c r="G42" s="121">
        <v>2000</v>
      </c>
      <c r="H42" s="121">
        <v>2001</v>
      </c>
      <c r="I42" s="121">
        <v>2002</v>
      </c>
      <c r="J42" s="121">
        <v>2003</v>
      </c>
      <c r="K42" s="155">
        <v>2004</v>
      </c>
      <c r="L42" s="121">
        <v>2005</v>
      </c>
      <c r="M42" s="121">
        <v>2006</v>
      </c>
      <c r="N42" s="121">
        <v>2007</v>
      </c>
      <c r="O42" s="500">
        <v>2008</v>
      </c>
      <c r="P42" s="500">
        <v>2009</v>
      </c>
      <c r="Q42" s="446">
        <v>2009</v>
      </c>
      <c r="R42" s="446">
        <v>2010</v>
      </c>
      <c r="S42" s="446">
        <v>2011</v>
      </c>
      <c r="T42" s="446">
        <v>2012</v>
      </c>
      <c r="U42" s="446">
        <v>2013</v>
      </c>
      <c r="V42" s="678"/>
      <c r="AA42" s="446">
        <v>2009</v>
      </c>
      <c r="AB42" s="446">
        <v>2011</v>
      </c>
      <c r="AC42" s="446">
        <v>2012</v>
      </c>
      <c r="AD42" s="446">
        <v>2013</v>
      </c>
      <c r="AF42" s="446">
        <v>2011</v>
      </c>
      <c r="AG42" s="446">
        <v>2012</v>
      </c>
      <c r="AH42" s="446">
        <v>2013</v>
      </c>
      <c r="AJ42" s="446">
        <v>2011</v>
      </c>
      <c r="AK42" s="446">
        <v>2012</v>
      </c>
      <c r="AL42" s="446">
        <v>2013</v>
      </c>
      <c r="AN42" s="446">
        <v>2009</v>
      </c>
      <c r="AO42" s="446">
        <v>2010</v>
      </c>
      <c r="AP42" s="446">
        <v>2011</v>
      </c>
      <c r="AQ42" s="446">
        <v>2012</v>
      </c>
    </row>
    <row r="43" spans="1:43" s="66" customFormat="1" ht="12" x14ac:dyDescent="0.2">
      <c r="B43" s="199"/>
      <c r="D43" s="177"/>
      <c r="E43" s="177"/>
      <c r="F43" s="177"/>
      <c r="G43" s="177"/>
      <c r="O43" s="496"/>
      <c r="Q43" s="49"/>
      <c r="R43" s="49"/>
      <c r="S43" s="49"/>
      <c r="T43" s="49"/>
      <c r="U43" s="49"/>
      <c r="V43" s="49"/>
    </row>
    <row r="44" spans="1:43" s="182" customFormat="1" ht="12" customHeight="1" x14ac:dyDescent="0.2">
      <c r="A44" s="220" t="s">
        <v>235</v>
      </c>
      <c r="B44" s="138"/>
      <c r="C44" s="178">
        <v>179450980</v>
      </c>
      <c r="D44" s="178">
        <v>185004000</v>
      </c>
      <c r="E44" s="179">
        <f>SUM(E45:E46)</f>
        <v>173200999</v>
      </c>
      <c r="F44" s="179">
        <f>SUM(F45:F46)</f>
        <v>184464232</v>
      </c>
      <c r="G44" s="179">
        <v>192457000</v>
      </c>
      <c r="H44" s="179">
        <f>SUM(H45:H47)</f>
        <v>199589661</v>
      </c>
      <c r="I44" s="179">
        <f>SUM(I45:I47)</f>
        <v>207480466</v>
      </c>
      <c r="J44" s="179">
        <v>215272749</v>
      </c>
      <c r="K44" s="179">
        <v>226417750</v>
      </c>
      <c r="L44" s="200">
        <v>230954371.32284841</v>
      </c>
      <c r="M44" s="200">
        <v>239776699.45721403</v>
      </c>
      <c r="N44" s="200">
        <v>251494519</v>
      </c>
      <c r="O44" s="535">
        <v>259410156</v>
      </c>
      <c r="P44" s="200">
        <v>259424075</v>
      </c>
      <c r="Q44" s="688">
        <v>663744005.63588846</v>
      </c>
      <c r="R44" s="688">
        <v>662665269.95224726</v>
      </c>
      <c r="S44" s="688">
        <v>679835106.52686739</v>
      </c>
      <c r="T44" s="688">
        <v>698966902.28690541</v>
      </c>
      <c r="U44" s="688">
        <v>706618909.47564435</v>
      </c>
      <c r="V44" s="688"/>
      <c r="AA44" s="600">
        <f>Q45+Q46</f>
        <v>663744005.63588846</v>
      </c>
      <c r="AB44" s="600">
        <v>679835106.52686739</v>
      </c>
      <c r="AC44" s="600">
        <v>698966902.28690541</v>
      </c>
      <c r="AD44" s="600">
        <v>706618909.47564435</v>
      </c>
      <c r="AE44" s="600"/>
      <c r="AF44" s="600" t="b">
        <f>S44=AB44</f>
        <v>1</v>
      </c>
      <c r="AG44" s="600" t="b">
        <f t="shared" ref="AG44:AG46" si="20">T44=AC44</f>
        <v>1</v>
      </c>
      <c r="AH44" s="600" t="b">
        <f t="shared" ref="AH44:AH46" si="21">U44=AD44</f>
        <v>1</v>
      </c>
      <c r="AI44" s="600"/>
      <c r="AJ44" s="600">
        <f>S45+S46</f>
        <v>679835106.52686739</v>
      </c>
      <c r="AK44" s="600">
        <f t="shared" ref="AK44" si="22">T45+T46</f>
        <v>698966902.28690541</v>
      </c>
      <c r="AL44" s="600">
        <f t="shared" ref="AL44" si="23">U45+U46</f>
        <v>706618909.47564435</v>
      </c>
      <c r="AM44" s="174"/>
      <c r="AN44" s="174" t="b">
        <f>Q44=AA44</f>
        <v>1</v>
      </c>
      <c r="AO44" s="174" t="b">
        <f>AJ44=S44</f>
        <v>1</v>
      </c>
      <c r="AP44" s="174" t="b">
        <f t="shared" ref="AP44" si="24">AK44=T44</f>
        <v>1</v>
      </c>
      <c r="AQ44" s="174" t="b">
        <f t="shared" ref="AQ44" si="25">AL44=U44</f>
        <v>1</v>
      </c>
    </row>
    <row r="45" spans="1:43" s="66" customFormat="1" ht="12" customHeight="1" x14ac:dyDescent="0.2">
      <c r="A45" s="437" t="s">
        <v>245</v>
      </c>
      <c r="B45" s="532"/>
      <c r="C45" s="176">
        <v>177552570</v>
      </c>
      <c r="D45" s="176">
        <v>183676001</v>
      </c>
      <c r="E45" s="176">
        <v>171828999</v>
      </c>
      <c r="F45" s="176">
        <v>182760000</v>
      </c>
      <c r="G45" s="183">
        <v>191085000</v>
      </c>
      <c r="H45" s="183">
        <v>198629211</v>
      </c>
      <c r="I45" s="184">
        <v>206784000</v>
      </c>
      <c r="J45" s="183">
        <v>214407727</v>
      </c>
      <c r="K45" s="183">
        <v>225092291</v>
      </c>
      <c r="L45" s="183">
        <v>229572878.1775009</v>
      </c>
      <c r="M45" s="183">
        <v>238040298.51258984</v>
      </c>
      <c r="N45" s="183">
        <v>249998413</v>
      </c>
      <c r="O45" s="536">
        <v>258026572</v>
      </c>
      <c r="P45" s="183">
        <v>258102329</v>
      </c>
      <c r="Q45" s="337">
        <v>526622208.5104388</v>
      </c>
      <c r="R45" s="337">
        <v>526238305.77725911</v>
      </c>
      <c r="S45" s="337">
        <v>549306160.38498342</v>
      </c>
      <c r="T45" s="337">
        <v>568934931.34519982</v>
      </c>
      <c r="U45" s="337">
        <v>575616337.00655329</v>
      </c>
      <c r="V45" s="337"/>
      <c r="AB45" s="66">
        <v>549306160.38498342</v>
      </c>
      <c r="AC45" s="66">
        <v>568934931.34519982</v>
      </c>
      <c r="AD45" s="66">
        <v>575616337.00655329</v>
      </c>
      <c r="AF45" s="600" t="b">
        <f t="shared" ref="AF45:AF46" si="26">S45=AB45</f>
        <v>1</v>
      </c>
      <c r="AG45" s="600" t="b">
        <f t="shared" si="20"/>
        <v>1</v>
      </c>
      <c r="AH45" s="600" t="b">
        <f t="shared" si="21"/>
        <v>1</v>
      </c>
      <c r="AI45" s="600"/>
    </row>
    <row r="46" spans="1:43" s="66" customFormat="1" ht="12" customHeight="1" x14ac:dyDescent="0.2">
      <c r="A46" s="437" t="s">
        <v>246</v>
      </c>
      <c r="B46" s="532"/>
      <c r="C46" s="176">
        <v>1898410</v>
      </c>
      <c r="D46" s="176">
        <v>1327999</v>
      </c>
      <c r="E46" s="176">
        <v>1372000</v>
      </c>
      <c r="F46" s="176">
        <v>1704232</v>
      </c>
      <c r="G46" s="183">
        <v>1372000</v>
      </c>
      <c r="H46" s="183">
        <v>960450</v>
      </c>
      <c r="I46" s="184">
        <v>696466</v>
      </c>
      <c r="J46" s="183">
        <v>865023</v>
      </c>
      <c r="K46" s="183">
        <v>1325459</v>
      </c>
      <c r="L46" s="183">
        <v>1381493.1453475021</v>
      </c>
      <c r="M46" s="183">
        <v>1736400.9446241888</v>
      </c>
      <c r="N46" s="183">
        <v>1496106</v>
      </c>
      <c r="O46" s="536">
        <v>1383583</v>
      </c>
      <c r="P46" s="183">
        <v>1321746</v>
      </c>
      <c r="Q46" s="337">
        <v>137121797.12544966</v>
      </c>
      <c r="R46" s="337">
        <v>136426964.17498815</v>
      </c>
      <c r="S46" s="337">
        <v>130528946.14188401</v>
      </c>
      <c r="T46" s="337">
        <v>130031970.94170557</v>
      </c>
      <c r="U46" s="337">
        <v>131002572.46909101</v>
      </c>
      <c r="V46" s="337"/>
      <c r="AB46" s="66">
        <v>130528946.14188401</v>
      </c>
      <c r="AC46" s="66">
        <v>130031970.94170557</v>
      </c>
      <c r="AD46" s="66">
        <v>131002572.46909101</v>
      </c>
      <c r="AF46" s="600" t="b">
        <f t="shared" si="26"/>
        <v>1</v>
      </c>
      <c r="AG46" s="600" t="b">
        <f t="shared" si="20"/>
        <v>1</v>
      </c>
      <c r="AH46" s="600" t="b">
        <f t="shared" si="21"/>
        <v>1</v>
      </c>
      <c r="AI46" s="600"/>
    </row>
    <row r="47" spans="1:43" s="66" customFormat="1" ht="6" customHeight="1" x14ac:dyDescent="0.2">
      <c r="A47" s="214"/>
      <c r="B47" s="214"/>
      <c r="C47" s="177"/>
      <c r="D47" s="177"/>
      <c r="E47" s="176"/>
      <c r="F47" s="176"/>
      <c r="G47" s="200"/>
      <c r="I47" s="184"/>
      <c r="L47" s="183"/>
      <c r="M47" s="183"/>
      <c r="N47" s="183"/>
      <c r="O47" s="536"/>
      <c r="P47" s="183"/>
      <c r="Q47" s="681"/>
      <c r="R47" s="681"/>
      <c r="S47" s="681"/>
      <c r="T47" s="681"/>
      <c r="U47" s="681"/>
      <c r="V47" s="681"/>
      <c r="AF47" s="600"/>
      <c r="AG47" s="600"/>
      <c r="AH47" s="600"/>
      <c r="AI47" s="600"/>
    </row>
    <row r="48" spans="1:43" s="182" customFormat="1" ht="12" customHeight="1" x14ac:dyDescent="0.2">
      <c r="A48" s="220" t="s">
        <v>7</v>
      </c>
      <c r="B48" s="138"/>
      <c r="C48" s="178">
        <v>302126469</v>
      </c>
      <c r="D48" s="178">
        <v>320689443</v>
      </c>
      <c r="E48" s="131">
        <f>SUM(E49:E52)</f>
        <v>313881799</v>
      </c>
      <c r="F48" s="131">
        <f>SUM(F49:F52)</f>
        <v>316650415</v>
      </c>
      <c r="G48" s="131">
        <v>345041393</v>
      </c>
      <c r="H48" s="131">
        <f>SUM(H49:H52)</f>
        <v>336471450</v>
      </c>
      <c r="I48" s="131">
        <v>349508066</v>
      </c>
      <c r="J48" s="131">
        <v>363485822</v>
      </c>
      <c r="K48" s="131">
        <v>382418787</v>
      </c>
      <c r="L48" s="200">
        <v>396881533.88384348</v>
      </c>
      <c r="M48" s="200">
        <v>414815329.97554076</v>
      </c>
      <c r="N48" s="200">
        <v>442993721</v>
      </c>
      <c r="O48" s="535">
        <v>464501727</v>
      </c>
      <c r="P48" s="200">
        <v>460205057</v>
      </c>
      <c r="Q48" s="688">
        <v>1666600660.0982218</v>
      </c>
      <c r="R48" s="688">
        <v>1859515225.3388748</v>
      </c>
      <c r="S48" s="688">
        <v>1893950404.3966744</v>
      </c>
      <c r="T48" s="688">
        <v>2031442901.653347</v>
      </c>
      <c r="U48" s="688">
        <v>2219434250.2929544</v>
      </c>
      <c r="V48" s="688"/>
      <c r="AA48" s="600">
        <f>SUM(Q49:Q52)</f>
        <v>1666600660.0982218</v>
      </c>
      <c r="AB48" s="600">
        <v>1893950404.3966744</v>
      </c>
      <c r="AC48" s="600">
        <v>2031442901.653347</v>
      </c>
      <c r="AD48" s="600">
        <v>2219434250.2929544</v>
      </c>
      <c r="AE48" s="600"/>
      <c r="AF48" s="600" t="b">
        <f t="shared" ref="AF48:AF52" si="27">S48=AB48</f>
        <v>1</v>
      </c>
      <c r="AG48" s="600" t="b">
        <f t="shared" ref="AG48:AG52" si="28">T48=AC48</f>
        <v>1</v>
      </c>
      <c r="AH48" s="600" t="b">
        <f t="shared" ref="AH48:AH52" si="29">U48=AD48</f>
        <v>1</v>
      </c>
      <c r="AI48" s="600"/>
      <c r="AJ48" s="600">
        <f>SUM(S49:S52)</f>
        <v>1893950404.3966744</v>
      </c>
      <c r="AK48" s="600">
        <f t="shared" ref="AK48" si="30">SUM(T49:T52)</f>
        <v>2031442901.653347</v>
      </c>
      <c r="AL48" s="600">
        <f t="shared" ref="AL48" si="31">SUM(U49:U52)</f>
        <v>2219434250.2929544</v>
      </c>
      <c r="AM48" s="174"/>
      <c r="AN48" s="174" t="b">
        <f>Q48=AA48</f>
        <v>1</v>
      </c>
      <c r="AO48" s="174" t="b">
        <f>AJ48=S48</f>
        <v>1</v>
      </c>
      <c r="AP48" s="174" t="b">
        <f t="shared" ref="AP48" si="32">AK48=T48</f>
        <v>1</v>
      </c>
      <c r="AQ48" s="174" t="b">
        <f t="shared" ref="AQ48" si="33">AL48=U48</f>
        <v>1</v>
      </c>
    </row>
    <row r="49" spans="1:43" s="66" customFormat="1" ht="12" customHeight="1" x14ac:dyDescent="0.2">
      <c r="A49" s="437" t="s">
        <v>8</v>
      </c>
      <c r="B49" s="532"/>
      <c r="C49" s="176">
        <v>10166168</v>
      </c>
      <c r="D49" s="176">
        <v>10338260</v>
      </c>
      <c r="E49" s="176">
        <v>10624197</v>
      </c>
      <c r="F49" s="176">
        <v>9736000</v>
      </c>
      <c r="G49" s="183">
        <v>10833356</v>
      </c>
      <c r="H49" s="183">
        <v>10125076</v>
      </c>
      <c r="I49" s="184">
        <v>15285035</v>
      </c>
      <c r="J49" s="183">
        <v>17856093</v>
      </c>
      <c r="K49" s="183">
        <v>18324619</v>
      </c>
      <c r="L49" s="183">
        <v>20031872</v>
      </c>
      <c r="M49" s="183">
        <v>18813209.37043478</v>
      </c>
      <c r="N49" s="183">
        <v>23713315</v>
      </c>
      <c r="O49" s="536">
        <v>24156857</v>
      </c>
      <c r="P49" s="183">
        <v>29354055</v>
      </c>
      <c r="Q49" s="337">
        <v>59129554.071429834</v>
      </c>
      <c r="R49" s="337">
        <v>65898067.539437056</v>
      </c>
      <c r="S49" s="337">
        <v>70509208.968155861</v>
      </c>
      <c r="T49" s="337">
        <v>72047154.427162603</v>
      </c>
      <c r="U49" s="337">
        <v>72894758.309637219</v>
      </c>
      <c r="V49" s="337"/>
      <c r="AB49" s="66">
        <v>70509208.968155861</v>
      </c>
      <c r="AC49" s="66">
        <v>72047154.427162603</v>
      </c>
      <c r="AD49" s="66">
        <v>72894758.309637219</v>
      </c>
      <c r="AF49" s="600" t="b">
        <f t="shared" si="27"/>
        <v>1</v>
      </c>
      <c r="AG49" s="600" t="b">
        <f t="shared" si="28"/>
        <v>1</v>
      </c>
      <c r="AH49" s="600" t="b">
        <f t="shared" si="29"/>
        <v>1</v>
      </c>
      <c r="AI49" s="600"/>
    </row>
    <row r="50" spans="1:43" s="66" customFormat="1" ht="12" customHeight="1" x14ac:dyDescent="0.2">
      <c r="A50" s="437" t="s">
        <v>9</v>
      </c>
      <c r="B50" s="532"/>
      <c r="C50" s="176">
        <v>214613072</v>
      </c>
      <c r="D50" s="176">
        <v>223671817</v>
      </c>
      <c r="E50" s="176">
        <v>221151348</v>
      </c>
      <c r="F50" s="176">
        <v>224666996</v>
      </c>
      <c r="G50" s="183">
        <v>237271010</v>
      </c>
      <c r="H50" s="183">
        <v>244082105</v>
      </c>
      <c r="I50" s="184">
        <v>252553109</v>
      </c>
      <c r="J50" s="183">
        <v>263254714</v>
      </c>
      <c r="K50" s="183">
        <v>278623559</v>
      </c>
      <c r="L50" s="183">
        <v>293334224.11329746</v>
      </c>
      <c r="M50" s="183">
        <v>305663092.87976587</v>
      </c>
      <c r="N50" s="183">
        <v>315709264</v>
      </c>
      <c r="O50" s="536">
        <v>329013447</v>
      </c>
      <c r="P50" s="183">
        <v>314398666</v>
      </c>
      <c r="Q50" s="337">
        <v>1137534365.6463802</v>
      </c>
      <c r="R50" s="337">
        <v>1264523478.9999995</v>
      </c>
      <c r="S50" s="337">
        <v>1324330168.0000002</v>
      </c>
      <c r="T50" s="337">
        <v>1395711456.8579299</v>
      </c>
      <c r="U50" s="337">
        <v>1538912409.0209599</v>
      </c>
      <c r="V50" s="337"/>
      <c r="AB50" s="66">
        <v>1324330168.0000002</v>
      </c>
      <c r="AC50" s="66">
        <v>1395711456.8579299</v>
      </c>
      <c r="AD50" s="66">
        <v>1538912409.0209599</v>
      </c>
      <c r="AF50" s="600" t="b">
        <f t="shared" si="27"/>
        <v>1</v>
      </c>
      <c r="AG50" s="600" t="b">
        <f t="shared" si="28"/>
        <v>1</v>
      </c>
      <c r="AH50" s="600" t="b">
        <f t="shared" si="29"/>
        <v>1</v>
      </c>
      <c r="AI50" s="600"/>
    </row>
    <row r="51" spans="1:43" s="66" customFormat="1" ht="12" customHeight="1" x14ac:dyDescent="0.2">
      <c r="A51" s="437" t="s">
        <v>10</v>
      </c>
      <c r="B51" s="532"/>
      <c r="C51" s="176">
        <v>49339023</v>
      </c>
      <c r="D51" s="176">
        <v>57322001</v>
      </c>
      <c r="E51" s="176">
        <v>51791041</v>
      </c>
      <c r="F51" s="176">
        <v>50988150</v>
      </c>
      <c r="G51" s="183">
        <v>64377042</v>
      </c>
      <c r="H51" s="183">
        <v>49486789</v>
      </c>
      <c r="I51" s="184">
        <v>47497900</v>
      </c>
      <c r="J51" s="183">
        <v>47113000</v>
      </c>
      <c r="K51" s="183">
        <v>48718000</v>
      </c>
      <c r="L51" s="183">
        <v>45851999.999999985</v>
      </c>
      <c r="M51" s="183">
        <v>50271000.000000022</v>
      </c>
      <c r="N51" s="183">
        <v>60826000</v>
      </c>
      <c r="O51" s="536">
        <v>65462000</v>
      </c>
      <c r="P51" s="183">
        <v>71908000</v>
      </c>
      <c r="Q51" s="337">
        <v>284994132.00310081</v>
      </c>
      <c r="R51" s="337">
        <v>325819808.21848565</v>
      </c>
      <c r="S51" s="337">
        <v>294564171.51977801</v>
      </c>
      <c r="T51" s="337">
        <v>348261752.46167064</v>
      </c>
      <c r="U51" s="337">
        <v>381656805.57421505</v>
      </c>
      <c r="V51" s="337"/>
      <c r="AB51" s="66">
        <v>294564171.51977801</v>
      </c>
      <c r="AC51" s="66">
        <v>348261752.46167064</v>
      </c>
      <c r="AD51" s="66">
        <v>381656805.57421505</v>
      </c>
      <c r="AF51" s="600" t="b">
        <f t="shared" si="27"/>
        <v>1</v>
      </c>
      <c r="AG51" s="600" t="b">
        <f t="shared" si="28"/>
        <v>1</v>
      </c>
      <c r="AH51" s="600" t="b">
        <f t="shared" si="29"/>
        <v>1</v>
      </c>
      <c r="AI51" s="600"/>
    </row>
    <row r="52" spans="1:43" s="66" customFormat="1" ht="12" customHeight="1" x14ac:dyDescent="0.2">
      <c r="A52" s="437" t="s">
        <v>236</v>
      </c>
      <c r="B52" s="532"/>
      <c r="C52" s="176">
        <v>28008206</v>
      </c>
      <c r="D52" s="176">
        <v>29357365</v>
      </c>
      <c r="E52" s="176">
        <v>30315213</v>
      </c>
      <c r="F52" s="176">
        <v>31259269</v>
      </c>
      <c r="G52" s="183">
        <v>32559985</v>
      </c>
      <c r="H52" s="183">
        <v>32777480</v>
      </c>
      <c r="I52" s="184">
        <v>34172021</v>
      </c>
      <c r="J52" s="183">
        <v>35262015</v>
      </c>
      <c r="K52" s="183">
        <v>36752609</v>
      </c>
      <c r="L52" s="183">
        <v>37663437.770546012</v>
      </c>
      <c r="M52" s="183">
        <v>40068027.72534015</v>
      </c>
      <c r="N52" s="183">
        <v>42745142</v>
      </c>
      <c r="O52" s="536">
        <v>45869423</v>
      </c>
      <c r="P52" s="183">
        <v>44544336</v>
      </c>
      <c r="Q52" s="337">
        <v>184942608.37731096</v>
      </c>
      <c r="R52" s="337">
        <v>203273870.58095255</v>
      </c>
      <c r="S52" s="337">
        <v>204546855.90874037</v>
      </c>
      <c r="T52" s="337">
        <v>215422537.90658379</v>
      </c>
      <c r="U52" s="337">
        <v>225970277.38814193</v>
      </c>
      <c r="V52" s="337"/>
      <c r="AB52" s="66">
        <v>204546855.90874037</v>
      </c>
      <c r="AC52" s="66">
        <v>215422537.90658379</v>
      </c>
      <c r="AD52" s="66">
        <v>225970277.38814193</v>
      </c>
      <c r="AF52" s="600" t="b">
        <f t="shared" si="27"/>
        <v>1</v>
      </c>
      <c r="AG52" s="600" t="b">
        <f t="shared" si="28"/>
        <v>1</v>
      </c>
      <c r="AH52" s="600" t="b">
        <f t="shared" si="29"/>
        <v>1</v>
      </c>
      <c r="AI52" s="600"/>
    </row>
    <row r="53" spans="1:43" s="66" customFormat="1" ht="6" customHeight="1" x14ac:dyDescent="0.2">
      <c r="A53" s="214"/>
      <c r="B53" s="214"/>
      <c r="C53" s="177"/>
      <c r="D53" s="177"/>
      <c r="E53" s="176"/>
      <c r="F53" s="176"/>
      <c r="G53" s="183"/>
      <c r="I53" s="184"/>
      <c r="L53" s="183"/>
      <c r="M53" s="183"/>
      <c r="N53" s="183"/>
      <c r="O53" s="536"/>
      <c r="P53" s="183"/>
      <c r="Q53" s="681"/>
      <c r="R53" s="681"/>
      <c r="S53" s="681"/>
      <c r="T53" s="681"/>
      <c r="U53" s="681"/>
      <c r="V53" s="681"/>
      <c r="AF53" s="600"/>
      <c r="AG53" s="600"/>
      <c r="AH53" s="600"/>
      <c r="AI53" s="600"/>
    </row>
    <row r="54" spans="1:43" s="182" customFormat="1" ht="12" customHeight="1" x14ac:dyDescent="0.2">
      <c r="A54" s="220" t="s">
        <v>12</v>
      </c>
      <c r="B54" s="138"/>
      <c r="C54" s="178">
        <v>367543870</v>
      </c>
      <c r="D54" s="178">
        <v>387458037</v>
      </c>
      <c r="E54" s="187">
        <f>SUM(E55:E60)</f>
        <v>400918000</v>
      </c>
      <c r="F54" s="187">
        <f>SUM(F55:F60)</f>
        <v>417046065</v>
      </c>
      <c r="G54" s="187">
        <v>435462306</v>
      </c>
      <c r="H54" s="187">
        <f>SUM(H55:H60)</f>
        <v>453982460</v>
      </c>
      <c r="I54" s="187">
        <f>SUM(I55:I60)</f>
        <v>477106220</v>
      </c>
      <c r="J54" s="187">
        <v>506313464</v>
      </c>
      <c r="K54" s="187">
        <v>545458061</v>
      </c>
      <c r="L54" s="200">
        <v>583616539.0014149</v>
      </c>
      <c r="M54" s="200">
        <v>621563569.11384225</v>
      </c>
      <c r="N54" s="200">
        <v>672136506</v>
      </c>
      <c r="O54" s="535">
        <v>693175576</v>
      </c>
      <c r="P54" s="200">
        <v>712486367</v>
      </c>
      <c r="Q54" s="688">
        <v>2966895104.598321</v>
      </c>
      <c r="R54" s="688">
        <v>3179358700.8506131</v>
      </c>
      <c r="S54" s="688">
        <v>3336415846.1414747</v>
      </c>
      <c r="T54" s="688">
        <v>3581763888.1355968</v>
      </c>
      <c r="U54" s="688">
        <v>3839405417.570612</v>
      </c>
      <c r="V54" s="688"/>
      <c r="AA54" s="600">
        <f>SUM(Q55:Q62)</f>
        <v>2966895104.598321</v>
      </c>
      <c r="AB54" s="600">
        <v>3336415846.1414747</v>
      </c>
      <c r="AC54" s="600">
        <v>3581763888.1355968</v>
      </c>
      <c r="AD54" s="600">
        <v>3839405417.570612</v>
      </c>
      <c r="AE54" s="600"/>
      <c r="AF54" s="600" t="b">
        <f t="shared" ref="AF54:AF56" si="34">S54=AB54</f>
        <v>1</v>
      </c>
      <c r="AG54" s="600" t="b">
        <f t="shared" ref="AG54:AG56" si="35">T54=AC54</f>
        <v>1</v>
      </c>
      <c r="AH54" s="600" t="b">
        <f t="shared" ref="AH54:AH56" si="36">U54=AD54</f>
        <v>1</v>
      </c>
      <c r="AI54" s="600"/>
      <c r="AJ54" s="600">
        <f>SUM(S55:S62)</f>
        <v>3336415846.1414747</v>
      </c>
      <c r="AK54" s="600">
        <f t="shared" ref="AK54" si="37">SUM(T55:T62)</f>
        <v>3581763888.1355968</v>
      </c>
      <c r="AL54" s="600">
        <f t="shared" ref="AL54" si="38">SUM(U55:U62)</f>
        <v>3839405417.570612</v>
      </c>
      <c r="AM54" s="174"/>
      <c r="AN54" s="174" t="b">
        <f>Q54=AA54</f>
        <v>1</v>
      </c>
      <c r="AO54" s="174" t="b">
        <f>AJ54=S54</f>
        <v>1</v>
      </c>
      <c r="AP54" s="174" t="b">
        <f t="shared" ref="AP54" si="39">AK54=T54</f>
        <v>1</v>
      </c>
      <c r="AQ54" s="174" t="b">
        <f t="shared" ref="AQ54" si="40">AL54=U54</f>
        <v>1</v>
      </c>
    </row>
    <row r="55" spans="1:43" s="66" customFormat="1" ht="12" customHeight="1" x14ac:dyDescent="0.2">
      <c r="A55" s="733" t="s">
        <v>247</v>
      </c>
      <c r="B55" s="733"/>
      <c r="C55" s="176">
        <v>50877800</v>
      </c>
      <c r="D55" s="176">
        <v>55066999</v>
      </c>
      <c r="E55" s="176">
        <v>58639999</v>
      </c>
      <c r="F55" s="176">
        <v>61726000</v>
      </c>
      <c r="G55" s="381">
        <v>68174002</v>
      </c>
      <c r="H55" s="183">
        <v>74181000</v>
      </c>
      <c r="I55" s="184">
        <v>80805199</v>
      </c>
      <c r="J55" s="183">
        <v>87747000</v>
      </c>
      <c r="K55" s="183">
        <v>97605000</v>
      </c>
      <c r="L55" s="183">
        <v>104766300.31892213</v>
      </c>
      <c r="M55" s="183">
        <v>111411697.73308697</v>
      </c>
      <c r="N55" s="183">
        <v>120698000</v>
      </c>
      <c r="O55" s="536">
        <v>125813641</v>
      </c>
      <c r="P55" s="183">
        <v>126530122</v>
      </c>
      <c r="Q55" s="337">
        <v>423397651.68211132</v>
      </c>
      <c r="R55" s="337">
        <v>427766315.88933766</v>
      </c>
      <c r="S55" s="337">
        <v>446026444.4840225</v>
      </c>
      <c r="T55" s="337">
        <v>482094584.04921269</v>
      </c>
      <c r="U55" s="337">
        <v>509086290.89013857</v>
      </c>
      <c r="V55" s="337"/>
      <c r="AB55" s="66">
        <v>446026444.4840225</v>
      </c>
      <c r="AC55" s="66">
        <v>482094584.04921269</v>
      </c>
      <c r="AD55" s="66">
        <v>509086290.89013857</v>
      </c>
      <c r="AF55" s="600" t="b">
        <f t="shared" si="34"/>
        <v>1</v>
      </c>
      <c r="AG55" s="600" t="b">
        <f t="shared" si="35"/>
        <v>1</v>
      </c>
      <c r="AH55" s="600" t="b">
        <f t="shared" si="36"/>
        <v>1</v>
      </c>
      <c r="AI55" s="600"/>
    </row>
    <row r="56" spans="1:43" s="66" customFormat="1" ht="12" customHeight="1" x14ac:dyDescent="0.2">
      <c r="A56" s="732" t="s">
        <v>248</v>
      </c>
      <c r="B56" s="732"/>
      <c r="C56" s="176">
        <v>130246705</v>
      </c>
      <c r="D56" s="176">
        <v>135325950</v>
      </c>
      <c r="E56" s="176">
        <v>138640652</v>
      </c>
      <c r="F56" s="176">
        <v>145405592</v>
      </c>
      <c r="G56" s="381">
        <v>152904208</v>
      </c>
      <c r="H56" s="183">
        <v>161486998</v>
      </c>
      <c r="I56" s="184">
        <v>170789003</v>
      </c>
      <c r="J56" s="183">
        <v>180460093</v>
      </c>
      <c r="K56" s="183">
        <v>192691369</v>
      </c>
      <c r="L56" s="183">
        <v>203552390</v>
      </c>
      <c r="M56" s="183">
        <v>216056895.8969022</v>
      </c>
      <c r="N56" s="183">
        <v>233863427</v>
      </c>
      <c r="O56" s="536">
        <v>236704946</v>
      </c>
      <c r="P56" s="183">
        <v>239118729</v>
      </c>
      <c r="R56" s="185">
        <v>948742719.73728347</v>
      </c>
      <c r="S56" s="185">
        <v>981021507.67691553</v>
      </c>
      <c r="T56" s="185">
        <v>1055671803.3116591</v>
      </c>
      <c r="U56" s="185">
        <v>1115501616.1296721</v>
      </c>
      <c r="AB56" s="66">
        <v>981021507.67691553</v>
      </c>
      <c r="AC56" s="66">
        <v>1055671803.3116591</v>
      </c>
      <c r="AD56" s="66">
        <v>1115501616.1296721</v>
      </c>
      <c r="AF56" s="600" t="b">
        <f t="shared" si="34"/>
        <v>1</v>
      </c>
      <c r="AG56" s="600" t="b">
        <f t="shared" si="35"/>
        <v>1</v>
      </c>
      <c r="AH56" s="600" t="b">
        <f t="shared" si="36"/>
        <v>1</v>
      </c>
      <c r="AI56" s="600"/>
    </row>
    <row r="57" spans="1:43" s="66" customFormat="1" ht="12" customHeight="1" x14ac:dyDescent="0.2">
      <c r="A57" s="731" t="s">
        <v>249</v>
      </c>
      <c r="B57" s="731"/>
      <c r="C57" s="176">
        <v>38513413</v>
      </c>
      <c r="D57" s="176">
        <v>43509479</v>
      </c>
      <c r="E57" s="176">
        <v>45445207</v>
      </c>
      <c r="F57" s="176">
        <v>46310797</v>
      </c>
      <c r="G57" s="381">
        <v>46716793</v>
      </c>
      <c r="H57" s="183">
        <v>47292936</v>
      </c>
      <c r="I57" s="184">
        <v>48920929</v>
      </c>
      <c r="J57" s="183">
        <v>51798253</v>
      </c>
      <c r="K57" s="183">
        <v>56918569</v>
      </c>
      <c r="L57" s="183">
        <v>64597145.416835293</v>
      </c>
      <c r="M57" s="183">
        <v>71890882.02731736</v>
      </c>
      <c r="N57" s="183">
        <v>81310379</v>
      </c>
      <c r="O57" s="536">
        <v>83355835.259796739</v>
      </c>
      <c r="P57" s="183">
        <v>88305359</v>
      </c>
      <c r="Q57" s="337">
        <v>875616365.46309495</v>
      </c>
      <c r="V57" s="337"/>
      <c r="AI57" s="600"/>
    </row>
    <row r="58" spans="1:43" s="66" customFormat="1" ht="12" customHeight="1" x14ac:dyDescent="0.2">
      <c r="A58" s="733" t="s">
        <v>250</v>
      </c>
      <c r="B58" s="733"/>
      <c r="C58" s="176">
        <v>45576333</v>
      </c>
      <c r="D58" s="176">
        <v>47297111</v>
      </c>
      <c r="E58" s="176">
        <v>48064957</v>
      </c>
      <c r="F58" s="176">
        <v>48350446</v>
      </c>
      <c r="G58" s="381">
        <v>48337927</v>
      </c>
      <c r="H58" s="183">
        <v>48119042</v>
      </c>
      <c r="I58" s="184">
        <v>48997000</v>
      </c>
      <c r="J58" s="183">
        <v>50955000</v>
      </c>
      <c r="K58" s="183">
        <v>53654001</v>
      </c>
      <c r="L58" s="183">
        <v>56506313.773894206</v>
      </c>
      <c r="M58" s="183">
        <v>59734278.789246373</v>
      </c>
      <c r="N58" s="183">
        <v>63244813</v>
      </c>
      <c r="O58" s="536">
        <v>66922201</v>
      </c>
      <c r="P58" s="183">
        <v>66745969</v>
      </c>
      <c r="Q58" s="337">
        <v>340328700.00000012</v>
      </c>
      <c r="R58" s="337">
        <v>374716000.00000006</v>
      </c>
      <c r="S58" s="337">
        <v>394370738.26629621</v>
      </c>
      <c r="T58" s="337">
        <v>426787211.40868646</v>
      </c>
      <c r="U58" s="337">
        <v>480682961.58416849</v>
      </c>
      <c r="V58" s="337"/>
      <c r="AB58" s="66">
        <v>394370738.26629621</v>
      </c>
      <c r="AC58" s="66">
        <v>426787211.40868646</v>
      </c>
      <c r="AD58" s="66">
        <v>480682961.58416849</v>
      </c>
      <c r="AF58" s="600" t="b">
        <f t="shared" ref="AF58:AF60" si="41">S58=AB58</f>
        <v>1</v>
      </c>
      <c r="AG58" s="600" t="b">
        <f t="shared" ref="AG58:AG60" si="42">T58=AC58</f>
        <v>1</v>
      </c>
      <c r="AH58" s="600" t="b">
        <f t="shared" ref="AH58:AH60" si="43">U58=AD58</f>
        <v>1</v>
      </c>
      <c r="AI58" s="600"/>
    </row>
    <row r="59" spans="1:43" s="66" customFormat="1" ht="12" customHeight="1" x14ac:dyDescent="0.2">
      <c r="A59" s="733" t="s">
        <v>251</v>
      </c>
      <c r="B59" s="733"/>
      <c r="C59" s="176">
        <v>58230600</v>
      </c>
      <c r="D59" s="176">
        <v>61039997</v>
      </c>
      <c r="E59" s="201">
        <v>63883000</v>
      </c>
      <c r="F59" s="176">
        <v>67581997</v>
      </c>
      <c r="G59" s="124">
        <v>70853998</v>
      </c>
      <c r="H59" s="183">
        <v>73972999</v>
      </c>
      <c r="I59" s="184">
        <v>78032001</v>
      </c>
      <c r="J59" s="183">
        <v>84367118</v>
      </c>
      <c r="K59" s="183">
        <v>93352024</v>
      </c>
      <c r="L59" s="183">
        <v>100373092.93075067</v>
      </c>
      <c r="M59" s="183">
        <v>107315614.17445996</v>
      </c>
      <c r="N59" s="183">
        <v>116373887</v>
      </c>
      <c r="O59" s="536">
        <v>122023953</v>
      </c>
      <c r="P59" s="183">
        <v>129860188</v>
      </c>
      <c r="Q59" s="337">
        <v>547866311.59068501</v>
      </c>
      <c r="R59" s="337">
        <v>588947090.62609506</v>
      </c>
      <c r="S59" s="337">
        <v>638244267.72185516</v>
      </c>
      <c r="T59" s="337">
        <v>678898351.41867387</v>
      </c>
      <c r="U59" s="337">
        <v>737937161.38638043</v>
      </c>
      <c r="V59" s="337"/>
      <c r="AB59" s="66">
        <v>638244267.72185516</v>
      </c>
      <c r="AC59" s="66">
        <v>678898351.41867387</v>
      </c>
      <c r="AD59" s="66">
        <v>737937161.38638043</v>
      </c>
      <c r="AF59" s="600" t="b">
        <f t="shared" si="41"/>
        <v>1</v>
      </c>
      <c r="AG59" s="600" t="b">
        <f t="shared" si="42"/>
        <v>1</v>
      </c>
      <c r="AH59" s="600" t="b">
        <f t="shared" si="43"/>
        <v>1</v>
      </c>
      <c r="AI59" s="600"/>
    </row>
    <row r="60" spans="1:43" s="66" customFormat="1" ht="12" customHeight="1" x14ac:dyDescent="0.2">
      <c r="A60" s="676" t="s">
        <v>253</v>
      </c>
      <c r="B60" s="517"/>
      <c r="C60" s="186">
        <v>44099019</v>
      </c>
      <c r="D60" s="186">
        <v>45218501</v>
      </c>
      <c r="E60" s="186">
        <v>46244185</v>
      </c>
      <c r="F60" s="186">
        <v>47671233</v>
      </c>
      <c r="G60" s="381">
        <v>48475378</v>
      </c>
      <c r="H60" s="183">
        <v>48929485</v>
      </c>
      <c r="I60" s="184">
        <v>49562088</v>
      </c>
      <c r="J60" s="183">
        <v>50986000</v>
      </c>
      <c r="K60" s="183">
        <v>51237098</v>
      </c>
      <c r="L60" s="183">
        <v>53821296.561012551</v>
      </c>
      <c r="M60" s="183">
        <v>55154200.49282939</v>
      </c>
      <c r="N60" s="183">
        <v>56646000</v>
      </c>
      <c r="O60" s="536">
        <v>58355000</v>
      </c>
      <c r="P60" s="183">
        <v>61926000</v>
      </c>
      <c r="R60" s="337">
        <v>255086721.81372863</v>
      </c>
      <c r="S60" s="337">
        <v>259962107</v>
      </c>
      <c r="T60" s="337">
        <v>274870295</v>
      </c>
      <c r="U60" s="337">
        <v>285377645.477992</v>
      </c>
      <c r="AB60" s="66">
        <v>259962107</v>
      </c>
      <c r="AC60" s="66">
        <v>274870295</v>
      </c>
      <c r="AD60" s="66">
        <v>285377645.477992</v>
      </c>
      <c r="AF60" s="600" t="b">
        <f t="shared" si="41"/>
        <v>1</v>
      </c>
      <c r="AG60" s="600" t="b">
        <f t="shared" si="42"/>
        <v>1</v>
      </c>
      <c r="AH60" s="600" t="b">
        <f t="shared" si="43"/>
        <v>1</v>
      </c>
      <c r="AI60" s="600"/>
    </row>
    <row r="61" spans="1:43" s="66" customFormat="1" ht="9.9499999999999993" customHeight="1" x14ac:dyDescent="0.2">
      <c r="A61" s="731" t="s">
        <v>252</v>
      </c>
      <c r="B61" s="731"/>
      <c r="C61" s="188"/>
      <c r="D61" s="188"/>
      <c r="E61" s="186"/>
      <c r="F61" s="186"/>
      <c r="G61" s="183"/>
      <c r="I61" s="184"/>
      <c r="L61" s="183"/>
      <c r="M61" s="183"/>
      <c r="N61" s="183"/>
      <c r="O61" s="536"/>
      <c r="P61" s="183"/>
      <c r="Q61" s="337">
        <v>241009348.49860501</v>
      </c>
      <c r="R61" s="337"/>
      <c r="S61" s="337"/>
      <c r="V61" s="337"/>
      <c r="AI61" s="600"/>
    </row>
    <row r="62" spans="1:43" s="66" customFormat="1" ht="12" x14ac:dyDescent="0.2">
      <c r="A62" s="676" t="s">
        <v>254</v>
      </c>
      <c r="B62" s="676"/>
      <c r="C62" s="188"/>
      <c r="D62" s="188"/>
      <c r="E62" s="186"/>
      <c r="F62" s="186"/>
      <c r="G62" s="183"/>
      <c r="I62" s="184"/>
      <c r="L62" s="183"/>
      <c r="M62" s="183"/>
      <c r="N62" s="183"/>
      <c r="O62" s="536"/>
      <c r="P62" s="183"/>
      <c r="Q62" s="337">
        <v>538676727.36382508</v>
      </c>
      <c r="R62" s="660">
        <v>584099852.78416824</v>
      </c>
      <c r="S62" s="660">
        <v>616790780.99238551</v>
      </c>
      <c r="T62" s="660">
        <v>663441642.94736493</v>
      </c>
      <c r="U62" s="660">
        <v>710819742.10226071</v>
      </c>
      <c r="V62" s="337"/>
      <c r="AB62" s="66">
        <v>616790780.99238551</v>
      </c>
      <c r="AC62" s="66">
        <v>663441642.94736493</v>
      </c>
      <c r="AD62" s="66">
        <v>710819742.10226071</v>
      </c>
      <c r="AF62" s="600" t="b">
        <f t="shared" ref="AF62" si="44">S62=AB62</f>
        <v>1</v>
      </c>
      <c r="AG62" s="600" t="b">
        <f t="shared" ref="AG62" si="45">T62=AC62</f>
        <v>1</v>
      </c>
      <c r="AH62" s="600" t="b">
        <f t="shared" ref="AH62" si="46">U62=AD62</f>
        <v>1</v>
      </c>
      <c r="AI62" s="600"/>
    </row>
    <row r="63" spans="1:43" s="66" customFormat="1" ht="6" customHeight="1" x14ac:dyDescent="0.2">
      <c r="A63" s="676"/>
      <c r="B63" s="676"/>
      <c r="C63" s="188"/>
      <c r="D63" s="188"/>
      <c r="E63" s="186"/>
      <c r="F63" s="186"/>
      <c r="G63" s="183"/>
      <c r="I63" s="184"/>
      <c r="L63" s="183"/>
      <c r="M63" s="183"/>
      <c r="N63" s="183"/>
      <c r="O63" s="536"/>
      <c r="P63" s="183"/>
      <c r="Q63" s="337"/>
      <c r="R63" s="337"/>
      <c r="S63" s="337"/>
      <c r="T63" s="337"/>
      <c r="U63" s="337"/>
      <c r="V63" s="337"/>
      <c r="AF63" s="600"/>
      <c r="AG63" s="600"/>
      <c r="AH63" s="600"/>
      <c r="AI63" s="600"/>
    </row>
    <row r="64" spans="1:43" s="169" customFormat="1" ht="12" customHeight="1" thickBot="1" x14ac:dyDescent="0.25">
      <c r="A64" s="275" t="s">
        <v>19</v>
      </c>
      <c r="B64" s="276"/>
      <c r="C64" s="190">
        <v>849121319</v>
      </c>
      <c r="D64" s="190">
        <v>893151480</v>
      </c>
      <c r="E64" s="190">
        <f>E44+E48+E54</f>
        <v>888000798</v>
      </c>
      <c r="F64" s="190">
        <f>F54+F48+F44</f>
        <v>918160712</v>
      </c>
      <c r="G64" s="190">
        <v>972960699</v>
      </c>
      <c r="H64" s="190">
        <f>(H44+H48+H54)</f>
        <v>990043571</v>
      </c>
      <c r="I64" s="190">
        <f>(I44+I48+I54)</f>
        <v>1034094752</v>
      </c>
      <c r="J64" s="190">
        <v>1085072036</v>
      </c>
      <c r="K64" s="190">
        <v>1154294598</v>
      </c>
      <c r="L64" s="457">
        <v>1211452444.2081068</v>
      </c>
      <c r="M64" s="180">
        <v>1276155598.546597</v>
      </c>
      <c r="N64" s="180">
        <v>1366624746</v>
      </c>
      <c r="O64" s="539">
        <v>1417087459</v>
      </c>
      <c r="P64" s="180">
        <v>1432115499</v>
      </c>
      <c r="Q64" s="689">
        <v>5297239770.3324318</v>
      </c>
      <c r="R64" s="690">
        <v>5701539196.1417351</v>
      </c>
      <c r="S64" s="690">
        <v>5910201357.0650167</v>
      </c>
      <c r="T64" s="690">
        <v>6312173692.0758495</v>
      </c>
      <c r="U64" s="690">
        <v>6765458577.3392105</v>
      </c>
      <c r="V64" s="691"/>
      <c r="AA64" s="600">
        <f>AA54+AA48+AA44</f>
        <v>5297239770.3324308</v>
      </c>
      <c r="AB64" s="66">
        <v>5910201357.0650167</v>
      </c>
      <c r="AC64" s="66">
        <v>6312173692.0758495</v>
      </c>
      <c r="AD64" s="66">
        <v>6765458577.3392105</v>
      </c>
      <c r="AE64" s="600"/>
      <c r="AF64" s="600" t="b">
        <f t="shared" ref="AF64" si="47">S64=AB64</f>
        <v>1</v>
      </c>
      <c r="AG64" s="600" t="b">
        <f t="shared" ref="AG64" si="48">T64=AC64</f>
        <v>1</v>
      </c>
      <c r="AH64" s="600" t="b">
        <f t="shared" ref="AH64" si="49">U64=AD64</f>
        <v>1</v>
      </c>
      <c r="AI64" s="600"/>
      <c r="AJ64" s="600">
        <f t="shared" ref="AJ64:AL64" si="50">AJ54+AJ48+AJ44</f>
        <v>5910201357.0650158</v>
      </c>
      <c r="AK64" s="600">
        <f t="shared" si="50"/>
        <v>6312173692.0758495</v>
      </c>
      <c r="AL64" s="600">
        <f t="shared" si="50"/>
        <v>6765458577.3392105</v>
      </c>
      <c r="AM64" s="66"/>
      <c r="AN64" s="174" t="b">
        <f>Q64=AA64</f>
        <v>1</v>
      </c>
      <c r="AO64" s="174" t="b">
        <f>S64=AJ64</f>
        <v>1</v>
      </c>
      <c r="AP64" s="174" t="b">
        <f t="shared" ref="AP64" si="51">T64=AK64</f>
        <v>1</v>
      </c>
      <c r="AQ64" s="174" t="b">
        <f t="shared" ref="AQ64" si="52">U64=AL64</f>
        <v>1</v>
      </c>
    </row>
    <row r="65" spans="1:17" s="66" customFormat="1" ht="11.25" customHeight="1" x14ac:dyDescent="0.2">
      <c r="A65" s="589" t="s">
        <v>196</v>
      </c>
      <c r="B65" s="589" t="s">
        <v>262</v>
      </c>
      <c r="C65" s="590"/>
      <c r="D65" s="590"/>
      <c r="E65" s="590"/>
      <c r="F65" s="590"/>
      <c r="G65" s="591"/>
      <c r="H65" s="591"/>
      <c r="I65" s="594"/>
      <c r="J65" s="595"/>
      <c r="K65" s="595"/>
      <c r="L65" s="609"/>
      <c r="M65" s="611"/>
      <c r="N65" s="611"/>
      <c r="O65" s="611"/>
      <c r="P65" s="611"/>
      <c r="Q65" s="609"/>
    </row>
    <row r="66" spans="1:17" s="66" customFormat="1" ht="11.25" customHeight="1" x14ac:dyDescent="0.2">
      <c r="A66" s="592" t="s">
        <v>260</v>
      </c>
      <c r="B66" s="609"/>
      <c r="C66" s="609"/>
      <c r="D66" s="609"/>
      <c r="E66" s="609"/>
      <c r="F66" s="609"/>
      <c r="G66" s="609"/>
      <c r="H66" s="612"/>
      <c r="I66" s="612"/>
      <c r="J66" s="612"/>
      <c r="K66" s="612"/>
      <c r="L66" s="609"/>
      <c r="M66" s="609"/>
      <c r="N66" s="609"/>
      <c r="O66" s="613"/>
      <c r="P66" s="609"/>
      <c r="Q66" s="609"/>
    </row>
    <row r="67" spans="1:17" s="66" customFormat="1" ht="12" x14ac:dyDescent="0.2">
      <c r="O67" s="496"/>
    </row>
    <row r="68" spans="1:17" s="66" customFormat="1" ht="12" x14ac:dyDescent="0.2">
      <c r="O68" s="496"/>
    </row>
    <row r="69" spans="1:17" s="66" customFormat="1" ht="12" x14ac:dyDescent="0.2">
      <c r="O69" s="496"/>
    </row>
    <row r="70" spans="1:17" s="66" customFormat="1" ht="12" x14ac:dyDescent="0.2">
      <c r="O70" s="496"/>
    </row>
    <row r="71" spans="1:17" s="66" customFormat="1" ht="12" x14ac:dyDescent="0.2">
      <c r="O71" s="496"/>
    </row>
    <row r="72" spans="1:17" s="66" customFormat="1" ht="12" x14ac:dyDescent="0.2">
      <c r="O72" s="496"/>
    </row>
    <row r="73" spans="1:17" s="66" customFormat="1" ht="12" x14ac:dyDescent="0.2">
      <c r="O73" s="496"/>
    </row>
    <row r="74" spans="1:17" s="66" customFormat="1" ht="12" x14ac:dyDescent="0.2">
      <c r="O74" s="496"/>
    </row>
    <row r="75" spans="1:17" s="66" customFormat="1" ht="12" x14ac:dyDescent="0.2">
      <c r="O75" s="496"/>
    </row>
    <row r="76" spans="1:17" s="66" customFormat="1" ht="12" x14ac:dyDescent="0.2">
      <c r="O76" s="496"/>
    </row>
    <row r="77" spans="1:17" s="66" customFormat="1" ht="12" x14ac:dyDescent="0.2">
      <c r="O77" s="496"/>
    </row>
    <row r="78" spans="1:17" s="66" customFormat="1" ht="12" x14ac:dyDescent="0.2">
      <c r="O78" s="496"/>
    </row>
    <row r="79" spans="1:17" s="66" customFormat="1" ht="12" x14ac:dyDescent="0.2">
      <c r="O79" s="496"/>
    </row>
    <row r="80" spans="1:17" s="66" customFormat="1" ht="12" x14ac:dyDescent="0.2">
      <c r="O80" s="496"/>
    </row>
    <row r="81" spans="15:15" s="66" customFormat="1" ht="12" x14ac:dyDescent="0.2">
      <c r="O81" s="496"/>
    </row>
    <row r="82" spans="15:15" s="66" customFormat="1" ht="12" x14ac:dyDescent="0.2">
      <c r="O82" s="496"/>
    </row>
    <row r="83" spans="15:15" s="66" customFormat="1" ht="12" x14ac:dyDescent="0.2">
      <c r="O83" s="496"/>
    </row>
    <row r="84" spans="15:15" s="66" customFormat="1" ht="12" x14ac:dyDescent="0.2">
      <c r="O84" s="496"/>
    </row>
    <row r="85" spans="15:15" s="66" customFormat="1" ht="12" x14ac:dyDescent="0.2">
      <c r="O85" s="496"/>
    </row>
    <row r="86" spans="15:15" s="66" customFormat="1" ht="12" x14ac:dyDescent="0.2">
      <c r="O86" s="496"/>
    </row>
    <row r="87" spans="15:15" s="66" customFormat="1" ht="12" x14ac:dyDescent="0.2">
      <c r="O87" s="496"/>
    </row>
    <row r="88" spans="15:15" s="66" customFormat="1" ht="12" x14ac:dyDescent="0.2">
      <c r="O88" s="496"/>
    </row>
    <row r="89" spans="15:15" s="66" customFormat="1" ht="12" x14ac:dyDescent="0.2">
      <c r="O89" s="496"/>
    </row>
    <row r="90" spans="15:15" s="66" customFormat="1" ht="12" x14ac:dyDescent="0.2">
      <c r="O90" s="496"/>
    </row>
    <row r="91" spans="15:15" s="66" customFormat="1" ht="12" x14ac:dyDescent="0.2">
      <c r="O91" s="496"/>
    </row>
    <row r="92" spans="15:15" s="66" customFormat="1" ht="12" x14ac:dyDescent="0.2">
      <c r="O92" s="496"/>
    </row>
    <row r="93" spans="15:15" s="66" customFormat="1" ht="12" x14ac:dyDescent="0.2">
      <c r="O93" s="496"/>
    </row>
    <row r="94" spans="15:15" s="66" customFormat="1" ht="12" x14ac:dyDescent="0.2">
      <c r="O94" s="496"/>
    </row>
    <row r="95" spans="15:15" s="66" customFormat="1" ht="12" x14ac:dyDescent="0.2">
      <c r="O95" s="496"/>
    </row>
    <row r="96" spans="15:15" s="66" customFormat="1" ht="12" x14ac:dyDescent="0.2">
      <c r="O96" s="496"/>
    </row>
    <row r="97" spans="15:15" s="66" customFormat="1" ht="12" x14ac:dyDescent="0.2">
      <c r="O97" s="496"/>
    </row>
    <row r="98" spans="15:15" s="66" customFormat="1" ht="12" x14ac:dyDescent="0.2">
      <c r="O98" s="496"/>
    </row>
    <row r="99" spans="15:15" s="66" customFormat="1" ht="12" x14ac:dyDescent="0.2">
      <c r="O99" s="496"/>
    </row>
    <row r="100" spans="15:15" s="66" customFormat="1" ht="12" x14ac:dyDescent="0.2">
      <c r="O100" s="496"/>
    </row>
    <row r="101" spans="15:15" s="66" customFormat="1" ht="12" x14ac:dyDescent="0.2">
      <c r="O101" s="496"/>
    </row>
    <row r="102" spans="15:15" s="66" customFormat="1" ht="12" x14ac:dyDescent="0.2">
      <c r="O102" s="496"/>
    </row>
    <row r="103" spans="15:15" s="66" customFormat="1" ht="12" x14ac:dyDescent="0.2">
      <c r="O103" s="496"/>
    </row>
    <row r="104" spans="15:15" s="66" customFormat="1" ht="12" x14ac:dyDescent="0.2">
      <c r="O104" s="496"/>
    </row>
    <row r="105" spans="15:15" s="66" customFormat="1" ht="12" x14ac:dyDescent="0.2">
      <c r="O105" s="496"/>
    </row>
    <row r="106" spans="15:15" s="66" customFormat="1" ht="12" x14ac:dyDescent="0.2">
      <c r="O106" s="496"/>
    </row>
    <row r="107" spans="15:15" s="66" customFormat="1" ht="12" x14ac:dyDescent="0.2">
      <c r="O107" s="496"/>
    </row>
    <row r="108" spans="15:15" s="66" customFormat="1" ht="12" x14ac:dyDescent="0.2">
      <c r="O108" s="496"/>
    </row>
    <row r="109" spans="15:15" s="66" customFormat="1" ht="12" x14ac:dyDescent="0.2">
      <c r="O109" s="496"/>
    </row>
    <row r="110" spans="15:15" s="66" customFormat="1" ht="12" x14ac:dyDescent="0.2">
      <c r="O110" s="496"/>
    </row>
    <row r="111" spans="15:15" s="66" customFormat="1" ht="12" x14ac:dyDescent="0.2">
      <c r="O111" s="496"/>
    </row>
    <row r="112" spans="15:15" s="66" customFormat="1" ht="12" x14ac:dyDescent="0.2">
      <c r="O112" s="496"/>
    </row>
    <row r="113" spans="15:15" s="66" customFormat="1" ht="12" x14ac:dyDescent="0.2">
      <c r="O113" s="496"/>
    </row>
    <row r="114" spans="15:15" s="66" customFormat="1" ht="12" x14ac:dyDescent="0.2">
      <c r="O114" s="496"/>
    </row>
    <row r="115" spans="15:15" s="66" customFormat="1" ht="12" x14ac:dyDescent="0.2">
      <c r="O115" s="496"/>
    </row>
    <row r="116" spans="15:15" s="66" customFormat="1" ht="12" x14ac:dyDescent="0.2">
      <c r="O116" s="496"/>
    </row>
    <row r="117" spans="15:15" s="66" customFormat="1" ht="12" x14ac:dyDescent="0.2">
      <c r="O117" s="496"/>
    </row>
    <row r="118" spans="15:15" s="66" customFormat="1" ht="12" x14ac:dyDescent="0.2">
      <c r="O118" s="496"/>
    </row>
    <row r="119" spans="15:15" s="66" customFormat="1" ht="12" x14ac:dyDescent="0.2">
      <c r="O119" s="496"/>
    </row>
    <row r="120" spans="15:15" s="66" customFormat="1" ht="12" x14ac:dyDescent="0.2">
      <c r="O120" s="496"/>
    </row>
    <row r="121" spans="15:15" s="66" customFormat="1" ht="12" x14ac:dyDescent="0.2">
      <c r="O121" s="496"/>
    </row>
    <row r="122" spans="15:15" s="66" customFormat="1" ht="12" x14ac:dyDescent="0.2">
      <c r="O122" s="496"/>
    </row>
    <row r="123" spans="15:15" s="66" customFormat="1" ht="12" x14ac:dyDescent="0.2">
      <c r="O123" s="496"/>
    </row>
    <row r="124" spans="15:15" s="66" customFormat="1" ht="12" x14ac:dyDescent="0.2">
      <c r="O124" s="496"/>
    </row>
    <row r="125" spans="15:15" s="66" customFormat="1" ht="12" x14ac:dyDescent="0.2">
      <c r="O125" s="496"/>
    </row>
    <row r="126" spans="15:15" s="66" customFormat="1" ht="12" x14ac:dyDescent="0.2">
      <c r="O126" s="496"/>
    </row>
    <row r="127" spans="15:15" s="66" customFormat="1" ht="12" x14ac:dyDescent="0.2">
      <c r="O127" s="496"/>
    </row>
    <row r="128" spans="15:15" s="66" customFormat="1" ht="12" x14ac:dyDescent="0.2">
      <c r="O128" s="496"/>
    </row>
    <row r="129" spans="15:15" s="66" customFormat="1" ht="12" x14ac:dyDescent="0.2">
      <c r="O129" s="496"/>
    </row>
    <row r="130" spans="15:15" s="66" customFormat="1" ht="12" x14ac:dyDescent="0.2">
      <c r="O130" s="496"/>
    </row>
    <row r="131" spans="15:15" s="66" customFormat="1" ht="12" x14ac:dyDescent="0.2">
      <c r="O131" s="496"/>
    </row>
    <row r="132" spans="15:15" s="66" customFormat="1" ht="12" x14ac:dyDescent="0.2">
      <c r="O132" s="496"/>
    </row>
    <row r="133" spans="15:15" s="66" customFormat="1" ht="12" x14ac:dyDescent="0.2">
      <c r="O133" s="496"/>
    </row>
    <row r="134" spans="15:15" s="66" customFormat="1" ht="12" x14ac:dyDescent="0.2">
      <c r="O134" s="496"/>
    </row>
    <row r="135" spans="15:15" s="66" customFormat="1" ht="12" x14ac:dyDescent="0.2">
      <c r="O135" s="496"/>
    </row>
    <row r="136" spans="15:15" s="66" customFormat="1" ht="12" x14ac:dyDescent="0.2">
      <c r="O136" s="496"/>
    </row>
    <row r="137" spans="15:15" s="66" customFormat="1" ht="12" x14ac:dyDescent="0.2">
      <c r="O137" s="496"/>
    </row>
    <row r="138" spans="15:15" s="66" customFormat="1" ht="12" x14ac:dyDescent="0.2">
      <c r="O138" s="496"/>
    </row>
    <row r="139" spans="15:15" s="66" customFormat="1" ht="12" x14ac:dyDescent="0.2">
      <c r="O139" s="496"/>
    </row>
    <row r="140" spans="15:15" s="66" customFormat="1" ht="12" x14ac:dyDescent="0.2">
      <c r="O140" s="496"/>
    </row>
    <row r="141" spans="15:15" s="66" customFormat="1" ht="12" x14ac:dyDescent="0.2">
      <c r="O141" s="496"/>
    </row>
    <row r="142" spans="15:15" s="66" customFormat="1" ht="12" x14ac:dyDescent="0.2">
      <c r="O142" s="496"/>
    </row>
    <row r="143" spans="15:15" s="66" customFormat="1" ht="12" x14ac:dyDescent="0.2">
      <c r="O143" s="496"/>
    </row>
    <row r="144" spans="15:15" s="66" customFormat="1" ht="12" x14ac:dyDescent="0.2">
      <c r="O144" s="496"/>
    </row>
    <row r="145" spans="15:15" s="66" customFormat="1" ht="12" x14ac:dyDescent="0.2">
      <c r="O145" s="496"/>
    </row>
    <row r="146" spans="15:15" s="66" customFormat="1" ht="12" x14ac:dyDescent="0.2">
      <c r="O146" s="496"/>
    </row>
    <row r="147" spans="15:15" s="66" customFormat="1" ht="12" x14ac:dyDescent="0.2">
      <c r="O147" s="496"/>
    </row>
    <row r="148" spans="15:15" s="66" customFormat="1" ht="12" x14ac:dyDescent="0.2">
      <c r="O148" s="496"/>
    </row>
    <row r="149" spans="15:15" s="66" customFormat="1" ht="12" x14ac:dyDescent="0.2">
      <c r="O149" s="496"/>
    </row>
    <row r="150" spans="15:15" s="66" customFormat="1" ht="12" x14ac:dyDescent="0.2">
      <c r="O150" s="496"/>
    </row>
    <row r="151" spans="15:15" s="66" customFormat="1" ht="12" x14ac:dyDescent="0.2">
      <c r="O151" s="496"/>
    </row>
    <row r="152" spans="15:15" s="66" customFormat="1" ht="12" x14ac:dyDescent="0.2">
      <c r="O152" s="496"/>
    </row>
    <row r="153" spans="15:15" s="66" customFormat="1" ht="12" x14ac:dyDescent="0.2">
      <c r="O153" s="496"/>
    </row>
    <row r="154" spans="15:15" s="66" customFormat="1" ht="12" x14ac:dyDescent="0.2">
      <c r="O154" s="496"/>
    </row>
    <row r="155" spans="15:15" s="66" customFormat="1" ht="12" x14ac:dyDescent="0.2">
      <c r="O155" s="496"/>
    </row>
    <row r="156" spans="15:15" s="66" customFormat="1" ht="12" x14ac:dyDescent="0.2">
      <c r="O156" s="496"/>
    </row>
    <row r="157" spans="15:15" s="66" customFormat="1" ht="12" x14ac:dyDescent="0.2">
      <c r="O157" s="496"/>
    </row>
    <row r="158" spans="15:15" s="66" customFormat="1" ht="12" x14ac:dyDescent="0.2">
      <c r="O158" s="496"/>
    </row>
    <row r="159" spans="15:15" s="66" customFormat="1" ht="12" x14ac:dyDescent="0.2">
      <c r="O159" s="496"/>
    </row>
    <row r="160" spans="15:15" s="66" customFormat="1" ht="12" x14ac:dyDescent="0.2">
      <c r="O160" s="496"/>
    </row>
    <row r="161" spans="15:15" s="66" customFormat="1" ht="12" x14ac:dyDescent="0.2">
      <c r="O161" s="496"/>
    </row>
    <row r="162" spans="15:15" s="66" customFormat="1" ht="12" x14ac:dyDescent="0.2">
      <c r="O162" s="496"/>
    </row>
    <row r="163" spans="15:15" s="66" customFormat="1" ht="12" x14ac:dyDescent="0.2">
      <c r="O163" s="496"/>
    </row>
    <row r="164" spans="15:15" s="66" customFormat="1" ht="12" x14ac:dyDescent="0.2">
      <c r="O164" s="496"/>
    </row>
    <row r="165" spans="15:15" s="66" customFormat="1" ht="12" x14ac:dyDescent="0.2">
      <c r="O165" s="496"/>
    </row>
    <row r="166" spans="15:15" s="66" customFormat="1" ht="12" x14ac:dyDescent="0.2">
      <c r="O166" s="496"/>
    </row>
    <row r="167" spans="15:15" s="66" customFormat="1" ht="12" x14ac:dyDescent="0.2">
      <c r="O167" s="496"/>
    </row>
    <row r="168" spans="15:15" s="66" customFormat="1" ht="12" x14ac:dyDescent="0.2">
      <c r="O168" s="496"/>
    </row>
    <row r="169" spans="15:15" s="66" customFormat="1" ht="12" x14ac:dyDescent="0.2">
      <c r="O169" s="496"/>
    </row>
    <row r="170" spans="15:15" s="66" customFormat="1" ht="12" x14ac:dyDescent="0.2">
      <c r="O170" s="496"/>
    </row>
    <row r="171" spans="15:15" s="66" customFormat="1" ht="12" x14ac:dyDescent="0.2">
      <c r="O171" s="496"/>
    </row>
    <row r="172" spans="15:15" s="66" customFormat="1" ht="12" x14ac:dyDescent="0.2">
      <c r="O172" s="496"/>
    </row>
    <row r="173" spans="15:15" s="66" customFormat="1" ht="12" x14ac:dyDescent="0.2">
      <c r="O173" s="496"/>
    </row>
    <row r="174" spans="15:15" s="66" customFormat="1" ht="12" x14ac:dyDescent="0.2">
      <c r="O174" s="496"/>
    </row>
    <row r="175" spans="15:15" s="66" customFormat="1" ht="12" x14ac:dyDescent="0.2">
      <c r="O175" s="496"/>
    </row>
    <row r="176" spans="15:15" s="66" customFormat="1" ht="12" x14ac:dyDescent="0.2">
      <c r="O176" s="496"/>
    </row>
    <row r="177" spans="15:15" s="66" customFormat="1" ht="12" x14ac:dyDescent="0.2">
      <c r="O177" s="496"/>
    </row>
    <row r="178" spans="15:15" s="66" customFormat="1" ht="12" x14ac:dyDescent="0.2">
      <c r="O178" s="496"/>
    </row>
    <row r="179" spans="15:15" s="66" customFormat="1" ht="12" x14ac:dyDescent="0.2">
      <c r="O179" s="496"/>
    </row>
    <row r="180" spans="15:15" s="66" customFormat="1" ht="12" x14ac:dyDescent="0.2">
      <c r="O180" s="496"/>
    </row>
    <row r="181" spans="15:15" s="66" customFormat="1" ht="12" x14ac:dyDescent="0.2">
      <c r="O181" s="496"/>
    </row>
    <row r="182" spans="15:15" s="66" customFormat="1" ht="12" x14ac:dyDescent="0.2">
      <c r="O182" s="496"/>
    </row>
    <row r="183" spans="15:15" s="66" customFormat="1" ht="12" x14ac:dyDescent="0.2">
      <c r="O183" s="496"/>
    </row>
    <row r="184" spans="15:15" s="66" customFormat="1" ht="12" x14ac:dyDescent="0.2">
      <c r="O184" s="496"/>
    </row>
    <row r="185" spans="15:15" s="66" customFormat="1" ht="12" x14ac:dyDescent="0.2">
      <c r="O185" s="496"/>
    </row>
    <row r="186" spans="15:15" s="66" customFormat="1" ht="12" x14ac:dyDescent="0.2">
      <c r="O186" s="496"/>
    </row>
    <row r="187" spans="15:15" s="66" customFormat="1" ht="12" x14ac:dyDescent="0.2">
      <c r="O187" s="496"/>
    </row>
    <row r="188" spans="15:15" s="66" customFormat="1" ht="12" x14ac:dyDescent="0.2">
      <c r="O188" s="496"/>
    </row>
    <row r="189" spans="15:15" s="66" customFormat="1" ht="12" x14ac:dyDescent="0.2">
      <c r="O189" s="496"/>
    </row>
    <row r="190" spans="15:15" s="66" customFormat="1" ht="12" x14ac:dyDescent="0.2">
      <c r="O190" s="496"/>
    </row>
    <row r="191" spans="15:15" s="66" customFormat="1" ht="12" x14ac:dyDescent="0.2">
      <c r="O191" s="496"/>
    </row>
    <row r="192" spans="15:15" s="66" customFormat="1" ht="12" x14ac:dyDescent="0.2">
      <c r="O192" s="496"/>
    </row>
    <row r="193" spans="1:15" s="66" customFormat="1" ht="12" x14ac:dyDescent="0.2">
      <c r="O193" s="496"/>
    </row>
    <row r="194" spans="1:15" s="66" customFormat="1" ht="12" x14ac:dyDescent="0.2">
      <c r="O194" s="496"/>
    </row>
    <row r="195" spans="1:15" s="66" customFormat="1" ht="12" x14ac:dyDescent="0.2">
      <c r="O195" s="496"/>
    </row>
    <row r="196" spans="1:15" s="66" customFormat="1" ht="12" x14ac:dyDescent="0.2">
      <c r="O196" s="496"/>
    </row>
    <row r="197" spans="1:15" s="66" customFormat="1" ht="12" x14ac:dyDescent="0.2">
      <c r="O197" s="496"/>
    </row>
    <row r="198" spans="1:15" s="66" customFormat="1" ht="12" x14ac:dyDescent="0.2">
      <c r="O198" s="496"/>
    </row>
    <row r="199" spans="1:15" s="66" customFormat="1" ht="12" x14ac:dyDescent="0.2">
      <c r="O199" s="496"/>
    </row>
    <row r="200" spans="1:15" s="66" customFormat="1" ht="12" x14ac:dyDescent="0.2">
      <c r="O200" s="496"/>
    </row>
    <row r="201" spans="1:15" s="66" customFormat="1" ht="12" x14ac:dyDescent="0.2">
      <c r="O201" s="496"/>
    </row>
    <row r="202" spans="1:15" s="66" customFormat="1" ht="12" x14ac:dyDescent="0.2">
      <c r="O202" s="496"/>
    </row>
    <row r="203" spans="1:15" s="66" customFormat="1" ht="12" x14ac:dyDescent="0.2">
      <c r="O203" s="496"/>
    </row>
    <row r="204" spans="1:15" s="66" customFormat="1" ht="12" x14ac:dyDescent="0.2">
      <c r="O204" s="496"/>
    </row>
    <row r="205" spans="1:15" s="66" customFormat="1" ht="12" x14ac:dyDescent="0.2">
      <c r="O205" s="496"/>
    </row>
    <row r="206" spans="1:15" x14ac:dyDescent="0.2">
      <c r="A206" s="66"/>
    </row>
  </sheetData>
  <mergeCells count="12">
    <mergeCell ref="A20:B20"/>
    <mergeCell ref="A22:B22"/>
    <mergeCell ref="A23:B23"/>
    <mergeCell ref="A24:B24"/>
    <mergeCell ref="A26:B26"/>
    <mergeCell ref="A61:B61"/>
    <mergeCell ref="A21:B21"/>
    <mergeCell ref="A55:B55"/>
    <mergeCell ref="A56:B56"/>
    <mergeCell ref="A57:B57"/>
    <mergeCell ref="A58:B58"/>
    <mergeCell ref="A59:B59"/>
  </mergeCells>
  <phoneticPr fontId="0" type="noConversion"/>
  <hyperlinks>
    <hyperlink ref="AS10" r:id="rId1" location="AFF_Grw_Con" display="I.  AGRI.,FISHERY,FORESTRY"/>
    <hyperlink ref="AS15" r:id="rId2" location="MAQ_Grw_Con" display="        a. Mining and Quarrying"/>
    <hyperlink ref="AS16" r:id="rId3" location="MFG_Grw_Con" display="        b. Manufacturing"/>
    <hyperlink ref="AS17" r:id="rId4" location="CNS_Grw_Con" display="        c. Construction"/>
    <hyperlink ref="AS18" r:id="rId5" location="EGW_Grw_Con" display="        d. Electricity and Water"/>
    <hyperlink ref="AS21" r:id="rId6" location="Transport_Grw_Con" display="        a. Transport, Comm., Storage"/>
    <hyperlink ref="AS23" r:id="rId7" location="TRD_Grw_Con" display="        b. Trade"/>
    <hyperlink ref="AS24" r:id="rId8" location="FIN_Grw_Con" display="        c.  Finance"/>
    <hyperlink ref="AS25" r:id="rId9" location="ODRE_Grw_Con" display="        d. O. Dwellings &amp; Real Estate"/>
    <hyperlink ref="AS28" r:id="rId10" location="PTSERV_Grw_Con" display="        e. Private Services"/>
  </hyperlinks>
  <pageMargins left="0.75" right="0.75" top="0.75" bottom="0.75" header="0" footer="0"/>
  <pageSetup paperSize="9" pageOrder="overThenDown" orientation="portrait" r:id="rId11"/>
  <headerFooter alignWithMargins="0">
    <oddFooter>&amp;C3-4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4"/>
  <sheetViews>
    <sheetView showGridLines="0" view="pageBreakPreview" topLeftCell="A28" zoomScaleSheetLayoutView="100" workbookViewId="0">
      <selection activeCell="U56" sqref="U56:U66"/>
    </sheetView>
  </sheetViews>
  <sheetFormatPr defaultRowHeight="12.75" x14ac:dyDescent="0.2"/>
  <cols>
    <col min="1" max="1" width="5.85546875" style="205" customWidth="1"/>
    <col min="2" max="2" width="28.7109375" style="205" customWidth="1"/>
    <col min="3" max="3" width="13.42578125" style="205" hidden="1" customWidth="1"/>
    <col min="4" max="4" width="14.140625" style="205" hidden="1" customWidth="1"/>
    <col min="5" max="11" width="13.28515625" style="205" hidden="1" customWidth="1"/>
    <col min="12" max="12" width="13.28515625" style="440" hidden="1" customWidth="1"/>
    <col min="13" max="13" width="13.28515625" style="205" hidden="1" customWidth="1"/>
    <col min="14" max="14" width="13.28515625" style="443" hidden="1" customWidth="1"/>
    <col min="15" max="15" width="13.28515625" style="490" hidden="1" customWidth="1"/>
    <col min="16" max="18" width="13.28515625" style="205" hidden="1" customWidth="1"/>
    <col min="19" max="19" width="13.28515625" style="205" customWidth="1"/>
    <col min="20" max="21" width="14" style="205" bestFit="1" customWidth="1"/>
    <col min="22" max="22" width="9.140625" style="205"/>
    <col min="23" max="23" width="12.85546875" style="205" hidden="1" customWidth="1"/>
    <col min="24" max="24" width="14.42578125" style="205" customWidth="1"/>
    <col min="25" max="25" width="14.28515625" style="205" customWidth="1"/>
    <col min="26" max="26" width="14" style="205" bestFit="1" customWidth="1"/>
    <col min="27" max="27" width="5.7109375" style="205" customWidth="1"/>
    <col min="28" max="30" width="7.7109375" style="205" customWidth="1"/>
    <col min="31" max="31" width="5.5703125" style="205" customWidth="1"/>
    <col min="32" max="16384" width="9.140625" style="205"/>
  </cols>
  <sheetData>
    <row r="1" spans="1:31" ht="11.25" customHeight="1" x14ac:dyDescent="0.2">
      <c r="A1" s="202" t="s">
        <v>22</v>
      </c>
      <c r="B1" s="202"/>
      <c r="C1" s="202"/>
      <c r="D1" s="202"/>
      <c r="E1" s="202"/>
      <c r="F1" s="202"/>
      <c r="G1" s="202"/>
      <c r="H1" s="202"/>
      <c r="M1" s="202" t="s">
        <v>138</v>
      </c>
      <c r="N1" s="204"/>
    </row>
    <row r="2" spans="1:31" ht="11.25" customHeight="1" x14ac:dyDescent="0.2">
      <c r="A2" s="206" t="s">
        <v>23</v>
      </c>
      <c r="B2" s="202"/>
      <c r="C2" s="202"/>
      <c r="D2" s="207"/>
      <c r="E2" s="202"/>
      <c r="F2" s="202"/>
      <c r="G2" s="202"/>
      <c r="H2" s="202"/>
      <c r="M2" s="208" t="s">
        <v>23</v>
      </c>
      <c r="N2" s="204"/>
      <c r="P2" s="490"/>
    </row>
    <row r="3" spans="1:31" ht="11.25" customHeight="1" x14ac:dyDescent="0.2">
      <c r="A3" s="209" t="s">
        <v>24</v>
      </c>
      <c r="B3" s="202"/>
      <c r="C3" s="207"/>
      <c r="D3" s="207"/>
      <c r="E3" s="202"/>
      <c r="F3" s="202"/>
      <c r="G3" s="202"/>
      <c r="H3" s="202"/>
      <c r="M3" s="210" t="s">
        <v>24</v>
      </c>
      <c r="N3" s="204"/>
    </row>
    <row r="4" spans="1:31" ht="11.25" customHeight="1" x14ac:dyDescent="0.2">
      <c r="A4" s="167" t="s">
        <v>259</v>
      </c>
      <c r="B4" s="202"/>
      <c r="C4" s="207"/>
      <c r="D4" s="207"/>
      <c r="E4" s="202"/>
      <c r="F4" s="202"/>
      <c r="G4" s="202"/>
      <c r="H4" s="202"/>
      <c r="M4" s="167" t="str">
        <f>A4</f>
        <v>2011-2013</v>
      </c>
      <c r="N4" s="204"/>
      <c r="P4" s="490"/>
    </row>
    <row r="5" spans="1:31" ht="11.25" customHeight="1" x14ac:dyDescent="0.2">
      <c r="A5" s="211" t="s">
        <v>2</v>
      </c>
      <c r="B5" s="202"/>
      <c r="C5" s="207"/>
      <c r="D5" s="207"/>
      <c r="E5" s="202"/>
      <c r="F5" s="202"/>
      <c r="G5" s="202"/>
      <c r="H5" s="202"/>
      <c r="M5" s="213" t="s">
        <v>2</v>
      </c>
      <c r="N5" s="204"/>
      <c r="X5" s="169" t="s">
        <v>255</v>
      </c>
      <c r="Y5" s="169"/>
      <c r="Z5" s="169"/>
      <c r="AA5" s="169"/>
      <c r="AB5" s="169"/>
      <c r="AC5" s="169"/>
      <c r="AD5" s="169"/>
      <c r="AE5" s="169"/>
    </row>
    <row r="6" spans="1:31" s="49" customFormat="1" ht="11.25" customHeight="1" x14ac:dyDescent="0.2">
      <c r="C6" s="212"/>
      <c r="D6" s="212"/>
      <c r="J6" s="110"/>
      <c r="K6" s="110"/>
      <c r="L6" s="309"/>
      <c r="M6" s="214"/>
      <c r="N6" s="127"/>
      <c r="O6" s="491"/>
      <c r="X6" s="66" t="s">
        <v>257</v>
      </c>
      <c r="Y6" s="66"/>
      <c r="Z6" s="66"/>
      <c r="AA6" s="66"/>
      <c r="AB6" s="66"/>
      <c r="AC6" s="66"/>
      <c r="AD6" s="66"/>
      <c r="AE6" s="66"/>
    </row>
    <row r="7" spans="1:31" ht="0.75" customHeight="1" x14ac:dyDescent="0.2">
      <c r="C7" s="215"/>
      <c r="D7" s="215"/>
      <c r="H7" s="216"/>
      <c r="I7" s="216"/>
      <c r="J7" s="216"/>
      <c r="K7" s="216"/>
      <c r="L7" s="441"/>
      <c r="M7" s="204"/>
      <c r="N7" s="442"/>
      <c r="X7" s="66" t="s">
        <v>257</v>
      </c>
      <c r="Y7" s="66"/>
      <c r="Z7" s="66"/>
      <c r="AA7" s="66"/>
      <c r="AB7" s="66"/>
      <c r="AC7" s="66"/>
      <c r="AD7" s="66"/>
    </row>
    <row r="8" spans="1:31" s="58" customFormat="1" ht="11.25" customHeight="1" x14ac:dyDescent="0.2">
      <c r="A8" s="62" t="s">
        <v>25</v>
      </c>
      <c r="B8" s="57"/>
      <c r="C8" s="107">
        <v>1996</v>
      </c>
      <c r="D8" s="107">
        <v>1997</v>
      </c>
      <c r="E8" s="217">
        <v>1998</v>
      </c>
      <c r="F8" s="107">
        <v>1999</v>
      </c>
      <c r="G8" s="122">
        <v>2000</v>
      </c>
      <c r="H8" s="122" t="s">
        <v>161</v>
      </c>
      <c r="I8" s="122">
        <v>2002</v>
      </c>
      <c r="J8" s="122">
        <v>2003</v>
      </c>
      <c r="K8" s="122">
        <v>2004</v>
      </c>
      <c r="L8" s="446">
        <v>2005</v>
      </c>
      <c r="M8" s="446">
        <v>2006</v>
      </c>
      <c r="N8" s="446">
        <v>2007</v>
      </c>
      <c r="O8" s="446">
        <v>2008</v>
      </c>
      <c r="P8" s="446">
        <v>2009</v>
      </c>
      <c r="Q8" s="446">
        <v>2009</v>
      </c>
      <c r="R8" s="446">
        <v>2010</v>
      </c>
      <c r="S8" s="446">
        <v>2011</v>
      </c>
      <c r="T8" s="653">
        <v>2012</v>
      </c>
      <c r="U8" s="653">
        <v>2013</v>
      </c>
      <c r="W8" s="446">
        <v>2009</v>
      </c>
      <c r="X8" s="446">
        <v>2011</v>
      </c>
      <c r="Y8" s="446">
        <v>2012</v>
      </c>
      <c r="Z8" s="446">
        <v>2013</v>
      </c>
      <c r="AA8" s="66"/>
      <c r="AB8" s="446">
        <v>2011</v>
      </c>
      <c r="AC8" s="446">
        <v>2012</v>
      </c>
      <c r="AD8" s="446">
        <v>2013</v>
      </c>
      <c r="AE8" s="66"/>
    </row>
    <row r="9" spans="1:31" s="49" customFormat="1" ht="0.75" customHeight="1" x14ac:dyDescent="0.2">
      <c r="A9" s="218"/>
      <c r="B9" s="218"/>
      <c r="D9" s="219"/>
      <c r="E9" s="219"/>
      <c r="F9" s="219"/>
      <c r="G9" s="219"/>
      <c r="H9" s="214"/>
      <c r="J9" s="214"/>
      <c r="K9" s="214"/>
      <c r="L9" s="309"/>
      <c r="M9" s="214"/>
      <c r="N9" s="127"/>
      <c r="O9" s="491"/>
      <c r="AB9" s="66"/>
      <c r="AC9" s="66"/>
      <c r="AD9" s="66"/>
      <c r="AE9" s="66"/>
    </row>
    <row r="10" spans="1:31" s="214" customFormat="1" ht="11.25" customHeight="1" x14ac:dyDescent="0.2">
      <c r="A10" s="220" t="s">
        <v>26</v>
      </c>
      <c r="B10" s="138"/>
      <c r="C10" s="221">
        <v>2171921875</v>
      </c>
      <c r="D10" s="221">
        <v>2426742767</v>
      </c>
      <c r="E10" s="222">
        <v>2665059811</v>
      </c>
      <c r="F10" s="222">
        <v>2976904952</v>
      </c>
      <c r="G10" s="141">
        <v>3354726923</v>
      </c>
      <c r="H10" s="141">
        <f>SUM(H12:H30)</f>
        <v>3631474049</v>
      </c>
      <c r="I10" s="141">
        <v>3963873151</v>
      </c>
      <c r="J10" s="146">
        <v>4316401957</v>
      </c>
      <c r="K10" s="223">
        <v>4871554787</v>
      </c>
      <c r="L10" s="458">
        <v>544038531</v>
      </c>
      <c r="M10" s="146">
        <v>6031164133.9135084</v>
      </c>
      <c r="N10" s="146">
        <v>6648619255</v>
      </c>
      <c r="O10" s="520">
        <v>7409370523</v>
      </c>
      <c r="P10" s="146">
        <v>7678917134</v>
      </c>
      <c r="Q10" s="273">
        <v>8026143387.7070265</v>
      </c>
      <c r="R10" s="273">
        <v>9003480491.826231</v>
      </c>
      <c r="S10" s="273">
        <v>9708331799.2679005</v>
      </c>
      <c r="T10" s="273">
        <v>10567335915.119419</v>
      </c>
      <c r="U10" s="273">
        <v>11548191402.098953</v>
      </c>
      <c r="W10" s="493">
        <f>SUM(Q12:Q30)</f>
        <v>8026143387.7070265</v>
      </c>
      <c r="X10" s="493">
        <v>9708331799.2679005</v>
      </c>
      <c r="Y10" s="493">
        <v>10567335915.119419</v>
      </c>
      <c r="Z10" s="493">
        <v>11548191402.098953</v>
      </c>
      <c r="AA10" s="493"/>
      <c r="AB10" s="600" t="b">
        <f>X10=S10</f>
        <v>1</v>
      </c>
      <c r="AC10" s="600" t="b">
        <f t="shared" ref="AC10:AD10" si="0">Y10=T10</f>
        <v>1</v>
      </c>
      <c r="AD10" s="600" t="b">
        <f t="shared" si="0"/>
        <v>1</v>
      </c>
      <c r="AE10" s="600"/>
    </row>
    <row r="11" spans="1:31" s="49" customFormat="1" ht="0.75" customHeight="1" x14ac:dyDescent="0.2">
      <c r="A11" s="214"/>
      <c r="B11" s="214"/>
      <c r="C11" s="224"/>
      <c r="E11" s="224"/>
      <c r="F11" s="224"/>
      <c r="G11" s="225"/>
      <c r="H11" s="225"/>
      <c r="I11" s="226"/>
      <c r="J11" s="149"/>
      <c r="K11" s="214">
        <v>4858835409</v>
      </c>
      <c r="L11" s="459"/>
      <c r="M11" s="214"/>
      <c r="N11" s="127"/>
      <c r="O11" s="521">
        <v>2740343366</v>
      </c>
      <c r="P11" s="493"/>
      <c r="Q11" s="584"/>
      <c r="R11" s="584"/>
      <c r="S11" s="584"/>
      <c r="T11" s="584"/>
      <c r="U11" s="584"/>
      <c r="AB11" s="600" t="b">
        <f t="shared" ref="AB11:AB30" si="1">X11=S11</f>
        <v>1</v>
      </c>
      <c r="AC11" s="600" t="b">
        <f t="shared" ref="AC11:AC30" si="2">Y11=T11</f>
        <v>1</v>
      </c>
      <c r="AD11" s="600" t="b">
        <f t="shared" ref="AD11:AD30" si="3">Z11=U11</f>
        <v>1</v>
      </c>
      <c r="AE11" s="600"/>
    </row>
    <row r="12" spans="1:31" s="49" customFormat="1" ht="11.45" customHeight="1" x14ac:dyDescent="0.2">
      <c r="A12" s="227" t="s">
        <v>28</v>
      </c>
      <c r="B12" s="227" t="s">
        <v>29</v>
      </c>
      <c r="C12" s="228">
        <v>717589855</v>
      </c>
      <c r="D12" s="229">
        <v>827616432</v>
      </c>
      <c r="E12" s="228">
        <v>920400479</v>
      </c>
      <c r="F12" s="228">
        <v>1030546271</v>
      </c>
      <c r="G12" s="225">
        <v>1179471181</v>
      </c>
      <c r="H12" s="225">
        <v>1301989460</v>
      </c>
      <c r="I12" s="226">
        <v>1412564505</v>
      </c>
      <c r="J12" s="230">
        <v>1556807668</v>
      </c>
      <c r="K12" s="225">
        <v>1767750379</v>
      </c>
      <c r="L12" s="459">
        <v>2015929184</v>
      </c>
      <c r="M12" s="459">
        <v>2245513178.537631</v>
      </c>
      <c r="N12" s="459">
        <v>2478589365</v>
      </c>
      <c r="O12" s="522">
        <v>2740343366</v>
      </c>
      <c r="P12" s="459">
        <v>2813801990</v>
      </c>
      <c r="Q12" s="493">
        <v>2871469725.2811484</v>
      </c>
      <c r="R12" s="493">
        <v>3224786477.0820103</v>
      </c>
      <c r="S12" s="493">
        <v>3461447602.2437563</v>
      </c>
      <c r="T12" s="493">
        <v>3823186925.3086643</v>
      </c>
      <c r="U12" s="493">
        <v>4290630470.8923554</v>
      </c>
      <c r="X12" s="49">
        <v>3461447602.2437563</v>
      </c>
      <c r="Y12" s="49">
        <v>3823186925.3086643</v>
      </c>
      <c r="Z12" s="49">
        <v>4290630470.8923554</v>
      </c>
      <c r="AB12" s="600" t="b">
        <f t="shared" si="1"/>
        <v>1</v>
      </c>
      <c r="AC12" s="600" t="b">
        <f t="shared" si="2"/>
        <v>1</v>
      </c>
      <c r="AD12" s="600" t="b">
        <f t="shared" si="3"/>
        <v>1</v>
      </c>
      <c r="AE12" s="600"/>
    </row>
    <row r="13" spans="1:31" s="49" customFormat="1" ht="11.45" customHeight="1" x14ac:dyDescent="0.2">
      <c r="A13" s="220" t="s">
        <v>30</v>
      </c>
      <c r="B13" s="220" t="s">
        <v>31</v>
      </c>
      <c r="C13" s="222">
        <v>43261744</v>
      </c>
      <c r="D13" s="222">
        <v>52209851</v>
      </c>
      <c r="E13" s="222">
        <v>60128198</v>
      </c>
      <c r="F13" s="222">
        <v>72207525</v>
      </c>
      <c r="G13" s="131">
        <v>79541254</v>
      </c>
      <c r="H13" s="131">
        <v>82331627</v>
      </c>
      <c r="I13" s="231">
        <v>90837163</v>
      </c>
      <c r="J13" s="232">
        <v>97667692</v>
      </c>
      <c r="K13" s="141">
        <v>107929558</v>
      </c>
      <c r="L13" s="458">
        <v>116311117</v>
      </c>
      <c r="M13" s="458">
        <v>128709149.08112273</v>
      </c>
      <c r="N13" s="458">
        <v>136113605</v>
      </c>
      <c r="O13" s="523">
        <v>145789992</v>
      </c>
      <c r="P13" s="458">
        <v>149449662</v>
      </c>
      <c r="Q13" s="492">
        <v>180184790.21588379</v>
      </c>
      <c r="R13" s="492">
        <v>198504043.16295907</v>
      </c>
      <c r="S13" s="492">
        <v>209515838.02650034</v>
      </c>
      <c r="T13" s="492">
        <v>211961294.94342759</v>
      </c>
      <c r="U13" s="492">
        <v>227924970.74720651</v>
      </c>
      <c r="X13" s="49">
        <v>209515838.02650034</v>
      </c>
      <c r="Y13" s="49">
        <v>211961294.94342759</v>
      </c>
      <c r="Z13" s="49">
        <v>227924970.74720651</v>
      </c>
      <c r="AB13" s="600" t="b">
        <f t="shared" si="1"/>
        <v>1</v>
      </c>
      <c r="AC13" s="600" t="b">
        <f t="shared" si="2"/>
        <v>1</v>
      </c>
      <c r="AD13" s="600" t="b">
        <f t="shared" si="3"/>
        <v>1</v>
      </c>
      <c r="AE13" s="600"/>
    </row>
    <row r="14" spans="1:31" s="214" customFormat="1" ht="11.45" customHeight="1" x14ac:dyDescent="0.2">
      <c r="A14" s="227" t="s">
        <v>32</v>
      </c>
      <c r="B14" s="227" t="s">
        <v>33</v>
      </c>
      <c r="C14" s="228">
        <v>68670644</v>
      </c>
      <c r="D14" s="228">
        <v>79224583</v>
      </c>
      <c r="E14" s="228">
        <v>81937911</v>
      </c>
      <c r="F14" s="228">
        <v>95916937</v>
      </c>
      <c r="G14" s="225">
        <v>103376150</v>
      </c>
      <c r="H14" s="225">
        <v>107979829</v>
      </c>
      <c r="I14" s="226">
        <v>118040884</v>
      </c>
      <c r="J14" s="230">
        <v>125577691</v>
      </c>
      <c r="K14" s="225">
        <v>141002919</v>
      </c>
      <c r="L14" s="459">
        <v>156289967</v>
      </c>
      <c r="M14" s="460">
        <v>172015326.85456711</v>
      </c>
      <c r="N14" s="460">
        <v>185388414</v>
      </c>
      <c r="O14" s="524">
        <v>207409135</v>
      </c>
      <c r="P14" s="460">
        <v>215073390</v>
      </c>
      <c r="Q14" s="493">
        <v>250038886.62917811</v>
      </c>
      <c r="R14" s="493">
        <v>279786746.11582744</v>
      </c>
      <c r="S14" s="493">
        <v>299314606.73009384</v>
      </c>
      <c r="T14" s="493">
        <v>326638855.5892868</v>
      </c>
      <c r="U14" s="493">
        <v>359706534.53073072</v>
      </c>
      <c r="X14" s="214">
        <v>299314606.73009384</v>
      </c>
      <c r="Y14" s="214">
        <v>326638855.5892868</v>
      </c>
      <c r="Z14" s="214">
        <v>359706534.53073072</v>
      </c>
      <c r="AB14" s="600" t="b">
        <f t="shared" si="1"/>
        <v>1</v>
      </c>
      <c r="AC14" s="600" t="b">
        <f t="shared" si="2"/>
        <v>1</v>
      </c>
      <c r="AD14" s="600" t="b">
        <f t="shared" si="3"/>
        <v>1</v>
      </c>
      <c r="AE14" s="600"/>
    </row>
    <row r="15" spans="1:31" s="49" customFormat="1" ht="11.45" customHeight="1" x14ac:dyDescent="0.2">
      <c r="A15" s="227" t="s">
        <v>34</v>
      </c>
      <c r="B15" s="227" t="s">
        <v>35</v>
      </c>
      <c r="C15" s="228">
        <v>45532563</v>
      </c>
      <c r="D15" s="228">
        <v>52573570</v>
      </c>
      <c r="E15" s="228">
        <v>52815892</v>
      </c>
      <c r="F15" s="228">
        <v>65772734</v>
      </c>
      <c r="G15" s="116">
        <v>73830328</v>
      </c>
      <c r="H15" s="116">
        <v>77165877</v>
      </c>
      <c r="I15" s="233">
        <v>78980111</v>
      </c>
      <c r="J15" s="230">
        <v>79931100</v>
      </c>
      <c r="K15" s="225">
        <v>93537925</v>
      </c>
      <c r="L15" s="460">
        <v>94992886</v>
      </c>
      <c r="M15" s="460">
        <v>106163549.95061834</v>
      </c>
      <c r="N15" s="460">
        <v>117250288</v>
      </c>
      <c r="O15" s="524">
        <v>131905349</v>
      </c>
      <c r="P15" s="460">
        <v>138871974</v>
      </c>
      <c r="Q15" s="493">
        <v>147640957.59819898</v>
      </c>
      <c r="R15" s="493">
        <v>149564277.37868506</v>
      </c>
      <c r="S15" s="493">
        <v>166150283.85607904</v>
      </c>
      <c r="T15" s="493">
        <v>187747740.66941154</v>
      </c>
      <c r="U15" s="493">
        <v>208546726.68205774</v>
      </c>
      <c r="X15" s="49">
        <v>166150283.85607904</v>
      </c>
      <c r="Y15" s="49">
        <v>187747740.66941154</v>
      </c>
      <c r="Z15" s="49">
        <v>208546726.68205774</v>
      </c>
      <c r="AB15" s="600" t="b">
        <f t="shared" si="1"/>
        <v>1</v>
      </c>
      <c r="AC15" s="600" t="b">
        <f t="shared" si="2"/>
        <v>1</v>
      </c>
      <c r="AD15" s="600" t="b">
        <f t="shared" si="3"/>
        <v>1</v>
      </c>
      <c r="AE15" s="600"/>
    </row>
    <row r="16" spans="1:31" s="49" customFormat="1" ht="11.45" customHeight="1" x14ac:dyDescent="0.2">
      <c r="A16" s="227" t="s">
        <v>36</v>
      </c>
      <c r="B16" s="227" t="s">
        <v>37</v>
      </c>
      <c r="C16" s="228">
        <v>182007317</v>
      </c>
      <c r="D16" s="228">
        <v>202295090</v>
      </c>
      <c r="E16" s="228">
        <v>206530584</v>
      </c>
      <c r="F16" s="228">
        <v>228469909</v>
      </c>
      <c r="G16" s="116">
        <v>263944167</v>
      </c>
      <c r="H16" s="116">
        <v>286750366</v>
      </c>
      <c r="I16" s="233">
        <v>320096162</v>
      </c>
      <c r="J16" s="230">
        <v>347426227</v>
      </c>
      <c r="K16" s="225">
        <v>381358810</v>
      </c>
      <c r="L16" s="460">
        <v>423884397</v>
      </c>
      <c r="M16" s="460">
        <v>463039823.17944169</v>
      </c>
      <c r="N16" s="460">
        <v>499258786</v>
      </c>
      <c r="O16" s="524">
        <v>571164807</v>
      </c>
      <c r="P16" s="460">
        <v>576550361</v>
      </c>
      <c r="Q16" s="493">
        <v>701756822.72861338</v>
      </c>
      <c r="R16" s="493">
        <v>795502553.81738961</v>
      </c>
      <c r="S16" s="493">
        <v>885868921.05456984</v>
      </c>
      <c r="T16" s="493">
        <v>960983453.27569747</v>
      </c>
      <c r="U16" s="493">
        <v>1018224367.0906494</v>
      </c>
      <c r="X16" s="49">
        <v>885868921.05456984</v>
      </c>
      <c r="Y16" s="49">
        <v>960983453.27569747</v>
      </c>
      <c r="Z16" s="49">
        <v>1018224367.0906494</v>
      </c>
      <c r="AB16" s="600" t="b">
        <f t="shared" si="1"/>
        <v>1</v>
      </c>
      <c r="AC16" s="600" t="b">
        <f t="shared" si="2"/>
        <v>1</v>
      </c>
      <c r="AD16" s="600" t="b">
        <f t="shared" si="3"/>
        <v>1</v>
      </c>
      <c r="AE16" s="600"/>
    </row>
    <row r="17" spans="1:31" s="49" customFormat="1" ht="11.45" hidden="1" customHeight="1" x14ac:dyDescent="0.2">
      <c r="A17" s="227" t="s">
        <v>38</v>
      </c>
      <c r="B17" s="227" t="s">
        <v>39</v>
      </c>
      <c r="C17" s="228">
        <v>307566444</v>
      </c>
      <c r="D17" s="228">
        <v>337571786</v>
      </c>
      <c r="E17" s="228">
        <v>374766267</v>
      </c>
      <c r="F17" s="228">
        <v>409238958</v>
      </c>
      <c r="G17" s="116">
        <v>469477413</v>
      </c>
      <c r="H17" s="116">
        <v>513457812</v>
      </c>
      <c r="I17" s="233" t="s">
        <v>183</v>
      </c>
      <c r="J17" s="230" t="s">
        <v>192</v>
      </c>
      <c r="K17" s="225" t="s">
        <v>197</v>
      </c>
      <c r="L17" s="460" t="s">
        <v>192</v>
      </c>
      <c r="M17" s="460" t="s">
        <v>192</v>
      </c>
      <c r="N17" s="460" t="s">
        <v>192</v>
      </c>
      <c r="O17" s="524" t="s">
        <v>192</v>
      </c>
      <c r="P17" s="460" t="s">
        <v>183</v>
      </c>
      <c r="Q17" s="493">
        <v>0</v>
      </c>
      <c r="R17" s="493">
        <v>0</v>
      </c>
      <c r="S17" s="493">
        <v>0</v>
      </c>
      <c r="T17" s="493">
        <v>0</v>
      </c>
      <c r="U17" s="493">
        <v>0</v>
      </c>
      <c r="X17" s="49">
        <v>0</v>
      </c>
      <c r="Y17" s="49">
        <v>0</v>
      </c>
      <c r="Z17" s="49">
        <v>0</v>
      </c>
      <c r="AB17" s="600" t="b">
        <f t="shared" si="1"/>
        <v>1</v>
      </c>
      <c r="AC17" s="600" t="b">
        <f t="shared" si="2"/>
        <v>1</v>
      </c>
      <c r="AD17" s="600" t="b">
        <f t="shared" si="3"/>
        <v>1</v>
      </c>
      <c r="AE17" s="600"/>
    </row>
    <row r="18" spans="1:31" s="49" customFormat="1" ht="11.45" customHeight="1" x14ac:dyDescent="0.2">
      <c r="A18" s="227" t="s">
        <v>162</v>
      </c>
      <c r="B18" s="227" t="s">
        <v>180</v>
      </c>
      <c r="C18" s="228"/>
      <c r="D18" s="228"/>
      <c r="E18" s="427" t="s">
        <v>183</v>
      </c>
      <c r="F18" s="514" t="s">
        <v>183</v>
      </c>
      <c r="G18" s="514" t="s">
        <v>183</v>
      </c>
      <c r="H18" s="514" t="s">
        <v>183</v>
      </c>
      <c r="I18" s="233">
        <v>467056958</v>
      </c>
      <c r="J18" s="230">
        <v>518131135</v>
      </c>
      <c r="K18" s="225">
        <v>576035029</v>
      </c>
      <c r="L18" s="428">
        <v>628254557</v>
      </c>
      <c r="M18" s="460">
        <v>691635646.46985531</v>
      </c>
      <c r="N18" s="460">
        <v>749201033</v>
      </c>
      <c r="O18" s="524">
        <v>801841723</v>
      </c>
      <c r="P18" s="460">
        <v>802837489</v>
      </c>
      <c r="Q18" s="493">
        <v>1351986480.6899185</v>
      </c>
      <c r="R18" s="493">
        <v>1561505770.5440843</v>
      </c>
      <c r="S18" s="493">
        <v>1640077535.6127133</v>
      </c>
      <c r="T18" s="493">
        <v>1775645232.7463045</v>
      </c>
      <c r="U18" s="493">
        <v>1881381140.5255404</v>
      </c>
      <c r="X18" s="49">
        <v>1640077535.6127133</v>
      </c>
      <c r="Y18" s="49">
        <v>1775645232.7463045</v>
      </c>
      <c r="Z18" s="49">
        <v>1881381140.5255404</v>
      </c>
      <c r="AB18" s="600" t="b">
        <f t="shared" si="1"/>
        <v>1</v>
      </c>
      <c r="AC18" s="600" t="b">
        <f t="shared" si="2"/>
        <v>1</v>
      </c>
      <c r="AD18" s="600" t="b">
        <f t="shared" si="3"/>
        <v>1</v>
      </c>
      <c r="AE18" s="600"/>
    </row>
    <row r="19" spans="1:31" s="49" customFormat="1" ht="11.45" customHeight="1" x14ac:dyDescent="0.2">
      <c r="A19" s="227" t="s">
        <v>163</v>
      </c>
      <c r="B19" s="227" t="s">
        <v>181</v>
      </c>
      <c r="C19" s="228"/>
      <c r="D19" s="228"/>
      <c r="E19" s="427" t="s">
        <v>183</v>
      </c>
      <c r="F19" s="514" t="s">
        <v>183</v>
      </c>
      <c r="G19" s="514" t="s">
        <v>183</v>
      </c>
      <c r="H19" s="514" t="s">
        <v>183</v>
      </c>
      <c r="I19" s="233">
        <v>83242572</v>
      </c>
      <c r="J19" s="230">
        <v>91754894</v>
      </c>
      <c r="K19" s="225">
        <v>99956196</v>
      </c>
      <c r="L19" s="460">
        <v>114350913</v>
      </c>
      <c r="M19" s="460">
        <v>123597749.46501276</v>
      </c>
      <c r="N19" s="460">
        <v>138835493</v>
      </c>
      <c r="O19" s="524">
        <v>162399788</v>
      </c>
      <c r="P19" s="460">
        <v>161985798</v>
      </c>
      <c r="Q19" s="493">
        <v>154484532.99927413</v>
      </c>
      <c r="R19" s="493">
        <v>159091083.34923789</v>
      </c>
      <c r="S19" s="493">
        <v>173610041.08467701</v>
      </c>
      <c r="T19" s="493">
        <v>181355361.69882935</v>
      </c>
      <c r="U19" s="493">
        <v>186762077.96572542</v>
      </c>
      <c r="X19" s="49">
        <v>173610041.08467701</v>
      </c>
      <c r="Y19" s="49">
        <v>181355361.69882935</v>
      </c>
      <c r="Z19" s="49">
        <v>186762077.96572542</v>
      </c>
      <c r="AB19" s="600" t="b">
        <f t="shared" si="1"/>
        <v>1</v>
      </c>
      <c r="AC19" s="600" t="b">
        <f t="shared" si="2"/>
        <v>1</v>
      </c>
      <c r="AD19" s="600" t="b">
        <f t="shared" si="3"/>
        <v>1</v>
      </c>
      <c r="AE19" s="600"/>
    </row>
    <row r="20" spans="1:31" s="49" customFormat="1" ht="11.45" customHeight="1" x14ac:dyDescent="0.2">
      <c r="A20" s="227" t="s">
        <v>40</v>
      </c>
      <c r="B20" s="227" t="s">
        <v>41</v>
      </c>
      <c r="C20" s="228">
        <v>62669453</v>
      </c>
      <c r="D20" s="228">
        <v>72316817</v>
      </c>
      <c r="E20" s="228">
        <v>75498074</v>
      </c>
      <c r="F20" s="228">
        <v>82234440</v>
      </c>
      <c r="G20" s="116">
        <v>86430047</v>
      </c>
      <c r="H20" s="116">
        <v>93099350</v>
      </c>
      <c r="I20" s="233">
        <v>102983265</v>
      </c>
      <c r="J20" s="230">
        <v>109804875</v>
      </c>
      <c r="K20" s="225">
        <v>123662050</v>
      </c>
      <c r="L20" s="460">
        <v>136556766</v>
      </c>
      <c r="M20" s="460">
        <v>148046455.32184675</v>
      </c>
      <c r="N20" s="460">
        <v>168666596</v>
      </c>
      <c r="O20" s="524">
        <v>189138524</v>
      </c>
      <c r="P20" s="460">
        <v>213099393</v>
      </c>
      <c r="Q20" s="493">
        <v>170957029.33046997</v>
      </c>
      <c r="R20" s="493">
        <v>185856579.94881397</v>
      </c>
      <c r="S20" s="493">
        <v>199312225.61750686</v>
      </c>
      <c r="T20" s="493">
        <v>216675398.01295689</v>
      </c>
      <c r="U20" s="493">
        <v>240303495.80133319</v>
      </c>
      <c r="X20" s="49">
        <v>199312225.61750686</v>
      </c>
      <c r="Y20" s="49">
        <v>216675398.01295689</v>
      </c>
      <c r="Z20" s="49">
        <v>240303495.80133319</v>
      </c>
      <c r="AB20" s="600" t="b">
        <f t="shared" si="1"/>
        <v>1</v>
      </c>
      <c r="AC20" s="600" t="b">
        <f t="shared" si="2"/>
        <v>1</v>
      </c>
      <c r="AD20" s="600" t="b">
        <f t="shared" si="3"/>
        <v>1</v>
      </c>
      <c r="AE20" s="600"/>
    </row>
    <row r="21" spans="1:31" s="49" customFormat="1" ht="11.45" customHeight="1" x14ac:dyDescent="0.2">
      <c r="A21" s="227" t="s">
        <v>42</v>
      </c>
      <c r="B21" s="227" t="s">
        <v>43</v>
      </c>
      <c r="C21" s="228">
        <v>153021084</v>
      </c>
      <c r="D21" s="228">
        <v>158971046</v>
      </c>
      <c r="E21" s="228">
        <v>175019196</v>
      </c>
      <c r="F21" s="228">
        <v>195317403</v>
      </c>
      <c r="G21" s="116">
        <v>218778786</v>
      </c>
      <c r="H21" s="116">
        <v>234554872</v>
      </c>
      <c r="I21" s="233">
        <v>259753197</v>
      </c>
      <c r="J21" s="230">
        <v>281441298</v>
      </c>
      <c r="K21" s="225">
        <v>316688693</v>
      </c>
      <c r="L21" s="460">
        <v>355443513</v>
      </c>
      <c r="M21" s="460">
        <v>396408676.7060008</v>
      </c>
      <c r="N21" s="460">
        <v>438790638</v>
      </c>
      <c r="O21" s="524">
        <v>501234448</v>
      </c>
      <c r="P21" s="460">
        <v>543140178</v>
      </c>
      <c r="Q21" s="493">
        <v>329382086.38966382</v>
      </c>
      <c r="R21" s="493">
        <v>350152538.68380159</v>
      </c>
      <c r="S21" s="493">
        <v>387794519.19624197</v>
      </c>
      <c r="T21" s="493">
        <v>422811384.16779011</v>
      </c>
      <c r="U21" s="493">
        <v>455654312.1101864</v>
      </c>
      <c r="X21" s="49">
        <v>387794519.19624197</v>
      </c>
      <c r="Y21" s="49">
        <v>422811384.16779011</v>
      </c>
      <c r="Z21" s="49">
        <v>455654312.1101864</v>
      </c>
      <c r="AB21" s="600" t="b">
        <f t="shared" si="1"/>
        <v>1</v>
      </c>
      <c r="AC21" s="600" t="b">
        <f t="shared" si="2"/>
        <v>1</v>
      </c>
      <c r="AD21" s="600" t="b">
        <f t="shared" si="3"/>
        <v>1</v>
      </c>
      <c r="AE21" s="600"/>
    </row>
    <row r="22" spans="1:31" s="49" customFormat="1" ht="11.45" customHeight="1" x14ac:dyDescent="0.2">
      <c r="A22" s="227" t="s">
        <v>44</v>
      </c>
      <c r="B22" s="227" t="s">
        <v>45</v>
      </c>
      <c r="C22" s="228">
        <v>140543545</v>
      </c>
      <c r="D22" s="228">
        <v>158892511</v>
      </c>
      <c r="E22" s="228">
        <v>176998511</v>
      </c>
      <c r="F22" s="228">
        <v>200794772</v>
      </c>
      <c r="G22" s="116">
        <v>236042793</v>
      </c>
      <c r="H22" s="116">
        <v>256508123</v>
      </c>
      <c r="I22" s="233">
        <v>278044915</v>
      </c>
      <c r="J22" s="230">
        <v>296491384</v>
      </c>
      <c r="K22" s="225">
        <v>337833065</v>
      </c>
      <c r="L22" s="460">
        <v>378503623</v>
      </c>
      <c r="M22" s="460">
        <v>416945841.86493826</v>
      </c>
      <c r="N22" s="460">
        <v>462251356</v>
      </c>
      <c r="O22" s="524">
        <v>507396744</v>
      </c>
      <c r="P22" s="460">
        <v>518329037</v>
      </c>
      <c r="Q22" s="493">
        <v>464415328.26392567</v>
      </c>
      <c r="R22" s="493">
        <v>538557940.85986066</v>
      </c>
      <c r="S22" s="493">
        <v>590909133.55203772</v>
      </c>
      <c r="T22" s="493">
        <v>666781051.17616606</v>
      </c>
      <c r="U22" s="493">
        <v>732977309.90612817</v>
      </c>
      <c r="X22" s="49">
        <v>590909133.55203772</v>
      </c>
      <c r="Y22" s="49">
        <v>666781051.17616606</v>
      </c>
      <c r="Z22" s="49">
        <v>732977309.90612817</v>
      </c>
      <c r="AB22" s="600" t="b">
        <f t="shared" si="1"/>
        <v>1</v>
      </c>
      <c r="AC22" s="600" t="b">
        <f t="shared" si="2"/>
        <v>1</v>
      </c>
      <c r="AD22" s="600" t="b">
        <f t="shared" si="3"/>
        <v>1</v>
      </c>
      <c r="AE22" s="600"/>
    </row>
    <row r="23" spans="1:31" s="49" customFormat="1" ht="11.45" customHeight="1" x14ac:dyDescent="0.2">
      <c r="A23" s="227" t="s">
        <v>46</v>
      </c>
      <c r="B23" s="227" t="s">
        <v>47</v>
      </c>
      <c r="C23" s="228">
        <v>55642722</v>
      </c>
      <c r="D23" s="228">
        <v>65693457</v>
      </c>
      <c r="E23" s="228">
        <v>68005046</v>
      </c>
      <c r="F23" s="228">
        <v>74544295</v>
      </c>
      <c r="G23" s="116">
        <v>81003461</v>
      </c>
      <c r="H23" s="116">
        <v>85392889</v>
      </c>
      <c r="I23" s="233">
        <v>93599992</v>
      </c>
      <c r="J23" s="230">
        <v>99349724</v>
      </c>
      <c r="K23" s="225">
        <v>114316284</v>
      </c>
      <c r="L23" s="460">
        <v>124904466</v>
      </c>
      <c r="M23" s="460">
        <v>137404900.91721082</v>
      </c>
      <c r="N23" s="460">
        <v>140778617</v>
      </c>
      <c r="O23" s="524">
        <v>165220473</v>
      </c>
      <c r="P23" s="460">
        <v>173325678</v>
      </c>
      <c r="Q23" s="493">
        <v>218537883.77055037</v>
      </c>
      <c r="R23" s="493">
        <v>226366311.70864779</v>
      </c>
      <c r="S23" s="493">
        <v>240777700.33132139</v>
      </c>
      <c r="T23" s="493">
        <v>227793668.87663996</v>
      </c>
      <c r="U23" s="493">
        <v>250344509.37730485</v>
      </c>
      <c r="X23" s="49">
        <v>240777700.33132139</v>
      </c>
      <c r="Y23" s="49">
        <v>227793668.87663996</v>
      </c>
      <c r="Z23" s="49">
        <v>250344509.37730485</v>
      </c>
      <c r="AB23" s="600" t="b">
        <f t="shared" si="1"/>
        <v>1</v>
      </c>
      <c r="AC23" s="600" t="b">
        <f t="shared" si="2"/>
        <v>1</v>
      </c>
      <c r="AD23" s="600" t="b">
        <f t="shared" si="3"/>
        <v>1</v>
      </c>
      <c r="AE23" s="600"/>
    </row>
    <row r="24" spans="1:31" s="49" customFormat="1" ht="11.45" customHeight="1" x14ac:dyDescent="0.2">
      <c r="A24" s="227" t="s">
        <v>48</v>
      </c>
      <c r="B24" s="227" t="s">
        <v>159</v>
      </c>
      <c r="C24" s="228">
        <v>56636234</v>
      </c>
      <c r="D24" s="228">
        <v>62096996</v>
      </c>
      <c r="E24" s="228">
        <v>64947884</v>
      </c>
      <c r="F24" s="228">
        <v>70558604</v>
      </c>
      <c r="G24" s="116">
        <v>78195951</v>
      </c>
      <c r="H24" s="116">
        <v>83770130</v>
      </c>
      <c r="I24" s="233">
        <v>90546322</v>
      </c>
      <c r="J24" s="230">
        <v>96772234</v>
      </c>
      <c r="K24" s="225">
        <v>107301304</v>
      </c>
      <c r="L24" s="460">
        <v>120954121</v>
      </c>
      <c r="M24" s="460">
        <v>134933715.54084685</v>
      </c>
      <c r="N24" s="460">
        <v>151646375</v>
      </c>
      <c r="O24" s="524">
        <v>173368150</v>
      </c>
      <c r="P24" s="460">
        <v>186433145</v>
      </c>
      <c r="Q24" s="493">
        <v>170432996.71032235</v>
      </c>
      <c r="R24" s="493">
        <v>183913767.24995303</v>
      </c>
      <c r="S24" s="493">
        <v>197625379.28679469</v>
      </c>
      <c r="T24" s="493">
        <v>217792570.14989913</v>
      </c>
      <c r="U24" s="493">
        <v>230651364.45578188</v>
      </c>
      <c r="X24" s="49">
        <v>197625379.28679469</v>
      </c>
      <c r="Y24" s="49">
        <v>217792570.14989913</v>
      </c>
      <c r="Z24" s="49">
        <v>230651364.45578188</v>
      </c>
      <c r="AB24" s="600" t="b">
        <f t="shared" si="1"/>
        <v>1</v>
      </c>
      <c r="AC24" s="600" t="b">
        <f t="shared" si="2"/>
        <v>1</v>
      </c>
      <c r="AD24" s="600" t="b">
        <f t="shared" si="3"/>
        <v>1</v>
      </c>
      <c r="AE24" s="600"/>
    </row>
    <row r="25" spans="1:31" s="49" customFormat="1" ht="11.45" customHeight="1" x14ac:dyDescent="0.2">
      <c r="A25" s="227" t="s">
        <v>49</v>
      </c>
      <c r="B25" s="227" t="s">
        <v>50</v>
      </c>
      <c r="C25" s="228">
        <v>110107420</v>
      </c>
      <c r="D25" s="228">
        <v>101225791</v>
      </c>
      <c r="E25" s="228">
        <v>101995969</v>
      </c>
      <c r="F25" s="228">
        <v>110861315</v>
      </c>
      <c r="G25" s="116">
        <v>124524782</v>
      </c>
      <c r="H25" s="116">
        <v>134863768</v>
      </c>
      <c r="I25" s="233">
        <v>179515560</v>
      </c>
      <c r="J25" s="230">
        <v>197101642</v>
      </c>
      <c r="K25" s="225">
        <v>224321609</v>
      </c>
      <c r="L25" s="460">
        <v>247996669</v>
      </c>
      <c r="M25" s="460">
        <v>277269294.5491519</v>
      </c>
      <c r="N25" s="460">
        <v>311620890</v>
      </c>
      <c r="O25" s="524">
        <v>362106212</v>
      </c>
      <c r="P25" s="460">
        <v>389624318</v>
      </c>
      <c r="Q25" s="493">
        <v>302238428.94223845</v>
      </c>
      <c r="R25" s="493">
        <v>344424553.20554125</v>
      </c>
      <c r="S25" s="493">
        <v>379624420.43901134</v>
      </c>
      <c r="T25" s="493">
        <v>408950618.77908611</v>
      </c>
      <c r="U25" s="493">
        <v>438917210.64570105</v>
      </c>
      <c r="X25" s="49">
        <v>379624420.43901134</v>
      </c>
      <c r="Y25" s="49">
        <v>408950618.77908611</v>
      </c>
      <c r="Z25" s="49">
        <v>438917210.64570105</v>
      </c>
      <c r="AB25" s="600" t="b">
        <f t="shared" si="1"/>
        <v>1</v>
      </c>
      <c r="AC25" s="600" t="b">
        <f t="shared" si="2"/>
        <v>1</v>
      </c>
      <c r="AD25" s="600" t="b">
        <f t="shared" si="3"/>
        <v>1</v>
      </c>
      <c r="AE25" s="600"/>
    </row>
    <row r="26" spans="1:31" s="49" customFormat="1" ht="11.45" customHeight="1" x14ac:dyDescent="0.2">
      <c r="A26" s="227" t="s">
        <v>51</v>
      </c>
      <c r="B26" s="227" t="s">
        <v>160</v>
      </c>
      <c r="C26" s="228">
        <v>146720561</v>
      </c>
      <c r="D26" s="228">
        <v>129668734</v>
      </c>
      <c r="E26" s="228">
        <v>172151354</v>
      </c>
      <c r="F26" s="228">
        <v>194864564</v>
      </c>
      <c r="G26" s="116">
        <v>195198388</v>
      </c>
      <c r="H26" s="116">
        <v>203876284</v>
      </c>
      <c r="I26" s="233">
        <v>172633965</v>
      </c>
      <c r="J26" s="230">
        <v>187341331</v>
      </c>
      <c r="K26" s="225">
        <v>215391732</v>
      </c>
      <c r="L26" s="460">
        <v>240199148</v>
      </c>
      <c r="M26" s="460">
        <v>263755251.96148515</v>
      </c>
      <c r="N26" s="460">
        <v>295935577</v>
      </c>
      <c r="O26" s="524">
        <v>336952906</v>
      </c>
      <c r="P26" s="460">
        <v>367903477</v>
      </c>
      <c r="Q26" s="493">
        <v>336529792.46611452</v>
      </c>
      <c r="R26" s="493">
        <v>375230993.16210753</v>
      </c>
      <c r="S26" s="493">
        <v>406720757.23302937</v>
      </c>
      <c r="T26" s="493">
        <v>423563119.74709201</v>
      </c>
      <c r="U26" s="493">
        <v>461427166.99339223</v>
      </c>
      <c r="X26" s="49">
        <v>406720757.23302937</v>
      </c>
      <c r="Y26" s="49">
        <v>423563119.74709201</v>
      </c>
      <c r="Z26" s="49">
        <v>461427166.99339223</v>
      </c>
      <c r="AB26" s="600" t="b">
        <f t="shared" si="1"/>
        <v>1</v>
      </c>
      <c r="AC26" s="600" t="b">
        <f t="shared" si="2"/>
        <v>1</v>
      </c>
      <c r="AD26" s="600" t="b">
        <f t="shared" si="3"/>
        <v>1</v>
      </c>
      <c r="AE26" s="600"/>
    </row>
    <row r="27" spans="1:31" s="49" customFormat="1" ht="11.45" customHeight="1" x14ac:dyDescent="0.2">
      <c r="A27" s="227" t="s">
        <v>52</v>
      </c>
      <c r="B27" s="227" t="s">
        <v>182</v>
      </c>
      <c r="C27" s="228">
        <v>61619958</v>
      </c>
      <c r="D27" s="228">
        <v>67174197</v>
      </c>
      <c r="E27" s="228">
        <v>69182543</v>
      </c>
      <c r="F27" s="228">
        <v>76821402</v>
      </c>
      <c r="G27" s="116">
        <v>84719840</v>
      </c>
      <c r="H27" s="116">
        <v>91064953</v>
      </c>
      <c r="I27" s="233">
        <v>128429289</v>
      </c>
      <c r="J27" s="230">
        <v>139167008</v>
      </c>
      <c r="K27" s="225">
        <v>160739275</v>
      </c>
      <c r="L27" s="460">
        <v>174855411</v>
      </c>
      <c r="M27" s="129">
        <v>195570392.03978285</v>
      </c>
      <c r="N27" s="460">
        <v>221804058</v>
      </c>
      <c r="O27" s="524">
        <v>250923247</v>
      </c>
      <c r="P27" s="460">
        <v>258936134</v>
      </c>
      <c r="Q27" s="493">
        <v>218564310.11513323</v>
      </c>
      <c r="R27" s="493">
        <v>248311912.97403827</v>
      </c>
      <c r="S27" s="493">
        <v>273018326.24366367</v>
      </c>
      <c r="T27" s="493">
        <v>299413728.16047263</v>
      </c>
      <c r="U27" s="493">
        <v>333172764.03670734</v>
      </c>
      <c r="X27" s="49">
        <v>273018326.24366367</v>
      </c>
      <c r="Y27" s="49">
        <v>299413728.16047263</v>
      </c>
      <c r="Z27" s="49">
        <v>333172764.03670734</v>
      </c>
      <c r="AB27" s="600" t="b">
        <f t="shared" si="1"/>
        <v>1</v>
      </c>
      <c r="AC27" s="600" t="b">
        <f t="shared" si="2"/>
        <v>1</v>
      </c>
      <c r="AD27" s="600" t="b">
        <f t="shared" si="3"/>
        <v>1</v>
      </c>
      <c r="AE27" s="600"/>
    </row>
    <row r="28" spans="1:31" s="49" customFormat="1" ht="11.45" customHeight="1" x14ac:dyDescent="0.2">
      <c r="A28" s="227" t="s">
        <v>154</v>
      </c>
      <c r="B28" s="214" t="s">
        <v>186</v>
      </c>
      <c r="C28" s="228">
        <v>20332331</v>
      </c>
      <c r="D28" s="228">
        <v>24154697</v>
      </c>
      <c r="E28" s="228">
        <v>26640769</v>
      </c>
      <c r="F28" s="228">
        <v>27861822</v>
      </c>
      <c r="G28" s="116">
        <v>31285115</v>
      </c>
      <c r="H28" s="116">
        <v>29155273</v>
      </c>
      <c r="I28" s="233">
        <v>34899172</v>
      </c>
      <c r="J28" s="230">
        <v>36897886</v>
      </c>
      <c r="K28" s="225">
        <v>43541147</v>
      </c>
      <c r="L28" s="460">
        <v>48220595</v>
      </c>
      <c r="M28" s="460">
        <v>52914434.176403433</v>
      </c>
      <c r="N28" s="460">
        <v>55935114</v>
      </c>
      <c r="O28" s="524">
        <v>62369766</v>
      </c>
      <c r="P28" s="460">
        <v>65732998</v>
      </c>
      <c r="Q28" s="493">
        <v>87220100.892987221</v>
      </c>
      <c r="R28" s="493">
        <v>98234271.638575003</v>
      </c>
      <c r="S28" s="493">
        <v>108485519.83267272</v>
      </c>
      <c r="T28" s="493">
        <v>122697384.15546325</v>
      </c>
      <c r="U28" s="493">
        <v>130475588.11306998</v>
      </c>
      <c r="X28" s="49">
        <v>108485519.83267272</v>
      </c>
      <c r="Y28" s="49">
        <v>122697384.15546325</v>
      </c>
      <c r="Z28" s="49">
        <v>130475588.11306998</v>
      </c>
      <c r="AB28" s="600" t="b">
        <f t="shared" si="1"/>
        <v>1</v>
      </c>
      <c r="AC28" s="600" t="b">
        <f t="shared" si="2"/>
        <v>1</v>
      </c>
      <c r="AD28" s="600" t="b">
        <f t="shared" si="3"/>
        <v>1</v>
      </c>
      <c r="AE28" s="600"/>
    </row>
    <row r="29" spans="1:31" s="49" customFormat="1" ht="11.45" customHeight="1" x14ac:dyDescent="0.2">
      <c r="A29" s="227" t="s">
        <v>53</v>
      </c>
      <c r="B29" s="214" t="s">
        <v>171</v>
      </c>
      <c r="AB29" s="600"/>
      <c r="AC29" s="600"/>
      <c r="AD29" s="600"/>
      <c r="AE29" s="600"/>
    </row>
    <row r="30" spans="1:31" s="49" customFormat="1" ht="11.25" customHeight="1" x14ac:dyDescent="0.2">
      <c r="A30" s="640"/>
      <c r="B30" s="641" t="s">
        <v>170</v>
      </c>
      <c r="C30" s="641"/>
      <c r="D30" s="665">
        <v>35057209</v>
      </c>
      <c r="E30" s="665">
        <v>38041134</v>
      </c>
      <c r="F30" s="665">
        <v>39894001</v>
      </c>
      <c r="G30" s="666">
        <v>48907267</v>
      </c>
      <c r="H30" s="666">
        <v>49513436</v>
      </c>
      <c r="I30" s="667">
        <v>52649120</v>
      </c>
      <c r="J30" s="668">
        <v>54738170</v>
      </c>
      <c r="K30" s="666">
        <v>60188812</v>
      </c>
      <c r="L30" s="669">
        <v>66391199</v>
      </c>
      <c r="M30" s="670">
        <v>77240747.297592387</v>
      </c>
      <c r="N30" s="669">
        <v>96553051</v>
      </c>
      <c r="O30" s="671">
        <v>99805893</v>
      </c>
      <c r="P30" s="669">
        <v>99805893</v>
      </c>
      <c r="Q30" s="649">
        <v>70303234.683405161</v>
      </c>
      <c r="R30" s="661">
        <v>83690670.944697782</v>
      </c>
      <c r="S30" s="661">
        <v>88078988.92723307</v>
      </c>
      <c r="T30" s="661">
        <v>93338127.662230253</v>
      </c>
      <c r="U30" s="661">
        <v>101091392.2250838</v>
      </c>
      <c r="X30" s="49">
        <v>88078988.92723307</v>
      </c>
      <c r="Y30" s="49">
        <v>93338127.662230253</v>
      </c>
      <c r="Z30" s="49">
        <v>101091392.2250838</v>
      </c>
      <c r="AB30" s="600" t="b">
        <f t="shared" si="1"/>
        <v>1</v>
      </c>
      <c r="AC30" s="600" t="b">
        <f t="shared" si="2"/>
        <v>1</v>
      </c>
      <c r="AD30" s="600" t="b">
        <f t="shared" si="3"/>
        <v>1</v>
      </c>
      <c r="AE30" s="600"/>
    </row>
    <row r="31" spans="1:31" s="49" customFormat="1" ht="10.5" customHeight="1" x14ac:dyDescent="0.2">
      <c r="A31" s="589" t="s">
        <v>188</v>
      </c>
      <c r="B31" s="589" t="s">
        <v>261</v>
      </c>
      <c r="C31" s="590"/>
      <c r="D31" s="590"/>
      <c r="E31" s="590"/>
      <c r="F31" s="590"/>
      <c r="G31" s="591"/>
      <c r="H31" s="591"/>
      <c r="I31" s="591"/>
      <c r="J31" s="212"/>
      <c r="L31" s="150"/>
      <c r="M31" s="214"/>
      <c r="N31" s="127" t="s">
        <v>89</v>
      </c>
      <c r="O31" s="491"/>
      <c r="P31" s="214"/>
      <c r="Q31" s="214"/>
      <c r="R31" s="214"/>
      <c r="S31" s="214"/>
      <c r="AB31" s="66"/>
      <c r="AC31" s="66"/>
      <c r="AD31" s="66"/>
      <c r="AE31" s="66"/>
    </row>
    <row r="32" spans="1:31" s="49" customFormat="1" ht="10.5" customHeight="1" x14ac:dyDescent="0.2">
      <c r="A32" s="589"/>
      <c r="B32" s="589" t="s">
        <v>189</v>
      </c>
      <c r="C32" s="590"/>
      <c r="D32" s="590"/>
      <c r="E32" s="590"/>
      <c r="F32" s="590"/>
      <c r="G32" s="591"/>
      <c r="H32" s="591"/>
      <c r="I32" s="591"/>
      <c r="J32" s="212"/>
      <c r="L32" s="150"/>
      <c r="M32" s="214"/>
      <c r="N32" s="127"/>
      <c r="O32" s="491"/>
      <c r="P32" s="214"/>
      <c r="Q32" s="214"/>
      <c r="R32" s="214"/>
      <c r="S32" s="214"/>
      <c r="T32" s="214"/>
      <c r="U32" s="214"/>
      <c r="AB32" s="66"/>
      <c r="AC32" s="66"/>
      <c r="AD32" s="66"/>
      <c r="AE32" s="66"/>
    </row>
    <row r="33" spans="1:31" s="49" customFormat="1" ht="10.5" customHeight="1" x14ac:dyDescent="0.2">
      <c r="A33" s="589"/>
      <c r="B33" s="589" t="s">
        <v>205</v>
      </c>
      <c r="C33" s="590"/>
      <c r="D33" s="590"/>
      <c r="E33" s="590"/>
      <c r="F33" s="590"/>
      <c r="G33" s="591"/>
      <c r="H33" s="591"/>
      <c r="I33" s="591"/>
      <c r="J33" s="212"/>
      <c r="L33" s="150"/>
      <c r="M33" s="214"/>
      <c r="N33" s="127"/>
      <c r="O33" s="491"/>
      <c r="P33" s="214"/>
      <c r="Q33" s="214"/>
      <c r="R33" s="214"/>
      <c r="S33" s="214"/>
      <c r="T33" s="214"/>
      <c r="U33" s="214"/>
      <c r="AB33" s="66"/>
      <c r="AC33" s="66"/>
      <c r="AD33" s="66"/>
      <c r="AE33" s="66"/>
    </row>
    <row r="34" spans="1:31" s="49" customFormat="1" ht="10.5" customHeight="1" x14ac:dyDescent="0.2">
      <c r="A34" s="592" t="s">
        <v>260</v>
      </c>
      <c r="B34" s="590"/>
      <c r="C34" s="593"/>
      <c r="D34" s="593"/>
      <c r="E34" s="593"/>
      <c r="F34" s="593"/>
      <c r="G34" s="590"/>
      <c r="H34" s="591"/>
      <c r="I34" s="591"/>
      <c r="J34" s="212"/>
      <c r="K34" s="237"/>
      <c r="L34" s="150"/>
      <c r="N34" s="445"/>
      <c r="O34" s="491"/>
      <c r="AB34" s="66"/>
      <c r="AC34" s="66"/>
      <c r="AD34" s="66"/>
      <c r="AE34" s="66"/>
    </row>
    <row r="35" spans="1:31" s="49" customFormat="1" ht="10.5" customHeight="1" x14ac:dyDescent="0.2">
      <c r="C35" s="109"/>
      <c r="D35" s="109"/>
      <c r="E35" s="109"/>
      <c r="F35" s="109"/>
      <c r="H35" s="212"/>
      <c r="I35" s="212"/>
      <c r="J35" s="212"/>
      <c r="K35" s="212"/>
      <c r="L35" s="150"/>
      <c r="N35" s="445"/>
      <c r="O35" s="491"/>
      <c r="AB35" s="66"/>
      <c r="AC35" s="66"/>
      <c r="AD35" s="66"/>
      <c r="AE35" s="66"/>
    </row>
    <row r="36" spans="1:31" s="49" customFormat="1" ht="10.5" customHeight="1" x14ac:dyDescent="0.2">
      <c r="A36" s="193"/>
      <c r="C36" s="109"/>
      <c r="D36" s="109"/>
      <c r="E36" s="109"/>
      <c r="F36" s="109"/>
      <c r="H36" s="212"/>
      <c r="I36" s="212"/>
      <c r="J36" s="212"/>
      <c r="K36" s="212"/>
      <c r="L36" s="150"/>
      <c r="N36" s="445"/>
      <c r="O36" s="491"/>
      <c r="AB36" s="66"/>
      <c r="AC36" s="66"/>
      <c r="AD36" s="66"/>
      <c r="AE36" s="66"/>
    </row>
    <row r="37" spans="1:31" s="49" customFormat="1" ht="10.5" customHeight="1" x14ac:dyDescent="0.2">
      <c r="A37" s="66"/>
      <c r="B37" s="66"/>
      <c r="C37" s="109"/>
      <c r="D37" s="109"/>
      <c r="E37" s="109"/>
      <c r="F37" s="109"/>
      <c r="H37" s="212"/>
      <c r="I37" s="212"/>
      <c r="J37" s="212"/>
      <c r="K37" s="212"/>
      <c r="L37" s="150"/>
      <c r="N37" s="445"/>
      <c r="O37" s="491"/>
      <c r="AB37" s="164"/>
      <c r="AC37" s="164"/>
      <c r="AD37" s="164"/>
      <c r="AE37" s="164"/>
    </row>
    <row r="38" spans="1:31" s="49" customFormat="1" ht="10.5" customHeight="1" x14ac:dyDescent="0.2">
      <c r="B38" s="238"/>
      <c r="C38" s="109"/>
      <c r="D38" s="109"/>
      <c r="E38" s="109"/>
      <c r="F38" s="109"/>
      <c r="H38" s="212"/>
      <c r="I38" s="212"/>
      <c r="J38" s="212"/>
      <c r="K38" s="212"/>
      <c r="L38" s="150"/>
      <c r="N38" s="445"/>
      <c r="O38" s="515"/>
      <c r="AB38" s="164"/>
      <c r="AC38" s="164"/>
      <c r="AD38" s="164"/>
      <c r="AE38" s="164"/>
    </row>
    <row r="39" spans="1:31" ht="11.25" customHeight="1" x14ac:dyDescent="0.2">
      <c r="A39" s="205" t="s">
        <v>54</v>
      </c>
      <c r="B39" s="108"/>
      <c r="D39" s="49"/>
      <c r="E39" s="49"/>
      <c r="F39" s="49"/>
      <c r="L39" s="205"/>
      <c r="M39" s="205" t="s">
        <v>139</v>
      </c>
      <c r="AB39" s="164"/>
      <c r="AC39" s="164"/>
      <c r="AD39" s="164"/>
      <c r="AE39" s="164"/>
    </row>
    <row r="40" spans="1:31" ht="11.25" customHeight="1" x14ac:dyDescent="0.2">
      <c r="A40" s="206" t="s">
        <v>23</v>
      </c>
      <c r="C40" s="202"/>
      <c r="D40" s="49"/>
      <c r="E40" s="49"/>
      <c r="F40" s="49"/>
      <c r="L40" s="205"/>
      <c r="M40" s="206" t="s">
        <v>23</v>
      </c>
      <c r="AB40" s="196"/>
      <c r="AC40" s="196"/>
      <c r="AD40" s="196"/>
      <c r="AE40" s="196"/>
    </row>
    <row r="41" spans="1:31" ht="11.25" customHeight="1" x14ac:dyDescent="0.2">
      <c r="A41" s="166" t="s">
        <v>237</v>
      </c>
      <c r="B41" s="202"/>
      <c r="C41" s="207"/>
      <c r="D41" s="212"/>
      <c r="E41" s="49"/>
      <c r="F41" s="49"/>
      <c r="L41" s="205"/>
      <c r="M41" s="531" t="s">
        <v>128</v>
      </c>
      <c r="AB41" s="66"/>
      <c r="AC41" s="66"/>
      <c r="AD41" s="66"/>
      <c r="AE41" s="66"/>
    </row>
    <row r="42" spans="1:31" ht="11.25" customHeight="1" x14ac:dyDescent="0.2">
      <c r="A42" s="167" t="s">
        <v>259</v>
      </c>
      <c r="B42" s="202"/>
      <c r="C42" s="207"/>
      <c r="D42" s="212"/>
      <c r="E42" s="49"/>
      <c r="F42" s="49"/>
      <c r="L42" s="205"/>
      <c r="M42" s="167" t="str">
        <f>A4</f>
        <v>2011-2013</v>
      </c>
      <c r="AB42" s="66"/>
      <c r="AC42" s="66"/>
      <c r="AD42" s="66"/>
      <c r="AE42" s="66"/>
    </row>
    <row r="43" spans="1:31" ht="11.25" customHeight="1" x14ac:dyDescent="0.2">
      <c r="A43" s="211" t="s">
        <v>2</v>
      </c>
      <c r="B43" s="202"/>
      <c r="C43" s="207"/>
      <c r="D43" s="212"/>
      <c r="E43" s="49"/>
      <c r="F43" s="49"/>
      <c r="L43" s="205"/>
      <c r="M43" s="211" t="s">
        <v>2</v>
      </c>
      <c r="AE43" s="66"/>
    </row>
    <row r="44" spans="1:31" ht="11.25" customHeight="1" x14ac:dyDescent="0.2">
      <c r="B44" s="202"/>
      <c r="C44" s="207"/>
      <c r="D44" s="212"/>
      <c r="E44" s="49"/>
      <c r="F44" s="49"/>
      <c r="J44" s="110"/>
      <c r="K44" s="110"/>
      <c r="AE44" s="66"/>
    </row>
    <row r="45" spans="1:31" ht="0.75" customHeight="1" x14ac:dyDescent="0.2">
      <c r="B45" s="202"/>
      <c r="C45" s="215"/>
      <c r="D45" s="212"/>
      <c r="E45" s="49"/>
      <c r="F45" s="49"/>
      <c r="G45" s="49"/>
      <c r="H45" s="239"/>
      <c r="I45" s="239"/>
      <c r="J45" s="239"/>
      <c r="K45" s="239"/>
      <c r="L45" s="461"/>
      <c r="M45" s="461"/>
      <c r="N45" s="461"/>
      <c r="AE45" s="600"/>
    </row>
    <row r="46" spans="1:31" s="276" customFormat="1" ht="11.25" customHeight="1" x14ac:dyDescent="0.2">
      <c r="A46" s="468" t="s">
        <v>25</v>
      </c>
      <c r="B46" s="470"/>
      <c r="C46" s="135">
        <v>1996</v>
      </c>
      <c r="D46" s="107">
        <v>1997</v>
      </c>
      <c r="E46" s="107">
        <v>1998</v>
      </c>
      <c r="F46" s="107">
        <v>1999</v>
      </c>
      <c r="G46" s="107">
        <v>2000</v>
      </c>
      <c r="H46" s="122" t="s">
        <v>161</v>
      </c>
      <c r="I46" s="122">
        <v>2002</v>
      </c>
      <c r="J46" s="122">
        <v>2003</v>
      </c>
      <c r="K46" s="122">
        <v>2004</v>
      </c>
      <c r="L46" s="446">
        <v>2005</v>
      </c>
      <c r="M46" s="446">
        <v>2006</v>
      </c>
      <c r="N46" s="446">
        <v>2007</v>
      </c>
      <c r="O46" s="446">
        <v>2008</v>
      </c>
      <c r="P46" s="446">
        <v>2009</v>
      </c>
      <c r="Q46" s="446">
        <v>2009</v>
      </c>
      <c r="R46" s="446">
        <v>2010</v>
      </c>
      <c r="S46" s="446">
        <v>2011</v>
      </c>
      <c r="T46" s="653">
        <v>2012</v>
      </c>
      <c r="U46" s="653">
        <v>2013</v>
      </c>
      <c r="V46" s="58"/>
      <c r="W46" s="446">
        <v>2009</v>
      </c>
      <c r="X46" s="446">
        <v>2011</v>
      </c>
      <c r="Y46" s="446">
        <v>2012</v>
      </c>
      <c r="Z46" s="446">
        <v>2013</v>
      </c>
      <c r="AA46" s="66"/>
      <c r="AB46" s="446">
        <v>2011</v>
      </c>
      <c r="AC46" s="446">
        <v>2012</v>
      </c>
      <c r="AD46" s="446">
        <v>2013</v>
      </c>
      <c r="AE46" s="600"/>
    </row>
    <row r="47" spans="1:31" s="214" customFormat="1" ht="0.75" customHeight="1" x14ac:dyDescent="0.2">
      <c r="B47" s="469"/>
      <c r="C47" s="240"/>
      <c r="D47" s="110"/>
      <c r="E47" s="110"/>
      <c r="F47" s="240"/>
      <c r="G47" s="240"/>
      <c r="H47" s="49"/>
      <c r="I47" s="49"/>
      <c r="L47" s="309"/>
      <c r="N47" s="146"/>
      <c r="O47" s="146"/>
      <c r="P47" s="146"/>
      <c r="W47" s="49"/>
      <c r="X47" s="49"/>
      <c r="Y47" s="49"/>
      <c r="Z47" s="49"/>
      <c r="AA47" s="49"/>
      <c r="AB47" s="66"/>
      <c r="AC47" s="66"/>
      <c r="AD47" s="66"/>
      <c r="AE47" s="600"/>
    </row>
    <row r="48" spans="1:31" s="214" customFormat="1" ht="11.25" customHeight="1" x14ac:dyDescent="0.2">
      <c r="A48" s="220" t="s">
        <v>26</v>
      </c>
      <c r="C48" s="241">
        <v>849121319</v>
      </c>
      <c r="D48" s="222">
        <v>893151480</v>
      </c>
      <c r="E48" s="222">
        <v>888000798</v>
      </c>
      <c r="F48" s="222">
        <v>918160712</v>
      </c>
      <c r="G48" s="242">
        <v>972960699</v>
      </c>
      <c r="H48" s="242">
        <f>SUM(H50:H68)</f>
        <v>990043571</v>
      </c>
      <c r="I48" s="243">
        <v>1034094752</v>
      </c>
      <c r="J48" s="244">
        <v>1085072036</v>
      </c>
      <c r="K48" s="244">
        <v>1154294598</v>
      </c>
      <c r="L48" s="458">
        <v>1211452444</v>
      </c>
      <c r="M48" s="146">
        <v>1276155599.0537701</v>
      </c>
      <c r="N48" s="146">
        <v>1366624746</v>
      </c>
      <c r="O48" s="525">
        <v>1417078459</v>
      </c>
      <c r="P48" s="146">
        <v>1432115499</v>
      </c>
      <c r="Q48" s="273">
        <v>5297239770.3324318</v>
      </c>
      <c r="R48" s="273">
        <v>5701539196.141736</v>
      </c>
      <c r="S48" s="273">
        <v>5910201357.0650167</v>
      </c>
      <c r="T48" s="273">
        <v>6312173692.0758476</v>
      </c>
      <c r="U48" s="273">
        <v>6765458577.3392134</v>
      </c>
      <c r="W48" s="493">
        <f>SUM(Q50:Q68)</f>
        <v>5297239770.3324318</v>
      </c>
      <c r="X48" s="493">
        <v>5910201357.0650167</v>
      </c>
      <c r="Y48" s="493">
        <v>6312173692.0758476</v>
      </c>
      <c r="Z48" s="493">
        <v>6765458577.3392134</v>
      </c>
      <c r="AA48" s="493"/>
      <c r="AB48" s="600" t="b">
        <f>X48=S48</f>
        <v>1</v>
      </c>
      <c r="AC48" s="600" t="b">
        <f t="shared" ref="AC48:AC66" si="4">Y48=T48</f>
        <v>1</v>
      </c>
      <c r="AD48" s="600" t="b">
        <f t="shared" ref="AD48:AD66" si="5">Z48=U48</f>
        <v>1</v>
      </c>
      <c r="AE48" s="600"/>
    </row>
    <row r="49" spans="1:31" s="49" customFormat="1" ht="0.75" customHeight="1" x14ac:dyDescent="0.2">
      <c r="A49" s="214"/>
      <c r="B49" s="138"/>
      <c r="C49" s="245"/>
      <c r="D49" s="224"/>
      <c r="F49" s="110"/>
      <c r="G49" s="124"/>
      <c r="H49" s="246"/>
      <c r="I49" s="247"/>
      <c r="J49" s="150"/>
      <c r="K49" s="150">
        <v>1152173648</v>
      </c>
      <c r="L49" s="460"/>
      <c r="N49" s="445"/>
      <c r="O49" s="521"/>
      <c r="P49" s="118">
        <v>465688965</v>
      </c>
      <c r="Q49" s="585"/>
      <c r="R49" s="585"/>
      <c r="S49" s="585"/>
      <c r="T49" s="585"/>
      <c r="U49" s="585"/>
      <c r="AB49" s="600" t="b">
        <f t="shared" ref="AB49:AB66" si="6">X49=S49</f>
        <v>1</v>
      </c>
      <c r="AC49" s="600" t="b">
        <f t="shared" si="4"/>
        <v>1</v>
      </c>
      <c r="AD49" s="600" t="b">
        <f t="shared" si="5"/>
        <v>1</v>
      </c>
      <c r="AE49" s="600"/>
    </row>
    <row r="50" spans="1:31" s="49" customFormat="1" ht="11.45" customHeight="1" x14ac:dyDescent="0.2">
      <c r="A50" s="227" t="s">
        <v>28</v>
      </c>
      <c r="B50" s="227" t="s">
        <v>29</v>
      </c>
      <c r="C50" s="248">
        <v>256000218</v>
      </c>
      <c r="D50" s="228">
        <v>272991407</v>
      </c>
      <c r="E50" s="229">
        <v>272315644</v>
      </c>
      <c r="F50" s="229">
        <v>278353002</v>
      </c>
      <c r="G50" s="124">
        <v>292064940</v>
      </c>
      <c r="H50" s="246">
        <v>304070655</v>
      </c>
      <c r="I50" s="247">
        <v>313841715</v>
      </c>
      <c r="J50" s="124">
        <v>332102461</v>
      </c>
      <c r="K50" s="124">
        <v>360892919</v>
      </c>
      <c r="L50" s="460">
        <v>388159528</v>
      </c>
      <c r="M50" s="147">
        <v>414437924.36618102</v>
      </c>
      <c r="N50" s="147">
        <v>446661559</v>
      </c>
      <c r="O50" s="521">
        <v>467453002</v>
      </c>
      <c r="P50" s="147">
        <v>465688965</v>
      </c>
      <c r="Q50" s="493">
        <v>1898573861.9410796</v>
      </c>
      <c r="R50" s="493">
        <v>2038178776.2421298</v>
      </c>
      <c r="S50" s="493">
        <v>2102867145.5074158</v>
      </c>
      <c r="T50" s="493">
        <v>2250591272.3512125</v>
      </c>
      <c r="U50" s="493">
        <v>2455306204.4208555</v>
      </c>
      <c r="X50" s="49">
        <v>2102867145.5074158</v>
      </c>
      <c r="Y50" s="49">
        <v>2250591272.3512125</v>
      </c>
      <c r="Z50" s="49">
        <v>2455306204.4208555</v>
      </c>
      <c r="AB50" s="600" t="b">
        <f t="shared" si="6"/>
        <v>1</v>
      </c>
      <c r="AC50" s="600" t="b">
        <f t="shared" si="4"/>
        <v>1</v>
      </c>
      <c r="AD50" s="600" t="b">
        <f t="shared" si="5"/>
        <v>1</v>
      </c>
      <c r="AE50" s="600"/>
    </row>
    <row r="51" spans="1:31" s="49" customFormat="1" ht="11.25" customHeight="1" x14ac:dyDescent="0.2">
      <c r="A51" s="220" t="s">
        <v>30</v>
      </c>
      <c r="B51" s="220" t="s">
        <v>31</v>
      </c>
      <c r="C51" s="241">
        <v>16873365</v>
      </c>
      <c r="D51" s="222">
        <v>19642568</v>
      </c>
      <c r="E51" s="222">
        <v>20303349</v>
      </c>
      <c r="F51" s="222">
        <v>23757295</v>
      </c>
      <c r="G51" s="249">
        <v>24730107</v>
      </c>
      <c r="H51" s="242">
        <v>24313691</v>
      </c>
      <c r="I51" s="250">
        <v>25233010</v>
      </c>
      <c r="J51" s="249">
        <v>26114579</v>
      </c>
      <c r="K51" s="249">
        <v>27189955</v>
      </c>
      <c r="L51" s="462">
        <v>27412429</v>
      </c>
      <c r="M51" s="148">
        <v>28396925.446509704</v>
      </c>
      <c r="N51" s="148">
        <v>30413787</v>
      </c>
      <c r="O51" s="526">
        <v>30920809</v>
      </c>
      <c r="P51" s="148">
        <v>31547310</v>
      </c>
      <c r="Q51" s="492">
        <v>112792966.09207396</v>
      </c>
      <c r="R51" s="492">
        <v>120136274.19277976</v>
      </c>
      <c r="S51" s="492">
        <v>121740175.06765932</v>
      </c>
      <c r="T51" s="492">
        <v>122980395.60435177</v>
      </c>
      <c r="U51" s="492">
        <v>130325805.29844648</v>
      </c>
      <c r="X51" s="49">
        <v>121740175.06765932</v>
      </c>
      <c r="Y51" s="49">
        <v>122980395.60435177</v>
      </c>
      <c r="Z51" s="49">
        <v>130325805.29844648</v>
      </c>
      <c r="AB51" s="600" t="b">
        <f t="shared" si="6"/>
        <v>1</v>
      </c>
      <c r="AC51" s="600" t="b">
        <f t="shared" si="4"/>
        <v>1</v>
      </c>
      <c r="AD51" s="600" t="b">
        <f t="shared" si="5"/>
        <v>1</v>
      </c>
      <c r="AE51" s="600"/>
    </row>
    <row r="52" spans="1:31" s="138" customFormat="1" ht="11.45" customHeight="1" x14ac:dyDescent="0.2">
      <c r="A52" s="227" t="s">
        <v>32</v>
      </c>
      <c r="B52" s="227" t="s">
        <v>33</v>
      </c>
      <c r="C52" s="248">
        <v>25155451</v>
      </c>
      <c r="D52" s="228">
        <v>26776107</v>
      </c>
      <c r="E52" s="228">
        <v>28547504</v>
      </c>
      <c r="F52" s="228">
        <v>28299654</v>
      </c>
      <c r="G52" s="246">
        <v>29736716</v>
      </c>
      <c r="H52" s="246">
        <v>29873628</v>
      </c>
      <c r="I52" s="251">
        <v>31202829</v>
      </c>
      <c r="J52" s="246">
        <v>32397483</v>
      </c>
      <c r="K52" s="246">
        <v>34152962</v>
      </c>
      <c r="L52" s="459">
        <v>35965466</v>
      </c>
      <c r="M52" s="149">
        <v>38172734.004264623</v>
      </c>
      <c r="N52" s="147">
        <v>40348623</v>
      </c>
      <c r="O52" s="521">
        <v>41168347</v>
      </c>
      <c r="P52" s="147">
        <v>40737475</v>
      </c>
      <c r="Q52" s="493">
        <v>168426091.62926102</v>
      </c>
      <c r="R52" s="493">
        <v>179927788.76069191</v>
      </c>
      <c r="S52" s="493">
        <v>184361548.23446852</v>
      </c>
      <c r="T52" s="493">
        <v>194023031.5477742</v>
      </c>
      <c r="U52" s="493">
        <v>209037280.66496223</v>
      </c>
      <c r="X52" s="138">
        <v>184361548.23446852</v>
      </c>
      <c r="Y52" s="138">
        <v>194023031.5477742</v>
      </c>
      <c r="Z52" s="138">
        <v>209037280.66496223</v>
      </c>
      <c r="AB52" s="600" t="b">
        <f t="shared" si="6"/>
        <v>1</v>
      </c>
      <c r="AC52" s="600" t="b">
        <f t="shared" si="4"/>
        <v>1</v>
      </c>
      <c r="AD52" s="600" t="b">
        <f t="shared" si="5"/>
        <v>1</v>
      </c>
      <c r="AE52" s="600"/>
    </row>
    <row r="53" spans="1:31" s="49" customFormat="1" ht="11.45" customHeight="1" x14ac:dyDescent="0.2">
      <c r="A53" s="227" t="s">
        <v>34</v>
      </c>
      <c r="B53" s="227" t="s">
        <v>35</v>
      </c>
      <c r="C53" s="248">
        <v>16711787</v>
      </c>
      <c r="D53" s="228">
        <v>18449636</v>
      </c>
      <c r="E53" s="228">
        <v>17505918</v>
      </c>
      <c r="F53" s="228">
        <v>21396200</v>
      </c>
      <c r="G53" s="124">
        <v>22619089</v>
      </c>
      <c r="H53" s="246">
        <v>22658000</v>
      </c>
      <c r="I53" s="247">
        <v>22310276</v>
      </c>
      <c r="J53" s="124">
        <v>22611506</v>
      </c>
      <c r="K53" s="124">
        <v>24762902</v>
      </c>
      <c r="L53" s="460">
        <v>23731960</v>
      </c>
      <c r="M53" s="147">
        <v>25523961.085572977</v>
      </c>
      <c r="N53" s="147">
        <v>27180880</v>
      </c>
      <c r="O53" s="521">
        <v>27638771</v>
      </c>
      <c r="P53" s="147">
        <v>28157464</v>
      </c>
      <c r="Q53" s="493">
        <v>100691790.79327185</v>
      </c>
      <c r="R53" s="493">
        <v>99839759.953711808</v>
      </c>
      <c r="S53" s="493">
        <v>105494400.19753911</v>
      </c>
      <c r="T53" s="493">
        <v>114007429.48631521</v>
      </c>
      <c r="U53" s="493">
        <v>121541791.46183711</v>
      </c>
      <c r="X53" s="49">
        <v>105494400.19753911</v>
      </c>
      <c r="Y53" s="49">
        <v>114007429.48631521</v>
      </c>
      <c r="Z53" s="49">
        <v>121541791.46183711</v>
      </c>
      <c r="AB53" s="600" t="b">
        <f t="shared" si="6"/>
        <v>1</v>
      </c>
      <c r="AC53" s="600" t="b">
        <f t="shared" si="4"/>
        <v>1</v>
      </c>
      <c r="AD53" s="600" t="b">
        <f t="shared" si="5"/>
        <v>1</v>
      </c>
      <c r="AE53" s="600"/>
    </row>
    <row r="54" spans="1:31" s="49" customFormat="1" ht="11.45" customHeight="1" x14ac:dyDescent="0.2">
      <c r="A54" s="227" t="s">
        <v>36</v>
      </c>
      <c r="B54" s="227" t="s">
        <v>37</v>
      </c>
      <c r="C54" s="248">
        <v>81969789</v>
      </c>
      <c r="D54" s="228">
        <v>86176985</v>
      </c>
      <c r="E54" s="228">
        <v>80338575</v>
      </c>
      <c r="F54" s="228">
        <v>82024805</v>
      </c>
      <c r="G54" s="124">
        <v>87227167</v>
      </c>
      <c r="H54" s="246">
        <v>89538851</v>
      </c>
      <c r="I54" s="247">
        <v>94226375</v>
      </c>
      <c r="J54" s="124">
        <v>97793947</v>
      </c>
      <c r="K54" s="124">
        <v>99754393</v>
      </c>
      <c r="L54" s="460">
        <v>102486493</v>
      </c>
      <c r="M54" s="147">
        <v>107039139.56784615</v>
      </c>
      <c r="N54" s="147">
        <v>113375855</v>
      </c>
      <c r="O54" s="521">
        <v>117622250</v>
      </c>
      <c r="P54" s="147">
        <v>115947511</v>
      </c>
      <c r="Q54" s="493">
        <v>464403056.92574036</v>
      </c>
      <c r="R54" s="493">
        <v>510617863.6828509</v>
      </c>
      <c r="S54" s="493">
        <v>546756620.88362145</v>
      </c>
      <c r="T54" s="493">
        <v>582482717.7717067</v>
      </c>
      <c r="U54" s="493">
        <v>607545151.39470649</v>
      </c>
      <c r="X54" s="49">
        <v>546756620.88362145</v>
      </c>
      <c r="Y54" s="49">
        <v>582482717.7717067</v>
      </c>
      <c r="Z54" s="49">
        <v>607545151.39470649</v>
      </c>
      <c r="AB54" s="600" t="b">
        <f t="shared" si="6"/>
        <v>1</v>
      </c>
      <c r="AC54" s="600" t="b">
        <f t="shared" si="4"/>
        <v>1</v>
      </c>
      <c r="AD54" s="600" t="b">
        <f t="shared" si="5"/>
        <v>1</v>
      </c>
      <c r="AE54" s="600"/>
    </row>
    <row r="55" spans="1:31" s="49" customFormat="1" ht="11.45" hidden="1" customHeight="1" x14ac:dyDescent="0.2">
      <c r="A55" s="227" t="s">
        <v>38</v>
      </c>
      <c r="B55" s="227" t="s">
        <v>39</v>
      </c>
      <c r="C55" s="248">
        <v>134814377</v>
      </c>
      <c r="D55" s="228">
        <v>140912686</v>
      </c>
      <c r="E55" s="228">
        <v>139144301</v>
      </c>
      <c r="F55" s="228">
        <v>141561125</v>
      </c>
      <c r="G55" s="124">
        <v>148607787</v>
      </c>
      <c r="H55" s="246">
        <v>152442283</v>
      </c>
      <c r="I55" s="514" t="s">
        <v>183</v>
      </c>
      <c r="J55" s="514" t="s">
        <v>193</v>
      </c>
      <c r="K55" s="514" t="s">
        <v>193</v>
      </c>
      <c r="L55" s="514" t="s">
        <v>194</v>
      </c>
      <c r="M55" s="514" t="s">
        <v>194</v>
      </c>
      <c r="N55" s="147"/>
      <c r="O55" s="521"/>
      <c r="P55" s="147"/>
      <c r="Q55" s="493">
        <v>0</v>
      </c>
      <c r="R55" s="493">
        <v>0</v>
      </c>
      <c r="S55" s="493">
        <v>0</v>
      </c>
      <c r="T55" s="493">
        <v>0</v>
      </c>
      <c r="U55" s="493">
        <v>0</v>
      </c>
      <c r="X55" s="49">
        <v>0</v>
      </c>
      <c r="Y55" s="49">
        <v>0</v>
      </c>
      <c r="Z55" s="49">
        <v>0</v>
      </c>
      <c r="AB55" s="600" t="b">
        <f t="shared" si="6"/>
        <v>1</v>
      </c>
      <c r="AC55" s="600" t="b">
        <f t="shared" si="4"/>
        <v>1</v>
      </c>
      <c r="AD55" s="600" t="b">
        <f t="shared" si="5"/>
        <v>1</v>
      </c>
      <c r="AE55" s="600"/>
    </row>
    <row r="56" spans="1:31" s="49" customFormat="1" ht="11.45" customHeight="1" x14ac:dyDescent="0.2">
      <c r="A56" s="227" t="s">
        <v>162</v>
      </c>
      <c r="B56" s="227" t="s">
        <v>180</v>
      </c>
      <c r="C56" s="240"/>
      <c r="E56" s="427" t="s">
        <v>183</v>
      </c>
      <c r="F56" s="514" t="s">
        <v>183</v>
      </c>
      <c r="G56" s="514" t="s">
        <v>183</v>
      </c>
      <c r="H56" s="514" t="s">
        <v>183</v>
      </c>
      <c r="I56" s="124">
        <v>135136910</v>
      </c>
      <c r="J56" s="124">
        <v>140745516</v>
      </c>
      <c r="K56" s="124">
        <v>146759656</v>
      </c>
      <c r="L56" s="428">
        <v>150558022</v>
      </c>
      <c r="M56" s="147">
        <v>156688378.20580712</v>
      </c>
      <c r="N56" s="147">
        <v>165056755</v>
      </c>
      <c r="O56" s="524">
        <v>168196749</v>
      </c>
      <c r="P56" s="147">
        <v>165572379</v>
      </c>
      <c r="Q56" s="493">
        <v>903910747.84310961</v>
      </c>
      <c r="R56" s="493">
        <v>1009389533.2404826</v>
      </c>
      <c r="S56" s="493">
        <v>1025925323.7934321</v>
      </c>
      <c r="T56" s="493">
        <v>1100652986.8560448</v>
      </c>
      <c r="U56" s="493">
        <v>1174749593.1291907</v>
      </c>
      <c r="X56" s="49">
        <v>1025925323.7934321</v>
      </c>
      <c r="Y56" s="49">
        <v>1100652986.8560448</v>
      </c>
      <c r="Z56" s="49">
        <v>1174749593.1291907</v>
      </c>
      <c r="AB56" s="600" t="b">
        <f t="shared" si="6"/>
        <v>1</v>
      </c>
      <c r="AC56" s="600" t="b">
        <f t="shared" si="4"/>
        <v>1</v>
      </c>
      <c r="AD56" s="600" t="b">
        <f t="shared" si="5"/>
        <v>1</v>
      </c>
      <c r="AE56" s="600"/>
    </row>
    <row r="57" spans="1:31" s="49" customFormat="1" ht="11.45" customHeight="1" x14ac:dyDescent="0.2">
      <c r="A57" s="227" t="s">
        <v>163</v>
      </c>
      <c r="B57" s="227" t="s">
        <v>181</v>
      </c>
      <c r="C57" s="240"/>
      <c r="E57" s="427" t="s">
        <v>183</v>
      </c>
      <c r="F57" s="514" t="s">
        <v>183</v>
      </c>
      <c r="G57" s="514" t="s">
        <v>183</v>
      </c>
      <c r="H57" s="514" t="s">
        <v>183</v>
      </c>
      <c r="I57" s="124">
        <v>27914600</v>
      </c>
      <c r="J57" s="124">
        <v>30436754</v>
      </c>
      <c r="K57" s="124">
        <v>31716296</v>
      </c>
      <c r="L57" s="460">
        <v>33758955</v>
      </c>
      <c r="M57" s="147">
        <v>34292905.840694435</v>
      </c>
      <c r="N57" s="147">
        <v>37648453</v>
      </c>
      <c r="O57" s="521">
        <v>38790154</v>
      </c>
      <c r="P57" s="147">
        <v>39105919</v>
      </c>
      <c r="Q57" s="493">
        <v>102146656.70850664</v>
      </c>
      <c r="R57" s="493">
        <v>101835837.83789918</v>
      </c>
      <c r="S57" s="493">
        <v>104997400.91781965</v>
      </c>
      <c r="T57" s="493">
        <v>110035097.37120526</v>
      </c>
      <c r="U57" s="493">
        <v>111886291.69145744</v>
      </c>
      <c r="X57" s="49">
        <v>104997400.91781965</v>
      </c>
      <c r="Y57" s="49">
        <v>110035097.37120526</v>
      </c>
      <c r="Z57" s="49">
        <v>111886291.69145744</v>
      </c>
      <c r="AB57" s="600" t="b">
        <f t="shared" si="6"/>
        <v>1</v>
      </c>
      <c r="AC57" s="600" t="b">
        <f t="shared" si="4"/>
        <v>1</v>
      </c>
      <c r="AD57" s="600" t="b">
        <f t="shared" si="5"/>
        <v>1</v>
      </c>
      <c r="AE57" s="600"/>
    </row>
    <row r="58" spans="1:31" s="49" customFormat="1" ht="11.45" customHeight="1" x14ac:dyDescent="0.2">
      <c r="A58" s="227" t="s">
        <v>40</v>
      </c>
      <c r="B58" s="227" t="s">
        <v>41</v>
      </c>
      <c r="C58" s="248">
        <v>24625067</v>
      </c>
      <c r="D58" s="228">
        <v>26040759</v>
      </c>
      <c r="E58" s="228">
        <v>25626267</v>
      </c>
      <c r="F58" s="228">
        <v>26030398</v>
      </c>
      <c r="G58" s="124">
        <v>27116624</v>
      </c>
      <c r="H58" s="246">
        <v>27864162</v>
      </c>
      <c r="I58" s="247">
        <v>29451517</v>
      </c>
      <c r="J58" s="124">
        <v>31027232</v>
      </c>
      <c r="K58" s="124">
        <v>32810702</v>
      </c>
      <c r="L58" s="460">
        <v>34496483</v>
      </c>
      <c r="M58" s="147">
        <v>35394007.253439993</v>
      </c>
      <c r="N58" s="147">
        <v>38057243</v>
      </c>
      <c r="O58" s="521">
        <v>39634904</v>
      </c>
      <c r="P58" s="147">
        <v>42877886</v>
      </c>
      <c r="Q58" s="493">
        <v>110301847.96864513</v>
      </c>
      <c r="R58" s="493">
        <v>114109822.51823434</v>
      </c>
      <c r="S58" s="493">
        <v>116250751.81164271</v>
      </c>
      <c r="T58" s="493">
        <v>124269150.23745286</v>
      </c>
      <c r="U58" s="493">
        <v>135923752.9689576</v>
      </c>
      <c r="X58" s="49">
        <v>116250751.81164271</v>
      </c>
      <c r="Y58" s="49">
        <v>124269150.23745286</v>
      </c>
      <c r="Z58" s="49">
        <v>135923752.9689576</v>
      </c>
      <c r="AB58" s="600" t="b">
        <f t="shared" si="6"/>
        <v>1</v>
      </c>
      <c r="AC58" s="600" t="b">
        <f t="shared" si="4"/>
        <v>1</v>
      </c>
      <c r="AD58" s="600" t="b">
        <f t="shared" si="5"/>
        <v>1</v>
      </c>
      <c r="AE58" s="600"/>
    </row>
    <row r="59" spans="1:31" s="49" customFormat="1" ht="11.45" customHeight="1" x14ac:dyDescent="0.2">
      <c r="A59" s="227" t="s">
        <v>42</v>
      </c>
      <c r="B59" s="227" t="s">
        <v>43</v>
      </c>
      <c r="C59" s="248">
        <v>61097575</v>
      </c>
      <c r="D59" s="228">
        <v>61626657</v>
      </c>
      <c r="E59" s="228">
        <v>61962321</v>
      </c>
      <c r="F59" s="228">
        <v>65755465</v>
      </c>
      <c r="G59" s="124">
        <v>68461232</v>
      </c>
      <c r="H59" s="246">
        <v>69964694</v>
      </c>
      <c r="I59" s="247">
        <v>73045198</v>
      </c>
      <c r="J59" s="124">
        <v>77369672</v>
      </c>
      <c r="K59" s="124">
        <v>83374557</v>
      </c>
      <c r="L59" s="460">
        <v>87553113</v>
      </c>
      <c r="M59" s="147">
        <v>91865953.50218001</v>
      </c>
      <c r="N59" s="147">
        <v>98904732</v>
      </c>
      <c r="O59" s="521">
        <v>103145489</v>
      </c>
      <c r="P59" s="147">
        <v>109252408</v>
      </c>
      <c r="Q59" s="493">
        <v>217481680.90433651</v>
      </c>
      <c r="R59" s="493">
        <v>227241684.43934241</v>
      </c>
      <c r="S59" s="493">
        <v>241401054.27079016</v>
      </c>
      <c r="T59" s="493">
        <v>259923329.44379693</v>
      </c>
      <c r="U59" s="493">
        <v>270562900.40222776</v>
      </c>
      <c r="X59" s="49">
        <v>241401054.27079016</v>
      </c>
      <c r="Y59" s="49">
        <v>259923329.44379693</v>
      </c>
      <c r="Z59" s="49">
        <v>270562900.40222776</v>
      </c>
      <c r="AB59" s="600" t="b">
        <f t="shared" si="6"/>
        <v>1</v>
      </c>
      <c r="AC59" s="600" t="b">
        <f t="shared" si="4"/>
        <v>1</v>
      </c>
      <c r="AD59" s="600" t="b">
        <f t="shared" si="5"/>
        <v>1</v>
      </c>
      <c r="AE59" s="600"/>
    </row>
    <row r="60" spans="1:31" s="49" customFormat="1" ht="11.45" customHeight="1" x14ac:dyDescent="0.2">
      <c r="A60" s="227" t="s">
        <v>44</v>
      </c>
      <c r="B60" s="227" t="s">
        <v>45</v>
      </c>
      <c r="C60" s="228">
        <v>56614661</v>
      </c>
      <c r="D60" s="228">
        <v>59926374</v>
      </c>
      <c r="E60" s="228">
        <v>61174230</v>
      </c>
      <c r="F60" s="228">
        <v>63340554</v>
      </c>
      <c r="G60" s="124">
        <v>68715106</v>
      </c>
      <c r="H60" s="246">
        <v>70325795</v>
      </c>
      <c r="I60" s="247">
        <v>72495902</v>
      </c>
      <c r="J60" s="124">
        <v>75802605</v>
      </c>
      <c r="K60" s="124">
        <v>81273730</v>
      </c>
      <c r="L60" s="460">
        <v>86151496</v>
      </c>
      <c r="M60" s="147">
        <v>90297892.993208587</v>
      </c>
      <c r="N60" s="147">
        <v>98076303</v>
      </c>
      <c r="O60" s="521">
        <v>101292120</v>
      </c>
      <c r="P60" s="147">
        <v>102052820</v>
      </c>
      <c r="Q60" s="493">
        <v>301882912.16621816</v>
      </c>
      <c r="R60" s="493">
        <v>340700775.71607518</v>
      </c>
      <c r="S60" s="493">
        <v>363826006.71748495</v>
      </c>
      <c r="T60" s="493">
        <v>398004040.96657348</v>
      </c>
      <c r="U60" s="493">
        <v>427614409.75695205</v>
      </c>
      <c r="X60" s="49">
        <v>363826006.71748495</v>
      </c>
      <c r="Y60" s="49">
        <v>398004040.96657348</v>
      </c>
      <c r="Z60" s="49">
        <v>427614409.75695205</v>
      </c>
      <c r="AB60" s="600" t="b">
        <f t="shared" si="6"/>
        <v>1</v>
      </c>
      <c r="AC60" s="600" t="b">
        <f t="shared" si="4"/>
        <v>1</v>
      </c>
      <c r="AD60" s="600" t="b">
        <f t="shared" si="5"/>
        <v>1</v>
      </c>
      <c r="AE60" s="600"/>
    </row>
    <row r="61" spans="1:31" s="49" customFormat="1" ht="11.45" customHeight="1" x14ac:dyDescent="0.2">
      <c r="A61" s="227" t="s">
        <v>46</v>
      </c>
      <c r="B61" s="227" t="s">
        <v>47</v>
      </c>
      <c r="C61" s="228">
        <v>19999635</v>
      </c>
      <c r="D61" s="228">
        <v>20972914</v>
      </c>
      <c r="E61" s="228">
        <v>21000776</v>
      </c>
      <c r="F61" s="228">
        <v>21738312</v>
      </c>
      <c r="G61" s="124">
        <v>22746030</v>
      </c>
      <c r="H61" s="246">
        <v>22715958</v>
      </c>
      <c r="I61" s="247">
        <v>23372515</v>
      </c>
      <c r="J61" s="124">
        <v>24551522</v>
      </c>
      <c r="K61" s="124">
        <v>25857456</v>
      </c>
      <c r="L61" s="460">
        <v>26701501</v>
      </c>
      <c r="M61" s="147">
        <v>28093607.014369026</v>
      </c>
      <c r="N61" s="147">
        <v>28953167</v>
      </c>
      <c r="O61" s="521">
        <v>29939775</v>
      </c>
      <c r="P61" s="147">
        <v>30482024</v>
      </c>
      <c r="Q61" s="493">
        <v>146419069.54192239</v>
      </c>
      <c r="R61" s="493">
        <v>150799367.56122184</v>
      </c>
      <c r="S61" s="493">
        <v>153900652.5524922</v>
      </c>
      <c r="T61" s="493">
        <v>144030043.96885821</v>
      </c>
      <c r="U61" s="493">
        <v>152194141.80408645</v>
      </c>
      <c r="X61" s="49">
        <v>153900652.5524922</v>
      </c>
      <c r="Y61" s="49">
        <v>144030043.96885821</v>
      </c>
      <c r="Z61" s="49">
        <v>152194141.80408645</v>
      </c>
      <c r="AB61" s="600" t="b">
        <f t="shared" si="6"/>
        <v>1</v>
      </c>
      <c r="AC61" s="600" t="b">
        <f t="shared" si="4"/>
        <v>1</v>
      </c>
      <c r="AD61" s="600" t="b">
        <f t="shared" si="5"/>
        <v>1</v>
      </c>
      <c r="AE61" s="600"/>
    </row>
    <row r="62" spans="1:31" s="49" customFormat="1" ht="11.45" customHeight="1" x14ac:dyDescent="0.2">
      <c r="A62" s="227" t="s">
        <v>48</v>
      </c>
      <c r="B62" s="227" t="s">
        <v>159</v>
      </c>
      <c r="C62" s="228">
        <v>24701721</v>
      </c>
      <c r="D62" s="228">
        <v>24909119</v>
      </c>
      <c r="E62" s="228">
        <v>25493274</v>
      </c>
      <c r="F62" s="228">
        <v>25639707</v>
      </c>
      <c r="G62" s="124">
        <v>27063784</v>
      </c>
      <c r="H62" s="246">
        <v>27251888</v>
      </c>
      <c r="I62" s="247">
        <v>27533485</v>
      </c>
      <c r="J62" s="124">
        <v>28722287</v>
      </c>
      <c r="K62" s="124">
        <v>29919724</v>
      </c>
      <c r="L62" s="460">
        <v>31997323</v>
      </c>
      <c r="M62" s="147">
        <v>32676014.816226132</v>
      </c>
      <c r="N62" s="147">
        <v>35048288</v>
      </c>
      <c r="O62" s="521">
        <v>35761837</v>
      </c>
      <c r="P62" s="147">
        <v>38196714</v>
      </c>
      <c r="Q62" s="493">
        <v>115411479.58585078</v>
      </c>
      <c r="R62" s="493">
        <v>117018918.80885158</v>
      </c>
      <c r="S62" s="493">
        <v>117192722.58289556</v>
      </c>
      <c r="T62" s="493">
        <v>132262816.50678658</v>
      </c>
      <c r="U62" s="493">
        <v>137949750.93283817</v>
      </c>
      <c r="X62" s="49">
        <v>117192722.58289556</v>
      </c>
      <c r="Y62" s="49">
        <v>132262816.50678658</v>
      </c>
      <c r="Z62" s="49">
        <v>137949750.93283817</v>
      </c>
      <c r="AB62" s="600" t="b">
        <f t="shared" si="6"/>
        <v>1</v>
      </c>
      <c r="AC62" s="600" t="b">
        <f t="shared" si="4"/>
        <v>1</v>
      </c>
      <c r="AD62" s="600" t="b">
        <f t="shared" si="5"/>
        <v>1</v>
      </c>
      <c r="AE62" s="600"/>
    </row>
    <row r="63" spans="1:31" s="49" customFormat="1" ht="11.45" customHeight="1" x14ac:dyDescent="0.2">
      <c r="A63" s="227" t="s">
        <v>49</v>
      </c>
      <c r="B63" s="227" t="s">
        <v>50</v>
      </c>
      <c r="C63" s="228">
        <v>42751690</v>
      </c>
      <c r="D63" s="228">
        <v>39736410</v>
      </c>
      <c r="E63" s="228">
        <v>34191967</v>
      </c>
      <c r="F63" s="228">
        <v>35551627</v>
      </c>
      <c r="G63" s="124">
        <v>37480930</v>
      </c>
      <c r="H63" s="246">
        <v>38683820</v>
      </c>
      <c r="I63" s="247">
        <v>50133284</v>
      </c>
      <c r="J63" s="124">
        <v>52263039</v>
      </c>
      <c r="K63" s="124">
        <v>56089847</v>
      </c>
      <c r="L63" s="460">
        <v>58582149</v>
      </c>
      <c r="M63" s="147">
        <v>62729335.298689999</v>
      </c>
      <c r="N63" s="147">
        <v>67604722</v>
      </c>
      <c r="O63" s="521">
        <v>71133097</v>
      </c>
      <c r="P63" s="147">
        <v>73206779</v>
      </c>
      <c r="Q63" s="493">
        <v>198117877.55031776</v>
      </c>
      <c r="R63" s="493">
        <v>210965521.46431595</v>
      </c>
      <c r="S63" s="493">
        <v>223230074.16834486</v>
      </c>
      <c r="T63" s="493">
        <v>239272849.25180888</v>
      </c>
      <c r="U63" s="493">
        <v>252645030.23649314</v>
      </c>
      <c r="X63" s="49">
        <v>223230074.16834486</v>
      </c>
      <c r="Y63" s="49">
        <v>239272849.25180888</v>
      </c>
      <c r="Z63" s="49">
        <v>252645030.23649314</v>
      </c>
      <c r="AB63" s="600" t="b">
        <f t="shared" si="6"/>
        <v>1</v>
      </c>
      <c r="AC63" s="600" t="b">
        <f t="shared" si="4"/>
        <v>1</v>
      </c>
      <c r="AD63" s="600" t="b">
        <f t="shared" si="5"/>
        <v>1</v>
      </c>
      <c r="AE63" s="600"/>
    </row>
    <row r="64" spans="1:31" s="49" customFormat="1" ht="11.45" customHeight="1" x14ac:dyDescent="0.2">
      <c r="A64" s="227" t="s">
        <v>51</v>
      </c>
      <c r="B64" s="227" t="s">
        <v>160</v>
      </c>
      <c r="C64" s="228">
        <v>55928874</v>
      </c>
      <c r="D64" s="228">
        <v>48541463</v>
      </c>
      <c r="E64" s="228">
        <v>55140908</v>
      </c>
      <c r="F64" s="228">
        <v>58158790</v>
      </c>
      <c r="G64" s="124">
        <v>61863618</v>
      </c>
      <c r="H64" s="246">
        <v>61732571</v>
      </c>
      <c r="I64" s="247">
        <v>47094981</v>
      </c>
      <c r="J64" s="246">
        <v>49940164</v>
      </c>
      <c r="K64" s="246">
        <v>53254283</v>
      </c>
      <c r="L64" s="460">
        <v>55455074</v>
      </c>
      <c r="M64" s="147">
        <v>57877946.733409271</v>
      </c>
      <c r="N64" s="147">
        <v>61676858</v>
      </c>
      <c r="O64" s="521">
        <v>63928106</v>
      </c>
      <c r="P64" s="147">
        <v>67366644</v>
      </c>
      <c r="Q64" s="493">
        <v>205705039.73354495</v>
      </c>
      <c r="R64" s="493">
        <v>217313461.7578122</v>
      </c>
      <c r="S64" s="493">
        <v>225431678.57023668</v>
      </c>
      <c r="T64" s="493">
        <v>242070405.58457449</v>
      </c>
      <c r="U64" s="493">
        <v>258485862.22514212</v>
      </c>
      <c r="X64" s="49">
        <v>225431678.57023668</v>
      </c>
      <c r="Y64" s="49">
        <v>242070405.58457449</v>
      </c>
      <c r="Z64" s="49">
        <v>258485862.22514212</v>
      </c>
      <c r="AB64" s="600" t="b">
        <f t="shared" si="6"/>
        <v>1</v>
      </c>
      <c r="AC64" s="600" t="b">
        <f t="shared" si="4"/>
        <v>1</v>
      </c>
      <c r="AD64" s="600" t="b">
        <f t="shared" si="5"/>
        <v>1</v>
      </c>
      <c r="AE64" s="600"/>
    </row>
    <row r="65" spans="1:31" s="49" customFormat="1" ht="11.45" customHeight="1" x14ac:dyDescent="0.2">
      <c r="A65" s="227" t="s">
        <v>52</v>
      </c>
      <c r="B65" s="227" t="s">
        <v>182</v>
      </c>
      <c r="C65" s="228">
        <v>23491432</v>
      </c>
      <c r="D65" s="228">
        <v>24135003</v>
      </c>
      <c r="E65" s="228">
        <v>23655840</v>
      </c>
      <c r="F65" s="228">
        <v>24547424</v>
      </c>
      <c r="G65" s="124">
        <v>25761601</v>
      </c>
      <c r="H65" s="246">
        <v>25848792</v>
      </c>
      <c r="I65" s="247">
        <v>37075921</v>
      </c>
      <c r="J65" s="246">
        <v>38698421</v>
      </c>
      <c r="K65" s="246">
        <v>41010340</v>
      </c>
      <c r="L65" s="460">
        <v>41961231</v>
      </c>
      <c r="M65" s="147">
        <v>44740934.997625962</v>
      </c>
      <c r="N65" s="147">
        <v>47733677</v>
      </c>
      <c r="O65" s="521">
        <v>49896778</v>
      </c>
      <c r="P65" s="147">
        <v>50556259</v>
      </c>
      <c r="Q65" s="493">
        <v>148069604.38338232</v>
      </c>
      <c r="R65" s="493">
        <v>151318179.52117524</v>
      </c>
      <c r="S65" s="493">
        <v>159315512.61890292</v>
      </c>
      <c r="T65" s="493">
        <v>172032902.77954233</v>
      </c>
      <c r="U65" s="493">
        <v>186407600.46973565</v>
      </c>
      <c r="X65" s="49">
        <v>159315512.61890292</v>
      </c>
      <c r="Y65" s="49">
        <v>172032902.77954233</v>
      </c>
      <c r="Z65" s="49">
        <v>186407600.46973565</v>
      </c>
      <c r="AB65" s="600" t="b">
        <f t="shared" si="6"/>
        <v>1</v>
      </c>
      <c r="AC65" s="600" t="b">
        <f t="shared" si="4"/>
        <v>1</v>
      </c>
      <c r="AD65" s="600" t="b">
        <f t="shared" si="5"/>
        <v>1</v>
      </c>
      <c r="AE65" s="600"/>
    </row>
    <row r="66" spans="1:31" s="150" customFormat="1" ht="11.45" customHeight="1" x14ac:dyDescent="0.2">
      <c r="A66" s="227" t="s">
        <v>154</v>
      </c>
      <c r="B66" s="214" t="s">
        <v>155</v>
      </c>
      <c r="N66" s="147"/>
      <c r="O66" s="521"/>
      <c r="P66" s="147"/>
      <c r="Q66" s="493">
        <v>58272210.748721257</v>
      </c>
      <c r="R66" s="493">
        <v>64534772.12125852</v>
      </c>
      <c r="S66" s="493">
        <v>70033593.179606155</v>
      </c>
      <c r="T66" s="662">
        <v>77517605.839821324</v>
      </c>
      <c r="U66" s="662">
        <v>83550716.215070352</v>
      </c>
      <c r="X66" s="150">
        <v>70033593.179606155</v>
      </c>
      <c r="Y66" s="150">
        <v>77517605.839821324</v>
      </c>
      <c r="Z66" s="150">
        <v>83550716.215070352</v>
      </c>
      <c r="AB66" s="600" t="b">
        <f t="shared" si="6"/>
        <v>1</v>
      </c>
      <c r="AC66" s="600" t="b">
        <f t="shared" si="4"/>
        <v>1</v>
      </c>
      <c r="AD66" s="600" t="b">
        <f t="shared" si="5"/>
        <v>1</v>
      </c>
      <c r="AE66" s="66"/>
    </row>
    <row r="67" spans="1:31" s="49" customFormat="1" ht="11.45" customHeight="1" x14ac:dyDescent="0.2">
      <c r="A67" s="227" t="s">
        <v>53</v>
      </c>
      <c r="B67" s="280" t="s">
        <v>171</v>
      </c>
      <c r="C67" s="150"/>
      <c r="D67" s="228">
        <v>8582401</v>
      </c>
      <c r="E67" s="228">
        <v>8775178</v>
      </c>
      <c r="F67" s="228">
        <v>9183116</v>
      </c>
      <c r="G67" s="246">
        <v>9199622</v>
      </c>
      <c r="H67" s="246">
        <v>8395658</v>
      </c>
      <c r="I67" s="251">
        <v>9696322</v>
      </c>
      <c r="J67" s="246">
        <v>9955526</v>
      </c>
      <c r="K67" s="246">
        <v>10481329</v>
      </c>
      <c r="L67" s="460">
        <v>10887672</v>
      </c>
      <c r="M67" s="124">
        <v>11290530.197207715</v>
      </c>
      <c r="N67" s="147">
        <v>11903728</v>
      </c>
      <c r="O67" s="521">
        <v>12098904</v>
      </c>
      <c r="P67" s="147">
        <v>12409350</v>
      </c>
      <c r="AB67" s="600"/>
      <c r="AC67" s="600"/>
      <c r="AD67" s="600"/>
    </row>
    <row r="68" spans="1:31" s="214" customFormat="1" ht="11.45" customHeight="1" x14ac:dyDescent="0.2">
      <c r="A68" s="640"/>
      <c r="B68" s="641" t="s">
        <v>170</v>
      </c>
      <c r="C68" s="49"/>
      <c r="D68" s="236">
        <v>13730990</v>
      </c>
      <c r="E68" s="236">
        <v>12824746</v>
      </c>
      <c r="F68" s="236">
        <v>12823240</v>
      </c>
      <c r="G68" s="253">
        <v>14566345</v>
      </c>
      <c r="H68" s="254">
        <v>14363125</v>
      </c>
      <c r="I68" s="255">
        <v>14329913</v>
      </c>
      <c r="J68" s="254">
        <v>14539322</v>
      </c>
      <c r="K68" s="254">
        <v>14993545</v>
      </c>
      <c r="L68" s="463">
        <v>15593550</v>
      </c>
      <c r="M68" s="256">
        <v>16637407.730535457</v>
      </c>
      <c r="N68" s="464">
        <v>17980118</v>
      </c>
      <c r="O68" s="527">
        <v>18466367</v>
      </c>
      <c r="P68" s="464">
        <v>18957590</v>
      </c>
      <c r="Q68" s="485">
        <v>44632875.81644927</v>
      </c>
      <c r="R68" s="661">
        <v>47610858.322902173</v>
      </c>
      <c r="S68" s="661">
        <v>47476695.990664311</v>
      </c>
      <c r="T68" s="661">
        <v>48017616.508023441</v>
      </c>
      <c r="U68" s="661">
        <v>49732294.266251341</v>
      </c>
      <c r="X68" s="49">
        <v>47476695.990664311</v>
      </c>
      <c r="Y68" s="49">
        <v>48017616.508023441</v>
      </c>
      <c r="Z68" s="49">
        <v>49732294.266251341</v>
      </c>
      <c r="AB68" s="600" t="b">
        <f t="shared" ref="AB68" si="7">X68=S68</f>
        <v>1</v>
      </c>
      <c r="AC68" s="600" t="b">
        <f t="shared" ref="AC68" si="8">Y68=T68</f>
        <v>1</v>
      </c>
      <c r="AD68" s="600" t="b">
        <f t="shared" ref="AD68" si="9">Z68=U68</f>
        <v>1</v>
      </c>
    </row>
    <row r="69" spans="1:31" s="214" customFormat="1" ht="11.45" customHeight="1" x14ac:dyDescent="0.2">
      <c r="A69" s="589" t="s">
        <v>196</v>
      </c>
      <c r="B69" s="589" t="s">
        <v>262</v>
      </c>
      <c r="C69" s="590"/>
      <c r="D69" s="590"/>
      <c r="E69" s="590"/>
      <c r="F69" s="590"/>
      <c r="G69" s="591"/>
      <c r="H69" s="591"/>
      <c r="I69" s="594"/>
      <c r="J69" s="595"/>
      <c r="K69" s="595"/>
      <c r="L69" s="533"/>
      <c r="M69" s="49"/>
      <c r="N69" s="127"/>
      <c r="O69" s="534"/>
      <c r="P69" s="127"/>
      <c r="Q69" s="127"/>
      <c r="AB69" s="66"/>
      <c r="AC69" s="66"/>
      <c r="AD69" s="66"/>
    </row>
    <row r="70" spans="1:31" ht="10.5" customHeight="1" x14ac:dyDescent="0.2">
      <c r="A70" s="592" t="s">
        <v>260</v>
      </c>
      <c r="B70" s="590"/>
      <c r="C70" s="590"/>
      <c r="D70" s="590"/>
      <c r="E70" s="590"/>
      <c r="F70" s="590"/>
      <c r="G70" s="590"/>
      <c r="H70" s="590"/>
      <c r="I70" s="590"/>
      <c r="J70" s="590"/>
      <c r="K70" s="590"/>
      <c r="AB70" s="493"/>
      <c r="AC70" s="493"/>
      <c r="AD70" s="493"/>
    </row>
    <row r="71" spans="1:31" x14ac:dyDescent="0.2">
      <c r="B71" s="49"/>
      <c r="AB71" s="493"/>
      <c r="AC71" s="493"/>
      <c r="AD71" s="493"/>
    </row>
    <row r="74" spans="1:31" x14ac:dyDescent="0.2">
      <c r="F74" s="385" t="s">
        <v>183</v>
      </c>
      <c r="G74" s="385" t="s">
        <v>183</v>
      </c>
      <c r="H74" s="385" t="s">
        <v>183</v>
      </c>
      <c r="I74" s="385" t="s">
        <v>183</v>
      </c>
      <c r="J74" s="385" t="s">
        <v>183</v>
      </c>
    </row>
  </sheetData>
  <phoneticPr fontId="0" type="noConversion"/>
  <printOptions horizontalCentered="1"/>
  <pageMargins left="0.75" right="0.75" top="0.75" bottom="0.75" header="0" footer="0"/>
  <pageSetup paperSize="9" pageOrder="overThenDown" orientation="portrait" r:id="rId1"/>
  <headerFooter alignWithMargins="0">
    <oddFooter>&amp;C3-5</oddFooter>
  </headerFooter>
  <cellWatches>
    <cellWatch r="O3"/>
  </cellWatch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Q84"/>
  <sheetViews>
    <sheetView showGridLines="0" view="pageBreakPreview" zoomScaleSheetLayoutView="100" workbookViewId="0">
      <pane xSplit="7" ySplit="7" topLeftCell="T8" activePane="bottomRight" state="frozen"/>
      <selection pane="topRight" activeCell="H1" sqref="H1"/>
      <selection pane="bottomLeft" activeCell="A8" sqref="A8"/>
      <selection pane="bottomRight" activeCell="A66" sqref="A66"/>
    </sheetView>
  </sheetViews>
  <sheetFormatPr defaultRowHeight="12.75" x14ac:dyDescent="0.2"/>
  <cols>
    <col min="1" max="1" width="5.28515625" style="202" customWidth="1"/>
    <col min="2" max="2" width="30.42578125" style="202" customWidth="1"/>
    <col min="3" max="3" width="12.85546875" style="202" hidden="1" customWidth="1"/>
    <col min="4" max="4" width="13" style="202" hidden="1" customWidth="1"/>
    <col min="5" max="5" width="12.85546875" style="261" hidden="1" customWidth="1"/>
    <col min="6" max="6" width="12.7109375" style="261" hidden="1" customWidth="1"/>
    <col min="7" max="7" width="3.140625" style="261" hidden="1" customWidth="1"/>
    <col min="8" max="9" width="13.140625" style="202" hidden="1" customWidth="1"/>
    <col min="10" max="12" width="12.85546875" style="202" hidden="1" customWidth="1"/>
    <col min="13" max="14" width="13" style="202" hidden="1" customWidth="1"/>
    <col min="15" max="15" width="13" style="444" hidden="1" customWidth="1"/>
    <col min="16" max="16" width="13" style="488" hidden="1" customWidth="1"/>
    <col min="17" max="19" width="13" style="202" hidden="1" customWidth="1"/>
    <col min="20" max="20" width="13" style="202" customWidth="1"/>
    <col min="21" max="22" width="12.42578125" style="202" bestFit="1" customWidth="1"/>
    <col min="23" max="23" width="9.140625" style="202"/>
    <col min="24" max="26" width="0" style="202" hidden="1" customWidth="1"/>
    <col min="27" max="27" width="10.85546875" style="202" hidden="1" customWidth="1"/>
    <col min="28" max="31" width="10.85546875" style="202" customWidth="1"/>
    <col min="32" max="32" width="15" style="202" bestFit="1" customWidth="1"/>
    <col min="33" max="35" width="10.85546875" style="202" customWidth="1"/>
    <col min="36" max="37" width="10.85546875" style="202" bestFit="1" customWidth="1"/>
    <col min="38" max="38" width="10.85546875" style="202" customWidth="1"/>
    <col min="39" max="39" width="9.140625" style="202"/>
    <col min="40" max="40" width="0" style="202" hidden="1" customWidth="1"/>
    <col min="41" max="43" width="6.42578125" style="202" bestFit="1" customWidth="1"/>
    <col min="44" max="16384" width="9.140625" style="202"/>
  </cols>
  <sheetData>
    <row r="1" spans="1:43" s="205" customFormat="1" ht="12" customHeight="1" x14ac:dyDescent="0.2">
      <c r="A1" s="258" t="s">
        <v>55</v>
      </c>
      <c r="B1" s="202"/>
      <c r="C1" s="202"/>
      <c r="N1" s="258" t="s">
        <v>56</v>
      </c>
      <c r="P1" s="443"/>
    </row>
    <row r="2" spans="1:43" ht="12" customHeight="1" x14ac:dyDescent="0.2">
      <c r="A2" s="259" t="s">
        <v>57</v>
      </c>
      <c r="D2" s="260"/>
      <c r="E2" s="205"/>
      <c r="M2" s="205"/>
      <c r="N2" s="259" t="s">
        <v>57</v>
      </c>
      <c r="O2" s="205"/>
      <c r="P2" s="443"/>
    </row>
    <row r="3" spans="1:43" s="205" customFormat="1" ht="12" customHeight="1" x14ac:dyDescent="0.2">
      <c r="A3" s="210" t="s">
        <v>24</v>
      </c>
      <c r="D3" s="259"/>
      <c r="E3" s="202"/>
      <c r="M3" s="202"/>
      <c r="N3" s="210" t="s">
        <v>24</v>
      </c>
      <c r="O3" s="202"/>
      <c r="P3" s="444"/>
    </row>
    <row r="4" spans="1:43" ht="12" customHeight="1" x14ac:dyDescent="0.2">
      <c r="A4" s="167" t="s">
        <v>259</v>
      </c>
      <c r="B4" s="262"/>
      <c r="D4" s="263"/>
      <c r="E4" s="205"/>
      <c r="M4" s="205"/>
      <c r="N4" s="167" t="str">
        <f>A4</f>
        <v>2011-2013</v>
      </c>
      <c r="O4" s="205"/>
      <c r="P4" s="443"/>
    </row>
    <row r="5" spans="1:43" s="205" customFormat="1" ht="12" customHeight="1" x14ac:dyDescent="0.2">
      <c r="A5" s="262" t="s">
        <v>2</v>
      </c>
      <c r="D5" s="264"/>
      <c r="E5" s="202"/>
      <c r="M5" s="202"/>
      <c r="N5" s="262" t="s">
        <v>2</v>
      </c>
      <c r="O5" s="202"/>
      <c r="P5" s="444"/>
      <c r="AB5" s="169" t="s">
        <v>255</v>
      </c>
      <c r="AC5" s="169"/>
    </row>
    <row r="6" spans="1:43" ht="12" customHeight="1" x14ac:dyDescent="0.2">
      <c r="A6" s="265"/>
      <c r="C6" s="261"/>
      <c r="D6" s="266"/>
      <c r="E6" s="267"/>
      <c r="F6" s="267"/>
      <c r="G6" s="267"/>
      <c r="H6" s="268"/>
      <c r="I6" s="268"/>
      <c r="J6" s="269"/>
      <c r="M6" s="205"/>
      <c r="N6" s="205"/>
      <c r="O6" s="205"/>
      <c r="P6" s="443"/>
      <c r="AB6" s="66" t="s">
        <v>257</v>
      </c>
      <c r="AC6" s="66"/>
      <c r="AJ6" s="164" t="s">
        <v>256</v>
      </c>
    </row>
    <row r="7" spans="1:43" s="49" customFormat="1" ht="12" customHeight="1" x14ac:dyDescent="0.2">
      <c r="A7" s="81"/>
      <c r="B7" s="270" t="s">
        <v>3</v>
      </c>
      <c r="C7" s="136">
        <v>1995</v>
      </c>
      <c r="D7" s="137">
        <v>1996</v>
      </c>
      <c r="E7" s="137">
        <v>1997</v>
      </c>
      <c r="F7" s="137">
        <v>1998</v>
      </c>
      <c r="G7" s="137">
        <v>1999</v>
      </c>
      <c r="H7" s="137">
        <v>2000</v>
      </c>
      <c r="I7" s="137">
        <v>2001</v>
      </c>
      <c r="J7" s="137">
        <v>2002</v>
      </c>
      <c r="K7" s="137">
        <v>2003</v>
      </c>
      <c r="L7" s="137">
        <v>2004</v>
      </c>
      <c r="M7" s="137">
        <v>2005</v>
      </c>
      <c r="N7" s="137">
        <v>2006</v>
      </c>
      <c r="O7" s="448">
        <v>2007</v>
      </c>
      <c r="P7" s="446">
        <v>2008</v>
      </c>
      <c r="Q7" s="446">
        <v>2009</v>
      </c>
      <c r="R7" s="446">
        <v>2009</v>
      </c>
      <c r="S7" s="446">
        <v>2010</v>
      </c>
      <c r="T7" s="446">
        <v>2011</v>
      </c>
      <c r="U7" s="653">
        <v>2012</v>
      </c>
      <c r="V7" s="653">
        <v>2013</v>
      </c>
      <c r="AA7" s="446">
        <v>2009</v>
      </c>
      <c r="AB7" s="446">
        <v>2011</v>
      </c>
      <c r="AC7" s="653">
        <v>2012</v>
      </c>
      <c r="AD7" s="653">
        <v>2013</v>
      </c>
      <c r="AE7" s="66"/>
      <c r="AF7" s="446">
        <v>2011</v>
      </c>
      <c r="AG7" s="653">
        <v>2012</v>
      </c>
      <c r="AH7" s="653">
        <v>2013</v>
      </c>
      <c r="AI7" s="694"/>
      <c r="AJ7" s="446">
        <v>2011</v>
      </c>
      <c r="AK7" s="653">
        <v>2012</v>
      </c>
      <c r="AL7" s="653">
        <v>2013</v>
      </c>
      <c r="AN7" s="446">
        <v>2009</v>
      </c>
      <c r="AO7" s="446">
        <v>2011</v>
      </c>
      <c r="AP7" s="653">
        <v>2012</v>
      </c>
      <c r="AQ7" s="653">
        <v>2013</v>
      </c>
    </row>
    <row r="8" spans="1:43" s="49" customFormat="1" ht="6" customHeight="1" x14ac:dyDescent="0.2">
      <c r="A8" s="138"/>
      <c r="D8" s="214"/>
      <c r="E8" s="110"/>
      <c r="F8" s="110"/>
      <c r="G8" s="110"/>
      <c r="H8" s="110"/>
      <c r="O8" s="445"/>
      <c r="P8" s="491"/>
    </row>
    <row r="9" spans="1:43" s="138" customFormat="1" ht="12" customHeight="1" x14ac:dyDescent="0.2">
      <c r="A9" s="220" t="s">
        <v>235</v>
      </c>
      <c r="C9" s="271">
        <v>8642306</v>
      </c>
      <c r="D9" s="272">
        <v>8800265</v>
      </c>
      <c r="E9" s="272">
        <v>9273021</v>
      </c>
      <c r="F9" s="224">
        <f>SUM(F10:F11)</f>
        <v>9207485</v>
      </c>
      <c r="G9" s="224">
        <f>SUM(G10:G11)</f>
        <v>9697530</v>
      </c>
      <c r="H9" s="131">
        <f>SUM(H10:H11)</f>
        <v>8807993</v>
      </c>
      <c r="I9" s="131">
        <f>SUM(I10:I11)</f>
        <v>8504289</v>
      </c>
      <c r="J9" s="131">
        <f>SUM(J10:J11)</f>
        <v>9158910</v>
      </c>
      <c r="K9" s="131">
        <v>9267096</v>
      </c>
      <c r="L9" s="131">
        <v>10767635</v>
      </c>
      <c r="M9" s="249">
        <v>11078990</v>
      </c>
      <c r="N9" s="141">
        <v>12210470.394862095</v>
      </c>
      <c r="O9" s="141">
        <v>14973775</v>
      </c>
      <c r="P9" s="528">
        <v>16987564</v>
      </c>
      <c r="Q9" s="141">
        <v>18151653</v>
      </c>
      <c r="R9" s="688">
        <v>21263739.927044623</v>
      </c>
      <c r="S9" s="695">
        <v>18273587.413885083</v>
      </c>
      <c r="T9" s="696">
        <v>21269155.597198989</v>
      </c>
      <c r="U9" s="696">
        <v>22253282.168010533</v>
      </c>
      <c r="V9" s="696">
        <v>24383734.917472363</v>
      </c>
      <c r="X9" s="220" t="s">
        <v>4</v>
      </c>
      <c r="AA9" s="149">
        <f>R10+R11</f>
        <v>21263739.927044623</v>
      </c>
      <c r="AB9" s="149">
        <v>21269155.597198989</v>
      </c>
      <c r="AC9" s="149">
        <v>22253282.168010533</v>
      </c>
      <c r="AD9" s="149">
        <v>24383734.917472363</v>
      </c>
      <c r="AE9" s="149"/>
      <c r="AF9" s="601" t="b">
        <f>AB9=T9</f>
        <v>1</v>
      </c>
      <c r="AG9" s="601" t="b">
        <f t="shared" ref="AG9:AH9" si="0">AC9=U9</f>
        <v>1</v>
      </c>
      <c r="AH9" s="601" t="b">
        <f t="shared" si="0"/>
        <v>1</v>
      </c>
      <c r="AI9" s="149"/>
      <c r="AJ9" s="149">
        <f>T10+T11</f>
        <v>21269155.597198989</v>
      </c>
      <c r="AK9" s="149">
        <f t="shared" ref="AK9:AL9" si="1">U10+U11</f>
        <v>22253282.168010533</v>
      </c>
      <c r="AL9" s="149">
        <f t="shared" si="1"/>
        <v>24383734.917472363</v>
      </c>
      <c r="AN9" s="601">
        <f>R9-AA9</f>
        <v>0</v>
      </c>
      <c r="AO9" s="601" t="b">
        <f>AJ9=T9</f>
        <v>1</v>
      </c>
      <c r="AP9" s="601" t="b">
        <f t="shared" ref="AP9:AQ9" si="2">AK9=U9</f>
        <v>1</v>
      </c>
      <c r="AQ9" s="601" t="b">
        <f t="shared" si="2"/>
        <v>1</v>
      </c>
    </row>
    <row r="10" spans="1:43" s="49" customFormat="1" ht="12" customHeight="1" x14ac:dyDescent="0.2">
      <c r="A10" s="437" t="s">
        <v>245</v>
      </c>
      <c r="B10" s="532"/>
      <c r="C10" s="175">
        <v>7894373</v>
      </c>
      <c r="D10" s="201">
        <v>8781526</v>
      </c>
      <c r="E10" s="201">
        <v>9258370</v>
      </c>
      <c r="F10" s="201">
        <v>9193473</v>
      </c>
      <c r="G10" s="201">
        <v>9687729</v>
      </c>
      <c r="H10" s="116">
        <v>8804736</v>
      </c>
      <c r="I10" s="116">
        <v>8493702</v>
      </c>
      <c r="J10" s="233">
        <v>9116480</v>
      </c>
      <c r="K10" s="116">
        <v>9186401</v>
      </c>
      <c r="L10" s="116">
        <v>10640744</v>
      </c>
      <c r="M10" s="116">
        <v>11071771</v>
      </c>
      <c r="N10" s="116">
        <v>12171255.475941738</v>
      </c>
      <c r="O10" s="116">
        <v>14927648</v>
      </c>
      <c r="P10" s="529">
        <v>16920935</v>
      </c>
      <c r="Q10" s="116">
        <v>18055186</v>
      </c>
      <c r="R10" s="337">
        <v>20974957.958428118</v>
      </c>
      <c r="S10" s="697">
        <v>17858660.794705123</v>
      </c>
      <c r="T10" s="300">
        <v>20826614.436641801</v>
      </c>
      <c r="U10" s="300">
        <v>21797488.8070306</v>
      </c>
      <c r="V10" s="300">
        <v>23925802.940922786</v>
      </c>
      <c r="X10" s="437" t="s">
        <v>5</v>
      </c>
      <c r="Y10" s="532"/>
      <c r="AB10" s="49">
        <v>20826614.436641801</v>
      </c>
      <c r="AC10" s="49">
        <v>21797488.8070306</v>
      </c>
      <c r="AD10" s="49">
        <v>23925802.940922786</v>
      </c>
      <c r="AF10" s="601" t="b">
        <f t="shared" ref="AF10:AF29" si="3">AB10=T10</f>
        <v>1</v>
      </c>
      <c r="AG10" s="601" t="b">
        <f t="shared" ref="AG10:AG29" si="4">AC10=U10</f>
        <v>1</v>
      </c>
      <c r="AH10" s="601" t="b">
        <f t="shared" ref="AH10:AH29" si="5">AD10=V10</f>
        <v>1</v>
      </c>
    </row>
    <row r="11" spans="1:43" s="49" customFormat="1" ht="12" customHeight="1" x14ac:dyDescent="0.2">
      <c r="A11" s="437" t="s">
        <v>246</v>
      </c>
      <c r="B11" s="532"/>
      <c r="C11" s="175">
        <v>747933</v>
      </c>
      <c r="D11" s="201">
        <v>18739</v>
      </c>
      <c r="E11" s="201">
        <v>14651</v>
      </c>
      <c r="F11" s="140">
        <v>14012</v>
      </c>
      <c r="G11" s="140">
        <v>9801</v>
      </c>
      <c r="H11" s="116">
        <v>3257</v>
      </c>
      <c r="I11" s="116">
        <v>10587</v>
      </c>
      <c r="J11" s="233">
        <v>42430</v>
      </c>
      <c r="K11" s="116">
        <v>80694</v>
      </c>
      <c r="L11" s="116">
        <v>126891</v>
      </c>
      <c r="M11" s="116">
        <v>7219</v>
      </c>
      <c r="N11" s="116">
        <v>39214.918920357261</v>
      </c>
      <c r="O11" s="116">
        <v>46128</v>
      </c>
      <c r="P11" s="529">
        <v>66629</v>
      </c>
      <c r="Q11" s="116">
        <v>96467</v>
      </c>
      <c r="R11" s="337">
        <v>288781.96861650533</v>
      </c>
      <c r="S11" s="697">
        <v>414926.6191799618</v>
      </c>
      <c r="T11" s="300">
        <v>442541.16055718873</v>
      </c>
      <c r="U11" s="300">
        <v>455793.3609799337</v>
      </c>
      <c r="V11" s="300">
        <v>457931.97654957761</v>
      </c>
      <c r="X11" s="437" t="s">
        <v>6</v>
      </c>
      <c r="Y11" s="532"/>
      <c r="AB11" s="49">
        <v>442541.16055718873</v>
      </c>
      <c r="AC11" s="49">
        <v>455793.3609799337</v>
      </c>
      <c r="AD11" s="49">
        <v>457931.97654957761</v>
      </c>
      <c r="AF11" s="601" t="b">
        <f t="shared" si="3"/>
        <v>1</v>
      </c>
      <c r="AG11" s="601" t="b">
        <f t="shared" si="4"/>
        <v>1</v>
      </c>
      <c r="AH11" s="601" t="b">
        <f t="shared" si="5"/>
        <v>1</v>
      </c>
    </row>
    <row r="12" spans="1:43" s="49" customFormat="1" ht="6" customHeight="1" x14ac:dyDescent="0.2">
      <c r="A12" s="214"/>
      <c r="B12" s="214"/>
      <c r="C12" s="175"/>
      <c r="D12" s="201"/>
      <c r="E12" s="201"/>
      <c r="J12" s="233"/>
      <c r="K12" s="116"/>
      <c r="L12" s="116"/>
      <c r="M12" s="116"/>
      <c r="O12" s="445"/>
      <c r="P12" s="521"/>
      <c r="Q12" s="491"/>
      <c r="R12" s="337"/>
      <c r="S12" s="697"/>
      <c r="T12" s="300"/>
      <c r="U12" s="300"/>
      <c r="V12" s="300"/>
      <c r="X12" s="214"/>
      <c r="Y12" s="214"/>
      <c r="AF12" s="601"/>
      <c r="AG12" s="601"/>
      <c r="AH12" s="601"/>
    </row>
    <row r="13" spans="1:43" s="138" customFormat="1" ht="12" customHeight="1" x14ac:dyDescent="0.2">
      <c r="A13" s="220" t="s">
        <v>7</v>
      </c>
      <c r="C13" s="271">
        <v>18525929</v>
      </c>
      <c r="D13" s="272">
        <v>20901827</v>
      </c>
      <c r="E13" s="272">
        <v>26963454</v>
      </c>
      <c r="F13" s="224">
        <f>SUM(F14:F17)</f>
        <v>32349676</v>
      </c>
      <c r="G13" s="224">
        <f>SUM(G14:G17)</f>
        <v>42358621</v>
      </c>
      <c r="H13" s="131">
        <f>SUM(H14:H17)</f>
        <v>48227491</v>
      </c>
      <c r="I13" s="131">
        <f>SUM(I14:I17)</f>
        <v>48884067</v>
      </c>
      <c r="J13" s="131">
        <f>SUM(J14:J17)</f>
        <v>54391466</v>
      </c>
      <c r="K13" s="131">
        <v>59055711</v>
      </c>
      <c r="L13" s="131">
        <v>64756618</v>
      </c>
      <c r="M13" s="131">
        <v>68735420</v>
      </c>
      <c r="N13" s="141">
        <v>76682595.673266768</v>
      </c>
      <c r="O13" s="141">
        <v>78254367</v>
      </c>
      <c r="P13" s="528">
        <v>80894243</v>
      </c>
      <c r="Q13" s="141">
        <v>79414215</v>
      </c>
      <c r="R13" s="688">
        <v>98044821.883884266</v>
      </c>
      <c r="S13" s="695">
        <v>112098466.64537035</v>
      </c>
      <c r="T13" s="696">
        <v>115425110.33735511</v>
      </c>
      <c r="U13" s="696">
        <v>108261861.90034094</v>
      </c>
      <c r="V13" s="696">
        <v>111419697.95678981</v>
      </c>
      <c r="X13" s="220" t="s">
        <v>7</v>
      </c>
      <c r="AA13" s="149">
        <f>SUM(R14:R17)</f>
        <v>98044821.883884266</v>
      </c>
      <c r="AB13" s="149">
        <v>115425110.33735511</v>
      </c>
      <c r="AC13" s="149">
        <v>108261861.90034094</v>
      </c>
      <c r="AD13" s="149">
        <v>111419697.95678981</v>
      </c>
      <c r="AE13" s="149"/>
      <c r="AF13" s="601" t="b">
        <f t="shared" si="3"/>
        <v>1</v>
      </c>
      <c r="AG13" s="601" t="b">
        <f t="shared" si="4"/>
        <v>1</v>
      </c>
      <c r="AH13" s="601" t="b">
        <f t="shared" si="5"/>
        <v>1</v>
      </c>
      <c r="AI13" s="149"/>
      <c r="AJ13" s="149">
        <f>SUM(T14:T17)</f>
        <v>115425110.33735511</v>
      </c>
      <c r="AK13" s="149">
        <f t="shared" ref="AK13:AL13" si="6">SUM(U14:U17)</f>
        <v>108261861.90034094</v>
      </c>
      <c r="AL13" s="149">
        <f t="shared" si="6"/>
        <v>111419697.95678981</v>
      </c>
      <c r="AN13" s="601">
        <f>R13-AA13</f>
        <v>0</v>
      </c>
      <c r="AO13" s="601" t="b">
        <f>AJ13=T13</f>
        <v>1</v>
      </c>
      <c r="AP13" s="601" t="b">
        <f t="shared" ref="AP13" si="7">AK13=U13</f>
        <v>1</v>
      </c>
      <c r="AQ13" s="601" t="b">
        <f t="shared" ref="AQ13" si="8">AL13=V13</f>
        <v>1</v>
      </c>
    </row>
    <row r="14" spans="1:43" s="49" customFormat="1" ht="12" customHeight="1" x14ac:dyDescent="0.2">
      <c r="A14" s="437" t="s">
        <v>8</v>
      </c>
      <c r="B14" s="532"/>
      <c r="C14" s="175">
        <v>3336630</v>
      </c>
      <c r="D14" s="201">
        <v>3229311</v>
      </c>
      <c r="E14" s="201">
        <v>3781178</v>
      </c>
      <c r="F14" s="201">
        <v>4855591</v>
      </c>
      <c r="G14" s="201">
        <v>4264392</v>
      </c>
      <c r="H14" s="116">
        <v>5491602</v>
      </c>
      <c r="I14" s="116">
        <v>4765148</v>
      </c>
      <c r="J14" s="233">
        <v>5743915</v>
      </c>
      <c r="K14" s="116">
        <v>7472556</v>
      </c>
      <c r="L14" s="116">
        <v>9382682</v>
      </c>
      <c r="M14" s="116">
        <v>10629442</v>
      </c>
      <c r="N14" s="116">
        <v>13249293.646829823</v>
      </c>
      <c r="O14" s="116">
        <v>15064447</v>
      </c>
      <c r="P14" s="529">
        <v>15161487</v>
      </c>
      <c r="Q14" s="116">
        <v>13571531</v>
      </c>
      <c r="R14" s="337">
        <v>13155743.998049827</v>
      </c>
      <c r="S14" s="697">
        <v>16499658.945161715</v>
      </c>
      <c r="T14" s="300">
        <v>17261303.623052634</v>
      </c>
      <c r="U14" s="300">
        <v>7344504.7679782612</v>
      </c>
      <c r="V14" s="300">
        <v>7970572.2116129408</v>
      </c>
      <c r="X14" s="437" t="s">
        <v>8</v>
      </c>
      <c r="Y14" s="532"/>
      <c r="AB14" s="49">
        <v>17261303.623052634</v>
      </c>
      <c r="AC14" s="49">
        <v>7344504.7679782612</v>
      </c>
      <c r="AD14" s="49">
        <v>7970572.2116129408</v>
      </c>
      <c r="AF14" s="601" t="b">
        <f t="shared" si="3"/>
        <v>1</v>
      </c>
      <c r="AG14" s="601" t="b">
        <f t="shared" si="4"/>
        <v>1</v>
      </c>
      <c r="AH14" s="601" t="b">
        <f t="shared" si="5"/>
        <v>1</v>
      </c>
    </row>
    <row r="15" spans="1:43" s="49" customFormat="1" ht="12" customHeight="1" x14ac:dyDescent="0.2">
      <c r="A15" s="437" t="s">
        <v>9</v>
      </c>
      <c r="B15" s="532"/>
      <c r="C15" s="175">
        <v>11210485</v>
      </c>
      <c r="D15" s="201">
        <v>13029607</v>
      </c>
      <c r="E15" s="201">
        <v>17696868</v>
      </c>
      <c r="F15" s="201">
        <v>19572593</v>
      </c>
      <c r="G15" s="201">
        <v>24797933</v>
      </c>
      <c r="H15" s="116">
        <v>27947270</v>
      </c>
      <c r="I15" s="116">
        <v>31331789</v>
      </c>
      <c r="J15" s="233">
        <v>35040044</v>
      </c>
      <c r="K15" s="116">
        <v>38408906</v>
      </c>
      <c r="L15" s="116">
        <v>40230066</v>
      </c>
      <c r="M15" s="116">
        <v>41579840</v>
      </c>
      <c r="N15" s="116">
        <v>45266846.043746755</v>
      </c>
      <c r="O15" s="116">
        <v>41521668</v>
      </c>
      <c r="P15" s="529">
        <v>41918495</v>
      </c>
      <c r="Q15" s="116">
        <v>38688566</v>
      </c>
      <c r="R15" s="337">
        <v>69110971.66613473</v>
      </c>
      <c r="S15" s="697">
        <v>78156260</v>
      </c>
      <c r="T15" s="300">
        <v>82073066.602550402</v>
      </c>
      <c r="U15" s="300">
        <v>82728426.188189968</v>
      </c>
      <c r="V15" s="300">
        <v>81343367.834597558</v>
      </c>
      <c r="X15" s="437" t="s">
        <v>9</v>
      </c>
      <c r="Y15" s="532"/>
      <c r="AB15" s="49">
        <v>82073066.602550402</v>
      </c>
      <c r="AC15" s="49">
        <v>82728426.188189968</v>
      </c>
      <c r="AD15" s="49">
        <v>81343367.834597558</v>
      </c>
      <c r="AF15" s="601" t="b">
        <f t="shared" si="3"/>
        <v>1</v>
      </c>
      <c r="AG15" s="601" t="b">
        <f t="shared" si="4"/>
        <v>1</v>
      </c>
      <c r="AH15" s="601" t="b">
        <f t="shared" si="5"/>
        <v>1</v>
      </c>
    </row>
    <row r="16" spans="1:43" s="49" customFormat="1" ht="12" customHeight="1" x14ac:dyDescent="0.2">
      <c r="A16" s="437" t="s">
        <v>10</v>
      </c>
      <c r="B16" s="532"/>
      <c r="C16" s="175">
        <v>1708343</v>
      </c>
      <c r="D16" s="201">
        <v>2102244</v>
      </c>
      <c r="E16" s="201">
        <v>2655815</v>
      </c>
      <c r="F16" s="201">
        <v>4646871</v>
      </c>
      <c r="G16" s="201">
        <v>9477585</v>
      </c>
      <c r="H16" s="116">
        <v>10548617</v>
      </c>
      <c r="I16" s="116">
        <v>7852361</v>
      </c>
      <c r="J16" s="233">
        <v>8254627</v>
      </c>
      <c r="K16" s="116">
        <v>7325993</v>
      </c>
      <c r="L16" s="116">
        <v>8279975</v>
      </c>
      <c r="M16" s="116">
        <v>8003760</v>
      </c>
      <c r="N16" s="116">
        <v>9383877.3294710368</v>
      </c>
      <c r="O16" s="116">
        <v>11862621</v>
      </c>
      <c r="P16" s="529">
        <v>13581909</v>
      </c>
      <c r="Q16" s="116">
        <v>17084648</v>
      </c>
      <c r="R16" s="337">
        <v>12899080.493596829</v>
      </c>
      <c r="S16" s="697">
        <v>14208768.391208883</v>
      </c>
      <c r="T16" s="300">
        <v>12757236.671575814</v>
      </c>
      <c r="U16" s="300">
        <v>14245392.134195192</v>
      </c>
      <c r="V16" s="300">
        <v>17438733.528847564</v>
      </c>
      <c r="X16" s="437" t="s">
        <v>10</v>
      </c>
      <c r="Y16" s="532"/>
      <c r="AB16" s="49">
        <v>12757236.671575814</v>
      </c>
      <c r="AC16" s="49">
        <v>14245392.134195192</v>
      </c>
      <c r="AD16" s="49">
        <v>17438733.528847564</v>
      </c>
      <c r="AF16" s="601" t="b">
        <f t="shared" si="3"/>
        <v>1</v>
      </c>
      <c r="AG16" s="601" t="b">
        <f t="shared" si="4"/>
        <v>1</v>
      </c>
      <c r="AH16" s="601" t="b">
        <f t="shared" si="5"/>
        <v>1</v>
      </c>
    </row>
    <row r="17" spans="1:43" s="49" customFormat="1" ht="12" customHeight="1" x14ac:dyDescent="0.2">
      <c r="A17" s="437" t="s">
        <v>236</v>
      </c>
      <c r="B17" s="532"/>
      <c r="C17" s="175">
        <v>2270471</v>
      </c>
      <c r="D17" s="201">
        <v>2540665</v>
      </c>
      <c r="E17" s="201">
        <v>2829593</v>
      </c>
      <c r="F17" s="201">
        <v>3274621</v>
      </c>
      <c r="G17" s="201">
        <v>3818711</v>
      </c>
      <c r="H17" s="116">
        <v>4240002</v>
      </c>
      <c r="I17" s="116">
        <v>4934769</v>
      </c>
      <c r="J17" s="233">
        <v>5352880</v>
      </c>
      <c r="K17" s="116">
        <v>5848257</v>
      </c>
      <c r="L17" s="116">
        <v>6863895</v>
      </c>
      <c r="M17" s="116">
        <v>8522377</v>
      </c>
      <c r="N17" s="116">
        <v>8782578.6532191597</v>
      </c>
      <c r="O17" s="116">
        <v>9805631</v>
      </c>
      <c r="P17" s="529">
        <v>10232353</v>
      </c>
      <c r="Q17" s="116">
        <v>10069471</v>
      </c>
      <c r="R17" s="337">
        <v>2879025.7261028741</v>
      </c>
      <c r="S17" s="697">
        <v>3233779.3089997447</v>
      </c>
      <c r="T17" s="300">
        <v>3333503.4401762495</v>
      </c>
      <c r="U17" s="300">
        <v>3943538.8099775193</v>
      </c>
      <c r="V17" s="300">
        <v>4667024.3817317458</v>
      </c>
      <c r="X17" s="437" t="s">
        <v>184</v>
      </c>
      <c r="Y17" s="532"/>
      <c r="AB17" s="49">
        <v>3333503.4401762495</v>
      </c>
      <c r="AC17" s="49">
        <v>3943538.8099775193</v>
      </c>
      <c r="AD17" s="49">
        <v>4667024.3817317458</v>
      </c>
      <c r="AF17" s="601" t="b">
        <f t="shared" si="3"/>
        <v>1</v>
      </c>
      <c r="AG17" s="601" t="b">
        <f t="shared" si="4"/>
        <v>1</v>
      </c>
      <c r="AH17" s="601" t="b">
        <f t="shared" si="5"/>
        <v>1</v>
      </c>
    </row>
    <row r="18" spans="1:43" s="49" customFormat="1" ht="6" customHeight="1" x14ac:dyDescent="0.2">
      <c r="A18" s="214"/>
      <c r="B18" s="214"/>
      <c r="C18" s="175"/>
      <c r="D18" s="201"/>
      <c r="E18" s="201"/>
      <c r="J18" s="233"/>
      <c r="K18" s="116"/>
      <c r="L18" s="116"/>
      <c r="M18" s="116"/>
      <c r="N18" s="116"/>
      <c r="O18" s="445"/>
      <c r="P18" s="521"/>
      <c r="Q18" s="491"/>
      <c r="R18" s="337"/>
      <c r="S18" s="697"/>
      <c r="T18" s="300"/>
      <c r="U18" s="300"/>
      <c r="V18" s="300"/>
      <c r="X18" s="214"/>
      <c r="Y18" s="214"/>
      <c r="AF18" s="601"/>
      <c r="AG18" s="601"/>
      <c r="AH18" s="601"/>
    </row>
    <row r="19" spans="1:43" s="138" customFormat="1" ht="12" customHeight="1" x14ac:dyDescent="0.2">
      <c r="A19" s="220" t="s">
        <v>12</v>
      </c>
      <c r="C19" s="271">
        <v>11284459</v>
      </c>
      <c r="D19" s="272">
        <v>13559652</v>
      </c>
      <c r="E19" s="272">
        <v>15973376</v>
      </c>
      <c r="F19" s="273">
        <f>SUM(F20:F25)</f>
        <v>18571037</v>
      </c>
      <c r="G19" s="273">
        <f>SUM(G20:G25)</f>
        <v>20151374</v>
      </c>
      <c r="H19" s="131">
        <f>SUM(H20:H25)</f>
        <v>22505770</v>
      </c>
      <c r="I19" s="131">
        <f>SUM(I20:I25)</f>
        <v>24943271</v>
      </c>
      <c r="J19" s="131">
        <f>SUM(J20:J25)</f>
        <v>27286787</v>
      </c>
      <c r="K19" s="131">
        <v>29344884</v>
      </c>
      <c r="L19" s="131">
        <v>32405304</v>
      </c>
      <c r="M19" s="131">
        <v>36496707</v>
      </c>
      <c r="N19" s="141">
        <v>39816083.012993865</v>
      </c>
      <c r="O19" s="141">
        <v>42885463</v>
      </c>
      <c r="P19" s="528">
        <v>47908186</v>
      </c>
      <c r="Q19" s="141">
        <v>51883794</v>
      </c>
      <c r="R19" s="688">
        <v>60876228.404954895</v>
      </c>
      <c r="S19" s="695">
        <v>68131989.103703633</v>
      </c>
      <c r="T19" s="696">
        <v>72821572.091946244</v>
      </c>
      <c r="U19" s="696">
        <v>81446150.875076115</v>
      </c>
      <c r="V19" s="696">
        <v>92121537.872944355</v>
      </c>
      <c r="X19" s="220" t="s">
        <v>12</v>
      </c>
      <c r="AA19" s="149">
        <f>SUM(R20:R27)</f>
        <v>60876228.404954895</v>
      </c>
      <c r="AB19" s="149">
        <v>72821572.091946244</v>
      </c>
      <c r="AC19" s="149">
        <v>81446150.875076115</v>
      </c>
      <c r="AD19" s="149">
        <v>92121537.872944355</v>
      </c>
      <c r="AE19" s="149"/>
      <c r="AF19" s="601" t="b">
        <f t="shared" si="3"/>
        <v>1</v>
      </c>
      <c r="AG19" s="601" t="b">
        <f t="shared" si="4"/>
        <v>1</v>
      </c>
      <c r="AH19" s="601" t="b">
        <f t="shared" si="5"/>
        <v>1</v>
      </c>
      <c r="AI19" s="149"/>
      <c r="AJ19" s="149">
        <f>SUM(T20:T27)</f>
        <v>72821572.091946244</v>
      </c>
      <c r="AK19" s="149">
        <f t="shared" ref="AK19:AL19" si="9">SUM(U20:U27)</f>
        <v>81446150.875076115</v>
      </c>
      <c r="AL19" s="149">
        <f t="shared" si="9"/>
        <v>92121537.872944355</v>
      </c>
      <c r="AN19" s="601">
        <f>R19-AA19</f>
        <v>0</v>
      </c>
      <c r="AO19" s="601" t="b">
        <f>AJ19=T19</f>
        <v>1</v>
      </c>
      <c r="AP19" s="601" t="b">
        <f t="shared" ref="AP19" si="10">AK19=U19</f>
        <v>1</v>
      </c>
      <c r="AQ19" s="601" t="b">
        <f t="shared" ref="AQ19" si="11">AL19=V19</f>
        <v>1</v>
      </c>
    </row>
    <row r="20" spans="1:43" s="49" customFormat="1" ht="12" customHeight="1" x14ac:dyDescent="0.2">
      <c r="A20" s="733" t="s">
        <v>247</v>
      </c>
      <c r="B20" s="733"/>
      <c r="C20" s="175">
        <v>552182</v>
      </c>
      <c r="D20" s="201">
        <v>654732</v>
      </c>
      <c r="E20" s="201">
        <v>779451</v>
      </c>
      <c r="F20" s="201">
        <v>850030</v>
      </c>
      <c r="G20" s="201">
        <v>971162</v>
      </c>
      <c r="H20" s="116">
        <v>1120369</v>
      </c>
      <c r="I20" s="116">
        <v>1407617</v>
      </c>
      <c r="J20" s="233">
        <v>1536927</v>
      </c>
      <c r="K20" s="116">
        <v>1733992</v>
      </c>
      <c r="L20" s="116">
        <v>1949401</v>
      </c>
      <c r="M20" s="116">
        <v>2265227</v>
      </c>
      <c r="N20" s="116">
        <v>2440668.7652273774</v>
      </c>
      <c r="O20" s="116">
        <v>2508678</v>
      </c>
      <c r="P20" s="529">
        <v>2650923</v>
      </c>
      <c r="Q20" s="116">
        <v>2748054</v>
      </c>
      <c r="R20" s="337">
        <v>7753030.127030015</v>
      </c>
      <c r="S20" s="697">
        <v>8106291.2791643841</v>
      </c>
      <c r="T20" s="300">
        <v>8378267.5707923593</v>
      </c>
      <c r="U20" s="300">
        <v>9246546.4718195926</v>
      </c>
      <c r="V20" s="300">
        <v>9545215.341873128</v>
      </c>
      <c r="X20" s="437" t="s">
        <v>13</v>
      </c>
      <c r="Y20" s="532"/>
      <c r="AB20" s="49">
        <v>8378267.5707923593</v>
      </c>
      <c r="AC20" s="49">
        <v>9246546.4718195926</v>
      </c>
      <c r="AD20" s="49">
        <v>9545215.341873128</v>
      </c>
      <c r="AF20" s="601" t="b">
        <f t="shared" si="3"/>
        <v>1</v>
      </c>
      <c r="AG20" s="601" t="b">
        <f t="shared" si="4"/>
        <v>1</v>
      </c>
      <c r="AH20" s="601" t="b">
        <f t="shared" si="5"/>
        <v>1</v>
      </c>
    </row>
    <row r="21" spans="1:43" s="49" customFormat="1" ht="12" customHeight="1" x14ac:dyDescent="0.2">
      <c r="A21" s="732" t="s">
        <v>248</v>
      </c>
      <c r="B21" s="732"/>
      <c r="C21" s="175">
        <v>1874214</v>
      </c>
      <c r="D21" s="201">
        <v>2118639</v>
      </c>
      <c r="E21" s="201">
        <v>2302215</v>
      </c>
      <c r="F21" s="201">
        <v>2670770</v>
      </c>
      <c r="G21" s="201">
        <v>3101749</v>
      </c>
      <c r="H21" s="116">
        <v>3392132</v>
      </c>
      <c r="I21" s="116">
        <v>3682904</v>
      </c>
      <c r="J21" s="233">
        <v>4097069</v>
      </c>
      <c r="K21" s="116">
        <v>4498779</v>
      </c>
      <c r="L21" s="116">
        <v>5535883</v>
      </c>
      <c r="M21" s="116">
        <v>6223997</v>
      </c>
      <c r="N21" s="116">
        <v>6815100.7572933659</v>
      </c>
      <c r="O21" s="116">
        <v>7465171</v>
      </c>
      <c r="P21" s="529">
        <v>8655286</v>
      </c>
      <c r="Q21" s="116">
        <v>8987008</v>
      </c>
      <c r="S21" s="150">
        <v>8862228.181203397</v>
      </c>
      <c r="T21" s="494">
        <v>9602913.8490150068</v>
      </c>
      <c r="U21" s="494">
        <v>10769353.439977556</v>
      </c>
      <c r="V21" s="494">
        <v>11592002.265895527</v>
      </c>
      <c r="X21" s="437" t="s">
        <v>14</v>
      </c>
      <c r="Y21" s="532"/>
      <c r="AB21" s="49">
        <v>9602913.8490150068</v>
      </c>
      <c r="AC21" s="49">
        <v>10769353.439977556</v>
      </c>
      <c r="AD21" s="49">
        <v>11592002.265895527</v>
      </c>
      <c r="AF21" s="601" t="b">
        <f t="shared" si="3"/>
        <v>1</v>
      </c>
      <c r="AG21" s="601" t="b">
        <f t="shared" si="4"/>
        <v>1</v>
      </c>
      <c r="AH21" s="601" t="b">
        <f t="shared" si="5"/>
        <v>1</v>
      </c>
    </row>
    <row r="22" spans="1:43" s="49" customFormat="1" ht="12" customHeight="1" x14ac:dyDescent="0.2">
      <c r="A22" s="731" t="s">
        <v>249</v>
      </c>
      <c r="B22" s="731"/>
      <c r="C22" s="175">
        <v>171793</v>
      </c>
      <c r="D22" s="201">
        <v>201361</v>
      </c>
      <c r="E22" s="201">
        <v>220780</v>
      </c>
      <c r="F22" s="201">
        <v>243734</v>
      </c>
      <c r="G22" s="201">
        <v>267423</v>
      </c>
      <c r="H22" s="116">
        <v>280817</v>
      </c>
      <c r="I22" s="116">
        <v>295210</v>
      </c>
      <c r="J22" s="233">
        <v>309013</v>
      </c>
      <c r="K22" s="116">
        <v>339135</v>
      </c>
      <c r="L22" s="116">
        <v>391523</v>
      </c>
      <c r="M22" s="116">
        <v>433192</v>
      </c>
      <c r="N22" s="116">
        <v>476933.38064688951</v>
      </c>
      <c r="O22" s="116">
        <v>547943</v>
      </c>
      <c r="P22" s="529">
        <v>613317</v>
      </c>
      <c r="Q22" s="116">
        <v>695981</v>
      </c>
      <c r="R22" s="337">
        <v>7721830.9815481054</v>
      </c>
      <c r="S22" s="150"/>
      <c r="T22" s="494"/>
      <c r="U22" s="494"/>
      <c r="V22" s="494"/>
      <c r="X22" s="437" t="s">
        <v>15</v>
      </c>
      <c r="Y22" s="532"/>
      <c r="AF22" s="601" t="b">
        <f t="shared" si="3"/>
        <v>1</v>
      </c>
      <c r="AG22" s="601" t="b">
        <f t="shared" si="4"/>
        <v>1</v>
      </c>
      <c r="AH22" s="601" t="b">
        <f t="shared" si="5"/>
        <v>1</v>
      </c>
    </row>
    <row r="23" spans="1:43" s="49" customFormat="1" ht="12" customHeight="1" x14ac:dyDescent="0.2">
      <c r="A23" s="733" t="s">
        <v>250</v>
      </c>
      <c r="B23" s="733"/>
      <c r="C23" s="175">
        <v>2232627</v>
      </c>
      <c r="D23" s="274">
        <v>2511863</v>
      </c>
      <c r="E23" s="274">
        <v>2816575</v>
      </c>
      <c r="F23" s="274">
        <v>3150123</v>
      </c>
      <c r="G23" s="274">
        <v>3499600</v>
      </c>
      <c r="H23" s="116">
        <v>3736611</v>
      </c>
      <c r="I23" s="116">
        <v>3812121</v>
      </c>
      <c r="J23" s="233">
        <v>3999618</v>
      </c>
      <c r="K23" s="116">
        <v>4228895</v>
      </c>
      <c r="L23" s="116">
        <v>4614390</v>
      </c>
      <c r="M23" s="116">
        <v>5207689</v>
      </c>
      <c r="N23" s="116">
        <v>5593940.5358436601</v>
      </c>
      <c r="O23" s="116">
        <v>5769911</v>
      </c>
      <c r="P23" s="529">
        <v>6210596</v>
      </c>
      <c r="Q23" s="116">
        <v>6440356</v>
      </c>
      <c r="R23" s="337">
        <v>5035757.1469532149</v>
      </c>
      <c r="S23" s="697">
        <v>6545942.8461255142</v>
      </c>
      <c r="T23" s="300">
        <v>6278537.5136153502</v>
      </c>
      <c r="U23" s="494">
        <v>7281109.1638862202</v>
      </c>
      <c r="V23" s="494">
        <v>8674001.3730703685</v>
      </c>
      <c r="X23" s="437" t="s">
        <v>16</v>
      </c>
      <c r="Y23" s="532"/>
      <c r="AB23" s="49">
        <v>6278537.5136153502</v>
      </c>
      <c r="AC23" s="49">
        <v>7281109.1638862202</v>
      </c>
      <c r="AD23" s="49">
        <v>8674001.3730703685</v>
      </c>
      <c r="AF23" s="601" t="b">
        <f t="shared" si="3"/>
        <v>1</v>
      </c>
      <c r="AG23" s="601" t="b">
        <f t="shared" si="4"/>
        <v>1</v>
      </c>
      <c r="AH23" s="601" t="b">
        <f t="shared" si="5"/>
        <v>1</v>
      </c>
    </row>
    <row r="24" spans="1:43" s="49" customFormat="1" ht="12" customHeight="1" x14ac:dyDescent="0.2">
      <c r="A24" s="733" t="s">
        <v>251</v>
      </c>
      <c r="B24" s="733"/>
      <c r="C24" s="175">
        <v>3790056</v>
      </c>
      <c r="D24" s="274">
        <v>4535483</v>
      </c>
      <c r="E24" s="274">
        <v>5252295</v>
      </c>
      <c r="F24" s="274">
        <v>6101099</v>
      </c>
      <c r="G24" s="274">
        <v>6881667</v>
      </c>
      <c r="H24" s="116">
        <v>7883035</v>
      </c>
      <c r="I24" s="116">
        <v>8918898</v>
      </c>
      <c r="J24" s="233">
        <v>9668941</v>
      </c>
      <c r="K24" s="116">
        <v>10474264</v>
      </c>
      <c r="L24" s="116">
        <v>11799596</v>
      </c>
      <c r="M24" s="116">
        <v>13676553</v>
      </c>
      <c r="N24" s="116">
        <v>14985249.399837114</v>
      </c>
      <c r="O24" s="116">
        <v>16688494</v>
      </c>
      <c r="P24" s="529">
        <v>19164365</v>
      </c>
      <c r="Q24" s="116">
        <v>21166679</v>
      </c>
      <c r="R24" s="337">
        <v>15340484.8961877</v>
      </c>
      <c r="S24" s="697">
        <v>16512136.05200858</v>
      </c>
      <c r="T24" s="300">
        <v>17919188.001419183</v>
      </c>
      <c r="U24" s="300">
        <v>20090287.502477273</v>
      </c>
      <c r="V24" s="300">
        <v>24661507.203429393</v>
      </c>
      <c r="X24" s="437" t="s">
        <v>17</v>
      </c>
      <c r="Y24" s="532"/>
      <c r="AB24" s="49">
        <v>17919188.001419183</v>
      </c>
      <c r="AC24" s="49">
        <v>20090287.502477273</v>
      </c>
      <c r="AD24" s="49">
        <v>24661507.203429393</v>
      </c>
      <c r="AF24" s="601" t="b">
        <f t="shared" si="3"/>
        <v>1</v>
      </c>
      <c r="AG24" s="601" t="b">
        <f t="shared" si="4"/>
        <v>1</v>
      </c>
      <c r="AH24" s="601" t="b">
        <f t="shared" si="5"/>
        <v>1</v>
      </c>
    </row>
    <row r="25" spans="1:43" s="49" customFormat="1" ht="12" customHeight="1" x14ac:dyDescent="0.2">
      <c r="A25" s="676" t="s">
        <v>253</v>
      </c>
      <c r="B25" s="517"/>
      <c r="C25" s="175">
        <v>2663587</v>
      </c>
      <c r="D25" s="274">
        <v>3537574</v>
      </c>
      <c r="E25" s="274">
        <v>4602060</v>
      </c>
      <c r="F25" s="274">
        <v>5555281</v>
      </c>
      <c r="G25" s="274">
        <v>5429773</v>
      </c>
      <c r="H25" s="116">
        <v>6092806</v>
      </c>
      <c r="I25" s="116">
        <v>6826521</v>
      </c>
      <c r="J25" s="233">
        <v>7675219</v>
      </c>
      <c r="K25" s="116">
        <v>8069819</v>
      </c>
      <c r="L25" s="116">
        <v>8114513</v>
      </c>
      <c r="M25" s="116">
        <v>8690048</v>
      </c>
      <c r="N25" s="116">
        <v>9504190.1741454545</v>
      </c>
      <c r="O25" s="116">
        <v>9905266</v>
      </c>
      <c r="P25" s="529">
        <v>10613699</v>
      </c>
      <c r="Q25" s="116">
        <v>11845716</v>
      </c>
      <c r="S25" s="697">
        <v>12285495.193576613</v>
      </c>
      <c r="T25" s="300">
        <v>12899350.576172609</v>
      </c>
      <c r="U25" s="300">
        <v>14569143.957357034</v>
      </c>
      <c r="V25" s="300">
        <v>16029606.556313494</v>
      </c>
      <c r="X25" s="437" t="s">
        <v>18</v>
      </c>
      <c r="Y25" s="532"/>
      <c r="AB25" s="49">
        <v>12899350.576172609</v>
      </c>
      <c r="AC25" s="49">
        <v>14569143.957357034</v>
      </c>
      <c r="AD25" s="49">
        <v>16029606.556313494</v>
      </c>
      <c r="AF25" s="601" t="b">
        <f t="shared" si="3"/>
        <v>1</v>
      </c>
      <c r="AG25" s="601" t="b">
        <f t="shared" si="4"/>
        <v>1</v>
      </c>
      <c r="AH25" s="601" t="b">
        <f t="shared" si="5"/>
        <v>1</v>
      </c>
    </row>
    <row r="26" spans="1:43" s="49" customFormat="1" ht="12" customHeight="1" x14ac:dyDescent="0.2">
      <c r="A26" s="731" t="s">
        <v>252</v>
      </c>
      <c r="B26" s="731"/>
      <c r="C26" s="175"/>
      <c r="D26" s="274"/>
      <c r="E26" s="274"/>
      <c r="F26" s="274"/>
      <c r="G26" s="274"/>
      <c r="H26" s="116"/>
      <c r="I26" s="116"/>
      <c r="J26" s="233"/>
      <c r="K26" s="116"/>
      <c r="L26" s="116"/>
      <c r="M26" s="116"/>
      <c r="N26" s="116"/>
      <c r="O26" s="116"/>
      <c r="P26" s="529"/>
      <c r="Q26" s="116"/>
      <c r="R26" s="337">
        <v>10674201.509490507</v>
      </c>
      <c r="S26" s="150"/>
      <c r="T26" s="494"/>
      <c r="U26" s="494"/>
      <c r="V26" s="494"/>
      <c r="X26" s="437"/>
      <c r="Y26" s="532"/>
      <c r="AF26" s="601"/>
      <c r="AG26" s="601"/>
      <c r="AH26" s="601"/>
    </row>
    <row r="27" spans="1:43" s="49" customFormat="1" ht="12" customHeight="1" x14ac:dyDescent="0.2">
      <c r="A27" s="676" t="s">
        <v>254</v>
      </c>
      <c r="B27" s="676"/>
      <c r="C27" s="175"/>
      <c r="D27" s="274"/>
      <c r="E27" s="274"/>
      <c r="F27" s="274"/>
      <c r="G27" s="274"/>
      <c r="H27" s="116"/>
      <c r="I27" s="116"/>
      <c r="J27" s="233"/>
      <c r="K27" s="116"/>
      <c r="L27" s="116"/>
      <c r="M27" s="116"/>
      <c r="N27" s="116"/>
      <c r="O27" s="116"/>
      <c r="P27" s="529"/>
      <c r="Q27" s="116"/>
      <c r="R27" s="337">
        <v>14350923.743745353</v>
      </c>
      <c r="S27" s="662">
        <v>15819895.551625142</v>
      </c>
      <c r="T27" s="494">
        <v>17743314.580931745</v>
      </c>
      <c r="U27" s="494">
        <v>19489710.33955843</v>
      </c>
      <c r="V27" s="494">
        <v>21619205.132362433</v>
      </c>
      <c r="X27" s="437"/>
      <c r="Y27" s="532"/>
      <c r="AB27" s="49">
        <v>17743314.580931745</v>
      </c>
      <c r="AC27" s="49">
        <v>19489710.33955843</v>
      </c>
      <c r="AD27" s="49">
        <v>21619205.132362433</v>
      </c>
      <c r="AF27" s="601" t="b">
        <f t="shared" si="3"/>
        <v>1</v>
      </c>
      <c r="AG27" s="601" t="b">
        <f t="shared" si="4"/>
        <v>1</v>
      </c>
      <c r="AH27" s="601" t="b">
        <f t="shared" si="5"/>
        <v>1</v>
      </c>
    </row>
    <row r="28" spans="1:43" s="49" customFormat="1" ht="12" x14ac:dyDescent="0.2">
      <c r="A28" s="214"/>
      <c r="B28" s="214"/>
      <c r="C28" s="175"/>
      <c r="D28" s="274"/>
      <c r="E28" s="274"/>
      <c r="F28" s="274"/>
      <c r="G28" s="274"/>
      <c r="H28" s="116"/>
      <c r="I28" s="116"/>
      <c r="J28" s="233"/>
      <c r="K28" s="116"/>
      <c r="L28" s="116"/>
      <c r="M28" s="116"/>
      <c r="N28" s="116"/>
      <c r="O28" s="116"/>
      <c r="P28" s="529"/>
      <c r="Q28" s="116"/>
      <c r="R28" s="337"/>
      <c r="S28" s="697"/>
      <c r="T28" s="300"/>
      <c r="U28" s="300"/>
      <c r="V28" s="300"/>
      <c r="X28" s="437"/>
      <c r="Y28" s="532"/>
      <c r="AF28" s="601"/>
      <c r="AG28" s="601"/>
      <c r="AH28" s="601"/>
    </row>
    <row r="29" spans="1:43" s="49" customFormat="1" ht="12" x14ac:dyDescent="0.2">
      <c r="A29" s="275" t="s">
        <v>19</v>
      </c>
      <c r="B29" s="276"/>
      <c r="C29" s="277">
        <v>38452694</v>
      </c>
      <c r="D29" s="278">
        <v>43261744</v>
      </c>
      <c r="E29" s="278">
        <v>52209851</v>
      </c>
      <c r="F29" s="279">
        <f>F9+F13+F19</f>
        <v>60128198</v>
      </c>
      <c r="G29" s="279">
        <f>G9+G13+G19</f>
        <v>72207525</v>
      </c>
      <c r="H29" s="279">
        <v>79541254</v>
      </c>
      <c r="I29" s="279">
        <f>(I9+I13+I19)</f>
        <v>82331627</v>
      </c>
      <c r="J29" s="279">
        <f>(J9+J13+J19)</f>
        <v>90837163</v>
      </c>
      <c r="K29" s="279">
        <v>97667692</v>
      </c>
      <c r="L29" s="279">
        <v>107929558</v>
      </c>
      <c r="M29" s="279">
        <v>116311117</v>
      </c>
      <c r="N29" s="279">
        <v>128709149.08112273</v>
      </c>
      <c r="O29" s="279">
        <v>136113605</v>
      </c>
      <c r="P29" s="530">
        <v>145789992</v>
      </c>
      <c r="Q29" s="279">
        <v>149449662</v>
      </c>
      <c r="R29" s="698">
        <v>180184790.21588379</v>
      </c>
      <c r="S29" s="699">
        <v>198504043.16295907</v>
      </c>
      <c r="T29" s="700">
        <v>209515838.02650034</v>
      </c>
      <c r="U29" s="700">
        <v>211961294.94342759</v>
      </c>
      <c r="V29" s="700">
        <v>227924970.74720651</v>
      </c>
      <c r="X29" s="214"/>
      <c r="Y29" s="214"/>
      <c r="AA29" s="149">
        <f>AA9+AA13+AA19</f>
        <v>180184790.21588379</v>
      </c>
      <c r="AB29" s="49">
        <v>209515838.02650034</v>
      </c>
      <c r="AC29" s="49">
        <v>211961294.94342759</v>
      </c>
      <c r="AD29" s="49">
        <v>227924970.74720651</v>
      </c>
      <c r="AE29" s="149"/>
      <c r="AF29" s="601" t="b">
        <f t="shared" si="3"/>
        <v>1</v>
      </c>
      <c r="AG29" s="601" t="b">
        <f t="shared" si="4"/>
        <v>1</v>
      </c>
      <c r="AH29" s="601" t="b">
        <f t="shared" si="5"/>
        <v>1</v>
      </c>
      <c r="AI29" s="149"/>
      <c r="AJ29" s="149">
        <f>T9+T13+T19</f>
        <v>209515838.02650034</v>
      </c>
      <c r="AK29" s="149">
        <f t="shared" ref="AK29:AL29" si="12">U9+U13+U19</f>
        <v>211961294.94342759</v>
      </c>
      <c r="AL29" s="149">
        <f t="shared" si="12"/>
        <v>227924970.74720651</v>
      </c>
      <c r="AM29" s="138"/>
      <c r="AN29" s="601">
        <f>R29-AA29</f>
        <v>0</v>
      </c>
      <c r="AO29" s="601" t="b">
        <f>AJ29=T29</f>
        <v>1</v>
      </c>
      <c r="AP29" s="601" t="b">
        <f t="shared" ref="AP29" si="13">AK29=U29</f>
        <v>1</v>
      </c>
      <c r="AQ29" s="601" t="b">
        <f t="shared" ref="AQ29" si="14">AL29=V29</f>
        <v>1</v>
      </c>
    </row>
    <row r="30" spans="1:43" s="49" customFormat="1" ht="12" customHeight="1" x14ac:dyDescent="0.2">
      <c r="A30" s="618" t="s">
        <v>188</v>
      </c>
      <c r="B30" s="589" t="s">
        <v>261</v>
      </c>
      <c r="C30" s="590"/>
      <c r="D30" s="590"/>
      <c r="E30" s="590"/>
      <c r="F30" s="590"/>
      <c r="G30" s="591"/>
      <c r="H30" s="591"/>
      <c r="I30" s="591"/>
      <c r="J30" s="591"/>
      <c r="K30" s="590"/>
      <c r="L30" s="619"/>
      <c r="M30" s="590"/>
      <c r="N30" s="590"/>
      <c r="O30" s="615"/>
      <c r="P30" s="616"/>
      <c r="Q30" s="590"/>
      <c r="R30" s="590"/>
      <c r="S30" s="590"/>
    </row>
    <row r="31" spans="1:43" s="49" customFormat="1" ht="12" customHeight="1" x14ac:dyDescent="0.2">
      <c r="A31" s="590"/>
      <c r="B31" s="589" t="s">
        <v>206</v>
      </c>
      <c r="C31" s="590"/>
      <c r="D31" s="590"/>
      <c r="E31" s="590"/>
      <c r="F31" s="590"/>
      <c r="G31" s="591"/>
      <c r="H31" s="591"/>
      <c r="I31" s="591"/>
      <c r="J31" s="591"/>
      <c r="K31" s="590"/>
      <c r="L31" s="619"/>
      <c r="M31" s="590"/>
      <c r="N31" s="590"/>
      <c r="O31" s="615"/>
      <c r="P31" s="616"/>
      <c r="Q31" s="590"/>
      <c r="R31" s="590"/>
      <c r="S31" s="590"/>
    </row>
    <row r="32" spans="1:43" s="49" customFormat="1" ht="12" customHeight="1" x14ac:dyDescent="0.2">
      <c r="A32" s="592" t="s">
        <v>260</v>
      </c>
      <c r="B32" s="590"/>
      <c r="C32" s="590"/>
      <c r="D32" s="590"/>
      <c r="E32" s="590"/>
      <c r="F32" s="590"/>
      <c r="G32" s="590"/>
      <c r="H32" s="590"/>
      <c r="I32" s="590"/>
      <c r="J32" s="590"/>
      <c r="K32" s="590"/>
      <c r="L32" s="619"/>
      <c r="M32" s="590"/>
      <c r="N32" s="590"/>
      <c r="O32" s="615"/>
      <c r="P32" s="616"/>
      <c r="Q32" s="590"/>
      <c r="R32" s="590"/>
      <c r="S32" s="590"/>
    </row>
    <row r="33" spans="1:43" s="49" customFormat="1" ht="12" customHeight="1" x14ac:dyDescent="0.2">
      <c r="A33" s="592"/>
      <c r="B33" s="590"/>
      <c r="C33" s="590"/>
      <c r="D33" s="590"/>
      <c r="E33" s="590"/>
      <c r="F33" s="590"/>
      <c r="G33" s="590"/>
      <c r="H33" s="590"/>
      <c r="I33" s="590"/>
      <c r="J33" s="590"/>
      <c r="K33" s="590"/>
      <c r="L33" s="619"/>
      <c r="M33" s="590"/>
      <c r="N33" s="590"/>
      <c r="O33" s="615"/>
      <c r="P33" s="616"/>
      <c r="Q33" s="590"/>
      <c r="R33" s="590"/>
      <c r="S33" s="590"/>
    </row>
    <row r="34" spans="1:43" s="49" customFormat="1" ht="12" customHeight="1" x14ac:dyDescent="0.2">
      <c r="A34" s="592"/>
      <c r="B34" s="590"/>
      <c r="C34" s="590"/>
      <c r="D34" s="590"/>
      <c r="E34" s="590"/>
      <c r="F34" s="590"/>
      <c r="G34" s="590"/>
      <c r="H34" s="590"/>
      <c r="I34" s="590"/>
      <c r="J34" s="590"/>
      <c r="K34" s="590"/>
      <c r="L34" s="619"/>
      <c r="M34" s="590"/>
      <c r="N34" s="590"/>
      <c r="O34" s="615"/>
      <c r="P34" s="616"/>
      <c r="Q34" s="590"/>
      <c r="R34" s="590"/>
      <c r="S34" s="590"/>
    </row>
    <row r="35" spans="1:43" ht="9.9499999999999993" customHeight="1" x14ac:dyDescent="0.2"/>
    <row r="36" spans="1:43" ht="12" customHeight="1" x14ac:dyDescent="0.2">
      <c r="A36" s="258" t="s">
        <v>58</v>
      </c>
      <c r="D36" s="49"/>
      <c r="E36" s="49"/>
      <c r="F36" s="49"/>
      <c r="M36" s="49"/>
      <c r="N36" s="258" t="s">
        <v>59</v>
      </c>
    </row>
    <row r="37" spans="1:43" s="205" customFormat="1" ht="12" customHeight="1" x14ac:dyDescent="0.2">
      <c r="A37" s="260" t="s">
        <v>57</v>
      </c>
      <c r="D37" s="220"/>
      <c r="E37" s="49"/>
      <c r="F37" s="49"/>
      <c r="M37" s="49"/>
      <c r="N37" s="260" t="s">
        <v>57</v>
      </c>
      <c r="O37" s="443"/>
      <c r="P37" s="490"/>
    </row>
    <row r="38" spans="1:43" ht="12" customHeight="1" x14ac:dyDescent="0.2">
      <c r="A38" s="166" t="s">
        <v>237</v>
      </c>
      <c r="D38" s="220"/>
      <c r="E38" s="49"/>
      <c r="F38" s="49"/>
      <c r="M38" s="49"/>
      <c r="N38" s="531" t="s">
        <v>128</v>
      </c>
    </row>
    <row r="39" spans="1:43" s="205" customFormat="1" ht="12" customHeight="1" x14ac:dyDescent="0.2">
      <c r="A39" s="167" t="s">
        <v>259</v>
      </c>
      <c r="B39" s="262"/>
      <c r="D39" s="220"/>
      <c r="E39" s="214"/>
      <c r="F39" s="49"/>
      <c r="M39" s="49"/>
      <c r="N39" s="167" t="str">
        <f>A4</f>
        <v>2011-2013</v>
      </c>
      <c r="O39" s="443"/>
      <c r="P39" s="490"/>
    </row>
    <row r="40" spans="1:43" ht="12" customHeight="1" x14ac:dyDescent="0.2">
      <c r="A40" s="262" t="s">
        <v>2</v>
      </c>
      <c r="D40" s="220"/>
      <c r="E40" s="214"/>
      <c r="F40" s="49"/>
      <c r="M40" s="49"/>
      <c r="N40" s="213" t="s">
        <v>2</v>
      </c>
    </row>
    <row r="41" spans="1:43" ht="12" customHeight="1" x14ac:dyDescent="0.2">
      <c r="A41" s="265"/>
      <c r="C41" s="261"/>
      <c r="D41" s="220"/>
      <c r="E41" s="281"/>
      <c r="F41" s="49"/>
      <c r="G41" s="49"/>
      <c r="H41" s="282"/>
      <c r="I41" s="282"/>
      <c r="J41" s="110"/>
      <c r="K41" s="110"/>
      <c r="L41" s="49"/>
    </row>
    <row r="42" spans="1:43" s="49" customFormat="1" ht="12" customHeight="1" x14ac:dyDescent="0.2">
      <c r="A42" s="82"/>
      <c r="B42" s="270" t="s">
        <v>3</v>
      </c>
      <c r="C42" s="136">
        <v>1995</v>
      </c>
      <c r="D42" s="137">
        <v>1996</v>
      </c>
      <c r="E42" s="137">
        <v>1997</v>
      </c>
      <c r="F42" s="137">
        <v>1998</v>
      </c>
      <c r="G42" s="137">
        <v>1999</v>
      </c>
      <c r="H42" s="137">
        <v>2000</v>
      </c>
      <c r="I42" s="137">
        <v>2001</v>
      </c>
      <c r="J42" s="137">
        <v>2002</v>
      </c>
      <c r="K42" s="122">
        <v>2003</v>
      </c>
      <c r="L42" s="137">
        <v>2004</v>
      </c>
      <c r="M42" s="137">
        <v>2005</v>
      </c>
      <c r="N42" s="137">
        <v>2006</v>
      </c>
      <c r="O42" s="448">
        <v>2007</v>
      </c>
      <c r="P42" s="446">
        <v>2008</v>
      </c>
      <c r="Q42" s="446">
        <v>2009</v>
      </c>
      <c r="R42" s="446">
        <v>2009</v>
      </c>
      <c r="S42" s="446">
        <v>2010</v>
      </c>
      <c r="T42" s="446">
        <v>2011</v>
      </c>
      <c r="U42" s="653">
        <v>2012</v>
      </c>
      <c r="V42" s="653">
        <v>2013</v>
      </c>
      <c r="AA42" s="446">
        <v>2009</v>
      </c>
      <c r="AB42" s="446">
        <v>2011</v>
      </c>
      <c r="AC42" s="653">
        <v>2012</v>
      </c>
      <c r="AD42" s="653">
        <v>2013</v>
      </c>
      <c r="AE42" s="66"/>
      <c r="AF42" s="446">
        <v>2011</v>
      </c>
      <c r="AG42" s="653">
        <v>2012</v>
      </c>
      <c r="AH42" s="653">
        <v>2013</v>
      </c>
      <c r="AI42" s="694"/>
      <c r="AJ42" s="446">
        <v>2011</v>
      </c>
      <c r="AK42" s="653">
        <v>2012</v>
      </c>
      <c r="AL42" s="653">
        <v>2013</v>
      </c>
      <c r="AN42" s="446">
        <v>2009</v>
      </c>
      <c r="AO42" s="446">
        <v>2011</v>
      </c>
      <c r="AP42" s="653">
        <v>2012</v>
      </c>
      <c r="AQ42" s="653">
        <v>2013</v>
      </c>
    </row>
    <row r="43" spans="1:43" s="49" customFormat="1" ht="6" customHeight="1" x14ac:dyDescent="0.2">
      <c r="A43" s="220"/>
      <c r="C43" s="118"/>
      <c r="D43" s="283"/>
      <c r="E43" s="110"/>
      <c r="F43" s="110"/>
      <c r="G43" s="110"/>
      <c r="H43" s="110"/>
      <c r="M43" s="147"/>
      <c r="O43" s="445"/>
      <c r="P43" s="491"/>
    </row>
    <row r="44" spans="1:43" s="138" customFormat="1" ht="12" customHeight="1" x14ac:dyDescent="0.2">
      <c r="A44" s="220" t="s">
        <v>235</v>
      </c>
      <c r="C44" s="271">
        <v>3388174</v>
      </c>
      <c r="D44" s="272">
        <v>3193843</v>
      </c>
      <c r="E44" s="272">
        <v>3378440</v>
      </c>
      <c r="F44" s="284">
        <f>SUM(F45:F46)</f>
        <v>2940128</v>
      </c>
      <c r="G44" s="284">
        <f>SUM(G45:G46)</f>
        <v>3169531</v>
      </c>
      <c r="H44" s="131">
        <v>3162163</v>
      </c>
      <c r="I44" s="131">
        <f>SUM(I45:I46)</f>
        <v>3480940</v>
      </c>
      <c r="J44" s="131">
        <f>SUM(J45:J46)</f>
        <v>3335700</v>
      </c>
      <c r="K44" s="131">
        <v>3310523</v>
      </c>
      <c r="L44" s="131">
        <v>3465889</v>
      </c>
      <c r="M44" s="146">
        <v>3432656</v>
      </c>
      <c r="N44" s="141">
        <v>3619636.7007832504</v>
      </c>
      <c r="O44" s="141">
        <f>SUM(O45:O46)</f>
        <v>4342240</v>
      </c>
      <c r="P44" s="528">
        <v>4449275</v>
      </c>
      <c r="Q44" s="141">
        <v>4367925</v>
      </c>
      <c r="R44" s="688">
        <v>13253211.533527037</v>
      </c>
      <c r="S44" s="688">
        <v>13042565.500682618</v>
      </c>
      <c r="T44" s="701">
        <v>13093120.831548074</v>
      </c>
      <c r="U44" s="701">
        <v>13290696.973379673</v>
      </c>
      <c r="V44" s="701">
        <v>13467788.242402226</v>
      </c>
      <c r="AA44" s="149">
        <f>R45+R46</f>
        <v>13253211.533527037</v>
      </c>
      <c r="AB44" s="149">
        <v>13093120.831548074</v>
      </c>
      <c r="AC44" s="149">
        <v>13290696.973379673</v>
      </c>
      <c r="AD44" s="149">
        <v>13467788.242402226</v>
      </c>
      <c r="AE44" s="149"/>
      <c r="AF44" s="601" t="b">
        <f>AB44=T44</f>
        <v>1</v>
      </c>
      <c r="AG44" s="601" t="b">
        <f t="shared" ref="AG44:AG46" si="15">AC44=U44</f>
        <v>1</v>
      </c>
      <c r="AH44" s="601" t="b">
        <f t="shared" ref="AH44:AH46" si="16">AD44=V44</f>
        <v>1</v>
      </c>
      <c r="AI44" s="149"/>
      <c r="AJ44" s="149">
        <f>T45+T46</f>
        <v>13093120.831548074</v>
      </c>
      <c r="AK44" s="149">
        <f t="shared" ref="AK44" si="17">U45+U46</f>
        <v>13290696.973379673</v>
      </c>
      <c r="AL44" s="149">
        <f t="shared" ref="AL44" si="18">V45+V46</f>
        <v>13467788.242402226</v>
      </c>
      <c r="AN44" s="601">
        <f>R44-AA44</f>
        <v>0</v>
      </c>
      <c r="AO44" s="601" t="b">
        <f>AJ44=T44</f>
        <v>1</v>
      </c>
      <c r="AP44" s="601" t="b">
        <f t="shared" ref="AP44" si="19">AK44=U44</f>
        <v>1</v>
      </c>
      <c r="AQ44" s="601" t="b">
        <f t="shared" ref="AQ44" si="20">AL44=V44</f>
        <v>1</v>
      </c>
    </row>
    <row r="45" spans="1:43" s="49" customFormat="1" ht="12" customHeight="1" x14ac:dyDescent="0.2">
      <c r="A45" s="437" t="s">
        <v>245</v>
      </c>
      <c r="B45" s="532"/>
      <c r="C45" s="175">
        <v>3074489</v>
      </c>
      <c r="D45" s="201">
        <v>3186137</v>
      </c>
      <c r="E45" s="201">
        <v>3372447</v>
      </c>
      <c r="F45" s="201">
        <v>2934261</v>
      </c>
      <c r="G45" s="201">
        <v>3165570</v>
      </c>
      <c r="H45" s="116">
        <v>3160721</v>
      </c>
      <c r="I45" s="116">
        <v>3476012</v>
      </c>
      <c r="J45" s="257">
        <v>3317569</v>
      </c>
      <c r="K45" s="116">
        <v>3280372</v>
      </c>
      <c r="L45" s="116">
        <v>3430299</v>
      </c>
      <c r="M45" s="147">
        <v>3430610</v>
      </c>
      <c r="N45" s="116">
        <v>3595388.7315177619</v>
      </c>
      <c r="O45" s="116">
        <v>4314769</v>
      </c>
      <c r="P45" s="529">
        <v>4411644</v>
      </c>
      <c r="Q45" s="116">
        <v>4318836</v>
      </c>
      <c r="R45" s="337">
        <v>13028951.074238379</v>
      </c>
      <c r="S45" s="337">
        <v>12847385.661778528</v>
      </c>
      <c r="T45" s="118">
        <v>12891616.26757749</v>
      </c>
      <c r="U45" s="118">
        <v>13082846.179744655</v>
      </c>
      <c r="V45" s="118">
        <v>13254532.340877671</v>
      </c>
      <c r="AB45" s="49">
        <v>12891616.26757749</v>
      </c>
      <c r="AC45" s="49">
        <v>13082846.179744655</v>
      </c>
      <c r="AD45" s="49">
        <v>13254532.340877671</v>
      </c>
      <c r="AF45" s="601" t="b">
        <f t="shared" ref="AF45:AF46" si="21">AB45=T45</f>
        <v>1</v>
      </c>
      <c r="AG45" s="601" t="b">
        <f t="shared" si="15"/>
        <v>1</v>
      </c>
      <c r="AH45" s="601" t="b">
        <f t="shared" si="16"/>
        <v>1</v>
      </c>
    </row>
    <row r="46" spans="1:43" s="49" customFormat="1" ht="12" customHeight="1" x14ac:dyDescent="0.2">
      <c r="A46" s="437" t="s">
        <v>246</v>
      </c>
      <c r="B46" s="532"/>
      <c r="C46" s="175">
        <v>313685</v>
      </c>
      <c r="D46" s="201">
        <v>7706</v>
      </c>
      <c r="E46" s="201">
        <v>5993</v>
      </c>
      <c r="F46" s="140">
        <v>5867</v>
      </c>
      <c r="G46" s="140">
        <v>3961</v>
      </c>
      <c r="H46" s="116">
        <v>1442</v>
      </c>
      <c r="I46" s="116">
        <v>4928</v>
      </c>
      <c r="J46" s="257">
        <v>18131</v>
      </c>
      <c r="K46" s="116">
        <v>30151</v>
      </c>
      <c r="L46" s="116">
        <v>35590</v>
      </c>
      <c r="M46" s="147">
        <v>2046</v>
      </c>
      <c r="N46" s="116">
        <v>24247.969265488271</v>
      </c>
      <c r="O46" s="116">
        <v>27471</v>
      </c>
      <c r="P46" s="529">
        <v>37630</v>
      </c>
      <c r="Q46" s="116">
        <v>49090</v>
      </c>
      <c r="R46" s="337">
        <v>224260.45928865945</v>
      </c>
      <c r="S46" s="337">
        <v>195179.83890408953</v>
      </c>
      <c r="T46" s="118">
        <v>201504.56397058495</v>
      </c>
      <c r="U46" s="118">
        <v>207850.79363501785</v>
      </c>
      <c r="V46" s="118">
        <v>213255.90152455482</v>
      </c>
      <c r="AB46" s="49">
        <v>201504.56397058495</v>
      </c>
      <c r="AC46" s="49">
        <v>207850.79363501785</v>
      </c>
      <c r="AD46" s="49">
        <v>213255.90152455482</v>
      </c>
      <c r="AF46" s="601" t="b">
        <f t="shared" si="21"/>
        <v>1</v>
      </c>
      <c r="AG46" s="601" t="b">
        <f t="shared" si="15"/>
        <v>1</v>
      </c>
      <c r="AH46" s="601" t="b">
        <f t="shared" si="16"/>
        <v>1</v>
      </c>
    </row>
    <row r="47" spans="1:43" s="49" customFormat="1" ht="6" customHeight="1" x14ac:dyDescent="0.2">
      <c r="A47" s="214"/>
      <c r="B47" s="214"/>
      <c r="C47" s="175"/>
      <c r="D47" s="201"/>
      <c r="J47" s="257"/>
      <c r="L47" s="116"/>
      <c r="M47" s="147"/>
      <c r="O47" s="445"/>
      <c r="P47" s="521"/>
      <c r="Q47" s="492"/>
      <c r="R47" s="337"/>
      <c r="S47" s="337"/>
      <c r="T47" s="118"/>
      <c r="U47" s="118"/>
      <c r="V47" s="118"/>
      <c r="AF47" s="601"/>
      <c r="AG47" s="601"/>
      <c r="AH47" s="601"/>
    </row>
    <row r="48" spans="1:43" s="138" customFormat="1" ht="12" customHeight="1" x14ac:dyDescent="0.2">
      <c r="A48" s="220" t="s">
        <v>7</v>
      </c>
      <c r="C48" s="271">
        <v>8644967</v>
      </c>
      <c r="D48" s="272">
        <v>9314458</v>
      </c>
      <c r="E48" s="284">
        <v>11638005</v>
      </c>
      <c r="F48" s="284">
        <f>SUM(F49:F52)</f>
        <v>12506842</v>
      </c>
      <c r="G48" s="284">
        <f>SUM(G49:G52)</f>
        <v>15681657</v>
      </c>
      <c r="H48" s="131">
        <v>16509533</v>
      </c>
      <c r="I48" s="131">
        <f>SUM(I49:I52)</f>
        <v>15541652</v>
      </c>
      <c r="J48" s="131">
        <f>SUM(J49:J52)</f>
        <v>16327729</v>
      </c>
      <c r="K48" s="131">
        <v>16955205</v>
      </c>
      <c r="L48" s="131">
        <v>17508999</v>
      </c>
      <c r="M48" s="146">
        <v>17385691</v>
      </c>
      <c r="N48" s="141">
        <v>17858777.650326289</v>
      </c>
      <c r="O48" s="141">
        <v>18753047</v>
      </c>
      <c r="P48" s="528">
        <v>18775817</v>
      </c>
      <c r="Q48" s="141">
        <v>19165797</v>
      </c>
      <c r="R48" s="688">
        <v>58564469.670355201</v>
      </c>
      <c r="S48" s="688">
        <v>63447348.550306655</v>
      </c>
      <c r="T48" s="701">
        <v>63638431.730223149</v>
      </c>
      <c r="U48" s="701">
        <v>61143531.52985137</v>
      </c>
      <c r="V48" s="701">
        <v>63657930.265796565</v>
      </c>
      <c r="AA48" s="149">
        <f>SUM(R49:R52)</f>
        <v>58564469.670355201</v>
      </c>
      <c r="AB48" s="149">
        <v>63638431.730223149</v>
      </c>
      <c r="AC48" s="149">
        <v>61143531.52985137</v>
      </c>
      <c r="AD48" s="149">
        <v>63657930.265796565</v>
      </c>
      <c r="AE48" s="149"/>
      <c r="AF48" s="601" t="b">
        <f t="shared" ref="AF48:AF52" si="22">AB48=T48</f>
        <v>1</v>
      </c>
      <c r="AG48" s="601" t="b">
        <f t="shared" ref="AG48:AG52" si="23">AC48=U48</f>
        <v>1</v>
      </c>
      <c r="AH48" s="601" t="b">
        <f t="shared" ref="AH48:AH52" si="24">AD48=V48</f>
        <v>1</v>
      </c>
      <c r="AI48" s="149"/>
      <c r="AJ48" s="149">
        <f>SUM(T49:T52)</f>
        <v>63638431.730223149</v>
      </c>
      <c r="AK48" s="149">
        <f t="shared" ref="AK48" si="25">SUM(U49:U52)</f>
        <v>61143531.52985137</v>
      </c>
      <c r="AL48" s="149">
        <f t="shared" ref="AL48" si="26">SUM(V49:V52)</f>
        <v>63657930.265796565</v>
      </c>
      <c r="AN48" s="601">
        <f>R48-AA48</f>
        <v>0</v>
      </c>
      <c r="AO48" s="601" t="b">
        <f>AJ48=T48</f>
        <v>1</v>
      </c>
      <c r="AP48" s="601" t="b">
        <f t="shared" ref="AP48" si="27">AK48=U48</f>
        <v>1</v>
      </c>
      <c r="AQ48" s="601" t="b">
        <f t="shared" ref="AQ48" si="28">AL48=V48</f>
        <v>1</v>
      </c>
    </row>
    <row r="49" spans="1:43" s="49" customFormat="1" ht="12" customHeight="1" x14ac:dyDescent="0.2">
      <c r="A49" s="437" t="s">
        <v>8</v>
      </c>
      <c r="B49" s="532"/>
      <c r="C49" s="175">
        <v>1656159</v>
      </c>
      <c r="D49" s="201">
        <v>1667242</v>
      </c>
      <c r="E49" s="274">
        <v>2121594</v>
      </c>
      <c r="F49" s="201">
        <v>2314062</v>
      </c>
      <c r="G49" s="201">
        <v>2084850</v>
      </c>
      <c r="H49" s="116">
        <v>2386237</v>
      </c>
      <c r="I49" s="116">
        <v>2159208</v>
      </c>
      <c r="J49" s="257">
        <v>2552707</v>
      </c>
      <c r="K49" s="116">
        <v>3000090</v>
      </c>
      <c r="L49" s="116">
        <v>2919087</v>
      </c>
      <c r="M49" s="147">
        <v>2932407</v>
      </c>
      <c r="N49" s="116">
        <v>2664679.4614570132</v>
      </c>
      <c r="O49" s="116">
        <v>2997498</v>
      </c>
      <c r="P49" s="529">
        <v>2840042</v>
      </c>
      <c r="Q49" s="116">
        <v>2594755</v>
      </c>
      <c r="R49" s="337">
        <v>4376366.2853775406</v>
      </c>
      <c r="S49" s="337">
        <v>4242622.0030577555</v>
      </c>
      <c r="T49" s="118">
        <v>3849806.7802843009</v>
      </c>
      <c r="U49" s="118">
        <v>1740282.9430767186</v>
      </c>
      <c r="V49" s="118">
        <v>1961490.818517416</v>
      </c>
      <c r="AB49" s="49">
        <v>3849806.7802843009</v>
      </c>
      <c r="AC49" s="49">
        <v>1740282.9430767186</v>
      </c>
      <c r="AD49" s="49">
        <v>1961490.818517416</v>
      </c>
      <c r="AF49" s="601" t="b">
        <f t="shared" si="22"/>
        <v>1</v>
      </c>
      <c r="AG49" s="601" t="b">
        <f t="shared" si="23"/>
        <v>1</v>
      </c>
      <c r="AH49" s="601" t="b">
        <f t="shared" si="24"/>
        <v>1</v>
      </c>
    </row>
    <row r="50" spans="1:43" s="49" customFormat="1" ht="12" customHeight="1" x14ac:dyDescent="0.2">
      <c r="A50" s="437" t="s">
        <v>9</v>
      </c>
      <c r="B50" s="532"/>
      <c r="C50" s="175">
        <v>5069124</v>
      </c>
      <c r="D50" s="201">
        <v>5532091</v>
      </c>
      <c r="E50" s="201">
        <v>7190942</v>
      </c>
      <c r="F50" s="201">
        <v>7300043</v>
      </c>
      <c r="G50" s="201">
        <v>9164203</v>
      </c>
      <c r="H50" s="116">
        <v>9420801</v>
      </c>
      <c r="I50" s="116">
        <v>9675588</v>
      </c>
      <c r="J50" s="257">
        <v>10049519</v>
      </c>
      <c r="K50" s="116">
        <v>10470392</v>
      </c>
      <c r="L50" s="116">
        <v>10959876</v>
      </c>
      <c r="M50" s="147">
        <v>11058023</v>
      </c>
      <c r="N50" s="116">
        <v>11629285.664015178</v>
      </c>
      <c r="O50" s="116">
        <v>11495152</v>
      </c>
      <c r="P50" s="529">
        <v>11385922</v>
      </c>
      <c r="Q50" s="116">
        <v>11362258</v>
      </c>
      <c r="R50" s="337">
        <v>44908034.982112765</v>
      </c>
      <c r="S50" s="337">
        <v>49508828.8597183</v>
      </c>
      <c r="T50" s="118">
        <v>51078186.845429927</v>
      </c>
      <c r="U50" s="118">
        <v>50010784.656439632</v>
      </c>
      <c r="V50" s="118">
        <v>50694322.255966097</v>
      </c>
      <c r="AB50" s="49">
        <v>51078186.845429927</v>
      </c>
      <c r="AC50" s="49">
        <v>50010784.656439632</v>
      </c>
      <c r="AD50" s="49">
        <v>50694322.255966097</v>
      </c>
      <c r="AF50" s="601" t="b">
        <f t="shared" si="22"/>
        <v>1</v>
      </c>
      <c r="AG50" s="601" t="b">
        <f t="shared" si="23"/>
        <v>1</v>
      </c>
      <c r="AH50" s="601" t="b">
        <f t="shared" si="24"/>
        <v>1</v>
      </c>
    </row>
    <row r="51" spans="1:43" s="49" customFormat="1" ht="12" customHeight="1" x14ac:dyDescent="0.2">
      <c r="A51" s="437" t="s">
        <v>10</v>
      </c>
      <c r="B51" s="532"/>
      <c r="C51" s="175">
        <v>720737</v>
      </c>
      <c r="D51" s="201">
        <v>830671</v>
      </c>
      <c r="E51" s="201">
        <v>1003183</v>
      </c>
      <c r="F51" s="201">
        <v>1544489</v>
      </c>
      <c r="G51" s="201">
        <v>3075557</v>
      </c>
      <c r="H51" s="116">
        <v>3266792</v>
      </c>
      <c r="I51" s="116">
        <v>2267282</v>
      </c>
      <c r="J51" s="257">
        <v>2202761</v>
      </c>
      <c r="K51" s="116">
        <v>1894980</v>
      </c>
      <c r="L51" s="116">
        <v>1967682</v>
      </c>
      <c r="M51" s="147">
        <v>1756012</v>
      </c>
      <c r="N51" s="116">
        <v>1956344.6001798545</v>
      </c>
      <c r="O51" s="116">
        <v>2406971</v>
      </c>
      <c r="P51" s="529">
        <v>2571914</v>
      </c>
      <c r="Q51" s="116">
        <v>3170493</v>
      </c>
      <c r="R51" s="337">
        <v>7288783.0594459213</v>
      </c>
      <c r="S51" s="337">
        <v>7588929.5210356377</v>
      </c>
      <c r="T51" s="118">
        <v>6536972.1217922261</v>
      </c>
      <c r="U51" s="118">
        <v>7069200.4658725606</v>
      </c>
      <c r="V51" s="118">
        <v>8287200.9584690481</v>
      </c>
      <c r="AB51" s="49">
        <v>6536972.1217922261</v>
      </c>
      <c r="AC51" s="49">
        <v>7069200.4658725606</v>
      </c>
      <c r="AD51" s="49">
        <v>8287200.9584690481</v>
      </c>
      <c r="AF51" s="601" t="b">
        <f t="shared" si="22"/>
        <v>1</v>
      </c>
      <c r="AG51" s="601" t="b">
        <f t="shared" si="23"/>
        <v>1</v>
      </c>
      <c r="AH51" s="601" t="b">
        <f t="shared" si="24"/>
        <v>1</v>
      </c>
    </row>
    <row r="52" spans="1:43" s="49" customFormat="1" ht="12" customHeight="1" x14ac:dyDescent="0.2">
      <c r="A52" s="437" t="s">
        <v>236</v>
      </c>
      <c r="B52" s="532"/>
      <c r="C52" s="175">
        <v>1198947</v>
      </c>
      <c r="D52" s="201">
        <v>1284454</v>
      </c>
      <c r="E52" s="201">
        <v>1322286</v>
      </c>
      <c r="F52" s="201">
        <v>1348248</v>
      </c>
      <c r="G52" s="201">
        <v>1357047</v>
      </c>
      <c r="H52" s="116">
        <v>1435703</v>
      </c>
      <c r="I52" s="116">
        <v>1439574</v>
      </c>
      <c r="J52" s="257">
        <v>1522742</v>
      </c>
      <c r="K52" s="116">
        <v>1589743</v>
      </c>
      <c r="L52" s="116">
        <v>1662354</v>
      </c>
      <c r="M52" s="147">
        <v>1639249</v>
      </c>
      <c r="N52" s="116">
        <v>1608467.9246742425</v>
      </c>
      <c r="O52" s="116">
        <v>1853426</v>
      </c>
      <c r="P52" s="529">
        <v>1977938</v>
      </c>
      <c r="Q52" s="116">
        <v>2038291</v>
      </c>
      <c r="R52" s="337">
        <v>1991285.3434189719</v>
      </c>
      <c r="S52" s="337">
        <v>2106968.1664949558</v>
      </c>
      <c r="T52" s="118">
        <v>2173465.9827166959</v>
      </c>
      <c r="U52" s="118">
        <v>2323263.4644624623</v>
      </c>
      <c r="V52" s="118">
        <v>2714916.2328440016</v>
      </c>
      <c r="AB52" s="49">
        <v>2173465.9827166959</v>
      </c>
      <c r="AC52" s="49">
        <v>2323263.4644624623</v>
      </c>
      <c r="AD52" s="49">
        <v>2714916.2328440016</v>
      </c>
      <c r="AF52" s="601" t="b">
        <f t="shared" si="22"/>
        <v>1</v>
      </c>
      <c r="AG52" s="601" t="b">
        <f t="shared" si="23"/>
        <v>1</v>
      </c>
      <c r="AH52" s="601" t="b">
        <f t="shared" si="24"/>
        <v>1</v>
      </c>
    </row>
    <row r="53" spans="1:43" s="49" customFormat="1" ht="6" customHeight="1" x14ac:dyDescent="0.2">
      <c r="A53" s="214"/>
      <c r="B53" s="214"/>
      <c r="C53" s="175"/>
      <c r="D53" s="201"/>
      <c r="E53" s="201"/>
      <c r="J53" s="257"/>
      <c r="L53" s="116"/>
      <c r="M53" s="147"/>
      <c r="N53" s="116"/>
      <c r="O53" s="445"/>
      <c r="P53" s="521"/>
      <c r="Q53" s="492"/>
      <c r="R53" s="337"/>
      <c r="S53" s="337"/>
      <c r="T53" s="118"/>
      <c r="U53" s="118"/>
      <c r="V53" s="118"/>
      <c r="AF53" s="601"/>
      <c r="AG53" s="601"/>
      <c r="AH53" s="601"/>
    </row>
    <row r="54" spans="1:43" s="138" customFormat="1" ht="12" customHeight="1" x14ac:dyDescent="0.2">
      <c r="A54" s="220" t="s">
        <v>12</v>
      </c>
      <c r="C54" s="271">
        <v>4042329</v>
      </c>
      <c r="D54" s="272">
        <v>4365064</v>
      </c>
      <c r="E54" s="272">
        <v>4626123</v>
      </c>
      <c r="F54" s="224">
        <f>SUM(F55:F60)</f>
        <v>4856379</v>
      </c>
      <c r="G54" s="224">
        <f>SUM(G55:G60)</f>
        <v>4906107</v>
      </c>
      <c r="H54" s="131">
        <v>5058411</v>
      </c>
      <c r="I54" s="131">
        <f>SUM(I55:I60)</f>
        <v>5291099</v>
      </c>
      <c r="J54" s="131">
        <f>SUM(J55:J60)</f>
        <v>5569581</v>
      </c>
      <c r="K54" s="131">
        <v>5848851</v>
      </c>
      <c r="L54" s="131">
        <v>6215067</v>
      </c>
      <c r="M54" s="146">
        <v>6594082</v>
      </c>
      <c r="N54" s="141">
        <v>6918511.0954001658</v>
      </c>
      <c r="O54" s="141">
        <v>7318500</v>
      </c>
      <c r="P54" s="528">
        <v>7695718</v>
      </c>
      <c r="Q54" s="141">
        <v>8013588</v>
      </c>
      <c r="R54" s="688">
        <v>40975284.88819173</v>
      </c>
      <c r="S54" s="688">
        <v>43646360.141790487</v>
      </c>
      <c r="T54" s="701">
        <v>45008622.505888082</v>
      </c>
      <c r="U54" s="701">
        <v>48546167.101120725</v>
      </c>
      <c r="V54" s="701">
        <v>53200086.790247686</v>
      </c>
      <c r="AA54" s="149">
        <f>SUM(R55:R62)</f>
        <v>40975284.88819173</v>
      </c>
      <c r="AB54" s="149">
        <v>45008622.505888082</v>
      </c>
      <c r="AC54" s="149">
        <v>48546167.101120725</v>
      </c>
      <c r="AD54" s="149">
        <v>53200086.790247686</v>
      </c>
      <c r="AE54" s="149"/>
      <c r="AF54" s="601" t="b">
        <f t="shared" ref="AF54:AF60" si="29">AB54=T54</f>
        <v>1</v>
      </c>
      <c r="AG54" s="601" t="b">
        <f t="shared" ref="AG54:AG60" si="30">AC54=U54</f>
        <v>1</v>
      </c>
      <c r="AH54" s="601" t="b">
        <f t="shared" ref="AH54:AH60" si="31">AD54=V54</f>
        <v>1</v>
      </c>
      <c r="AI54" s="149"/>
      <c r="AJ54" s="149">
        <f>SUM(T55:T62)</f>
        <v>45008622.505888082</v>
      </c>
      <c r="AK54" s="149">
        <f t="shared" ref="AK54" si="32">SUM(U55:U62)</f>
        <v>48546167.101120725</v>
      </c>
      <c r="AL54" s="149">
        <f t="shared" ref="AL54" si="33">SUM(V55:V62)</f>
        <v>53200086.790247686</v>
      </c>
      <c r="AN54" s="601">
        <f>R54-AA54</f>
        <v>0</v>
      </c>
      <c r="AO54" s="601" t="b">
        <f>AJ54=T54</f>
        <v>1</v>
      </c>
      <c r="AP54" s="601" t="b">
        <f t="shared" ref="AP54" si="34">AK54=U54</f>
        <v>1</v>
      </c>
      <c r="AQ54" s="601" t="b">
        <f t="shared" ref="AQ54" si="35">AL54=V54</f>
        <v>1</v>
      </c>
    </row>
    <row r="55" spans="1:43" s="49" customFormat="1" ht="12" customHeight="1" x14ac:dyDescent="0.2">
      <c r="A55" s="733" t="s">
        <v>247</v>
      </c>
      <c r="B55" s="733"/>
      <c r="C55" s="175">
        <v>301399</v>
      </c>
      <c r="D55" s="201">
        <v>322110</v>
      </c>
      <c r="E55" s="201">
        <v>352637</v>
      </c>
      <c r="F55" s="201">
        <v>368398</v>
      </c>
      <c r="G55" s="201">
        <v>375771</v>
      </c>
      <c r="H55" s="116">
        <v>402976</v>
      </c>
      <c r="I55" s="116">
        <v>433513</v>
      </c>
      <c r="J55" s="257">
        <v>457106</v>
      </c>
      <c r="K55" s="116">
        <v>489129</v>
      </c>
      <c r="L55" s="116">
        <v>531153</v>
      </c>
      <c r="M55" s="147">
        <v>559084</v>
      </c>
      <c r="N55" s="116">
        <v>581790.93307451403</v>
      </c>
      <c r="O55" s="116">
        <v>594268</v>
      </c>
      <c r="P55" s="529">
        <v>611170</v>
      </c>
      <c r="Q55" s="116">
        <v>629010</v>
      </c>
      <c r="R55" s="337">
        <v>5828193.5392809063</v>
      </c>
      <c r="S55" s="337">
        <v>5998335.4756715242</v>
      </c>
      <c r="T55" s="118">
        <v>6120884.7084053978</v>
      </c>
      <c r="U55" s="118">
        <v>6710602.4834829653</v>
      </c>
      <c r="V55" s="118">
        <v>7079591.0836317306</v>
      </c>
      <c r="AB55" s="49">
        <v>6120884.7084053978</v>
      </c>
      <c r="AC55" s="49">
        <v>6710602.4834829653</v>
      </c>
      <c r="AD55" s="49">
        <v>7079591.0836317306</v>
      </c>
      <c r="AF55" s="601" t="b">
        <f t="shared" si="29"/>
        <v>1</v>
      </c>
      <c r="AG55" s="601" t="b">
        <f t="shared" si="30"/>
        <v>1</v>
      </c>
      <c r="AH55" s="601" t="b">
        <f t="shared" si="31"/>
        <v>1</v>
      </c>
    </row>
    <row r="56" spans="1:43" s="49" customFormat="1" ht="12" customHeight="1" x14ac:dyDescent="0.2">
      <c r="A56" s="732" t="s">
        <v>248</v>
      </c>
      <c r="B56" s="732"/>
      <c r="C56" s="175">
        <v>857205</v>
      </c>
      <c r="D56" s="201">
        <v>913014</v>
      </c>
      <c r="E56" s="201">
        <v>988707</v>
      </c>
      <c r="F56" s="201">
        <v>1052603</v>
      </c>
      <c r="G56" s="201">
        <v>1099188</v>
      </c>
      <c r="H56" s="116">
        <v>1129598</v>
      </c>
      <c r="I56" s="116">
        <v>1198649</v>
      </c>
      <c r="J56" s="257">
        <v>1312721</v>
      </c>
      <c r="K56" s="116">
        <v>1409336</v>
      </c>
      <c r="L56" s="116">
        <v>1584327</v>
      </c>
      <c r="M56" s="147">
        <v>1661772</v>
      </c>
      <c r="N56" s="116">
        <v>1737252.1452606672</v>
      </c>
      <c r="O56" s="116">
        <v>1854845</v>
      </c>
      <c r="P56" s="529">
        <v>1888944</v>
      </c>
      <c r="Q56" s="116">
        <v>1926476</v>
      </c>
      <c r="S56" s="659">
        <v>5291025.2154359361</v>
      </c>
      <c r="T56" s="491">
        <v>5490778.5705829645</v>
      </c>
      <c r="U56" s="491">
        <v>5986541.2087368397</v>
      </c>
      <c r="V56" s="491">
        <v>6279282.7002689429</v>
      </c>
      <c r="AB56" s="49">
        <v>5490778.5705829645</v>
      </c>
      <c r="AC56" s="49">
        <v>5986541.2087368397</v>
      </c>
      <c r="AD56" s="49">
        <v>6279282.7002689429</v>
      </c>
      <c r="AF56" s="601" t="b">
        <f t="shared" si="29"/>
        <v>1</v>
      </c>
      <c r="AG56" s="601" t="b">
        <f t="shared" si="30"/>
        <v>1</v>
      </c>
      <c r="AH56" s="601" t="b">
        <f t="shared" si="31"/>
        <v>1</v>
      </c>
    </row>
    <row r="57" spans="1:43" s="49" customFormat="1" ht="12" customHeight="1" x14ac:dyDescent="0.2">
      <c r="A57" s="731" t="s">
        <v>249</v>
      </c>
      <c r="B57" s="731"/>
      <c r="C57" s="175">
        <v>82203</v>
      </c>
      <c r="D57" s="201">
        <v>89812</v>
      </c>
      <c r="E57" s="201">
        <v>96253</v>
      </c>
      <c r="F57" s="201">
        <v>98018</v>
      </c>
      <c r="G57" s="201">
        <v>100006</v>
      </c>
      <c r="H57" s="116">
        <v>101349</v>
      </c>
      <c r="I57" s="116">
        <v>102028</v>
      </c>
      <c r="J57" s="257">
        <v>104802</v>
      </c>
      <c r="K57" s="116">
        <v>110815</v>
      </c>
      <c r="L57" s="116">
        <v>118108</v>
      </c>
      <c r="M57" s="147">
        <v>123069</v>
      </c>
      <c r="N57" s="116">
        <v>128962.1476549067</v>
      </c>
      <c r="O57" s="116">
        <v>140373</v>
      </c>
      <c r="P57" s="529">
        <v>142074</v>
      </c>
      <c r="Q57" s="116">
        <v>152017</v>
      </c>
      <c r="R57" s="337">
        <v>4920019.7970388485</v>
      </c>
      <c r="T57" s="491"/>
      <c r="U57" s="491"/>
      <c r="V57" s="491"/>
      <c r="AF57" s="601" t="b">
        <f t="shared" si="29"/>
        <v>1</v>
      </c>
      <c r="AG57" s="601" t="b">
        <f t="shared" si="30"/>
        <v>1</v>
      </c>
      <c r="AH57" s="601" t="b">
        <f t="shared" si="31"/>
        <v>1</v>
      </c>
    </row>
    <row r="58" spans="1:43" s="49" customFormat="1" ht="12" customHeight="1" x14ac:dyDescent="0.2">
      <c r="A58" s="733" t="s">
        <v>250</v>
      </c>
      <c r="B58" s="733"/>
      <c r="C58" s="175">
        <v>780275</v>
      </c>
      <c r="D58" s="201">
        <v>810549</v>
      </c>
      <c r="E58" s="201">
        <v>836230</v>
      </c>
      <c r="F58" s="201">
        <v>845196</v>
      </c>
      <c r="G58" s="201">
        <v>862582</v>
      </c>
      <c r="H58" s="116">
        <v>872997</v>
      </c>
      <c r="I58" s="116">
        <v>863718</v>
      </c>
      <c r="J58" s="257">
        <v>885923</v>
      </c>
      <c r="K58" s="116">
        <v>913111</v>
      </c>
      <c r="L58" s="116">
        <v>952751</v>
      </c>
      <c r="M58" s="147">
        <v>998270</v>
      </c>
      <c r="N58" s="116">
        <v>1040157.2840444557</v>
      </c>
      <c r="O58" s="116">
        <v>1065130</v>
      </c>
      <c r="P58" s="529">
        <v>1094825</v>
      </c>
      <c r="Q58" s="116">
        <v>1106308</v>
      </c>
      <c r="R58" s="337">
        <v>3103183.2491823863</v>
      </c>
      <c r="S58" s="337">
        <v>3867947.5731990151</v>
      </c>
      <c r="T58" s="118">
        <v>3569561.9866138161</v>
      </c>
      <c r="U58" s="491">
        <v>3977199.7485430115</v>
      </c>
      <c r="V58" s="491">
        <v>4561503.807255961</v>
      </c>
      <c r="AB58" s="49">
        <v>3569561.9866138161</v>
      </c>
      <c r="AC58" s="49">
        <v>3977199.7485430115</v>
      </c>
      <c r="AD58" s="49">
        <v>4561503.807255961</v>
      </c>
      <c r="AF58" s="601" t="b">
        <f t="shared" si="29"/>
        <v>1</v>
      </c>
      <c r="AG58" s="601" t="b">
        <f t="shared" si="30"/>
        <v>1</v>
      </c>
      <c r="AH58" s="601" t="b">
        <f t="shared" si="31"/>
        <v>1</v>
      </c>
    </row>
    <row r="59" spans="1:43" s="49" customFormat="1" ht="12" customHeight="1" x14ac:dyDescent="0.2">
      <c r="A59" s="733" t="s">
        <v>251</v>
      </c>
      <c r="B59" s="733"/>
      <c r="C59" s="175">
        <v>1300287</v>
      </c>
      <c r="D59" s="201">
        <v>1394644</v>
      </c>
      <c r="E59" s="201">
        <v>1473169</v>
      </c>
      <c r="F59" s="201">
        <v>1554833</v>
      </c>
      <c r="G59" s="201">
        <v>1578404</v>
      </c>
      <c r="H59" s="116">
        <v>1627975</v>
      </c>
      <c r="I59" s="116">
        <v>1704170</v>
      </c>
      <c r="J59" s="257">
        <v>1757327</v>
      </c>
      <c r="K59" s="116">
        <v>1835103</v>
      </c>
      <c r="L59" s="116">
        <v>1942434</v>
      </c>
      <c r="M59" s="147">
        <v>2121826</v>
      </c>
      <c r="N59" s="116">
        <v>2269594.7625745153</v>
      </c>
      <c r="O59" s="116">
        <v>2478367</v>
      </c>
      <c r="P59" s="529">
        <v>2737591</v>
      </c>
      <c r="Q59" s="116">
        <v>2922812</v>
      </c>
      <c r="R59" s="337">
        <v>8491674.9777821563</v>
      </c>
      <c r="S59" s="337">
        <v>8820215.358644139</v>
      </c>
      <c r="T59" s="118">
        <v>9304237.1670626774</v>
      </c>
      <c r="U59" s="118">
        <v>10150528.086736441</v>
      </c>
      <c r="V59" s="118">
        <v>12146684.970369598</v>
      </c>
      <c r="AB59" s="49">
        <v>9304237.1670626774</v>
      </c>
      <c r="AC59" s="49">
        <v>10150528.086736441</v>
      </c>
      <c r="AD59" s="49">
        <v>12146684.970369598</v>
      </c>
      <c r="AF59" s="601" t="b">
        <f t="shared" si="29"/>
        <v>1</v>
      </c>
      <c r="AG59" s="601" t="b">
        <f t="shared" si="30"/>
        <v>1</v>
      </c>
      <c r="AH59" s="601" t="b">
        <f t="shared" si="31"/>
        <v>1</v>
      </c>
    </row>
    <row r="60" spans="1:43" s="49" customFormat="1" ht="12" customHeight="1" x14ac:dyDescent="0.2">
      <c r="A60" s="676" t="s">
        <v>253</v>
      </c>
      <c r="B60" s="517"/>
      <c r="C60" s="175">
        <v>720960</v>
      </c>
      <c r="D60" s="201">
        <v>834935</v>
      </c>
      <c r="E60" s="201">
        <v>879127</v>
      </c>
      <c r="F60" s="201">
        <v>937331</v>
      </c>
      <c r="G60" s="201">
        <v>890156</v>
      </c>
      <c r="H60" s="116">
        <v>923516</v>
      </c>
      <c r="I60" s="116">
        <v>989021</v>
      </c>
      <c r="J60" s="257">
        <v>1051702</v>
      </c>
      <c r="K60" s="116">
        <v>1091357</v>
      </c>
      <c r="L60" s="116">
        <v>1086295</v>
      </c>
      <c r="M60" s="147">
        <v>1130060</v>
      </c>
      <c r="N60" s="116">
        <v>1160753.8227911068</v>
      </c>
      <c r="O60" s="116">
        <v>1185518</v>
      </c>
      <c r="P60" s="529">
        <v>1221113</v>
      </c>
      <c r="Q60" s="116">
        <v>1276965</v>
      </c>
      <c r="S60" s="337">
        <v>8417482.8089180402</v>
      </c>
      <c r="T60" s="118">
        <v>8295402.2997894594</v>
      </c>
      <c r="U60" s="118">
        <v>8752376.0559740122</v>
      </c>
      <c r="V60" s="118">
        <v>9311472.3619152568</v>
      </c>
      <c r="AB60" s="49">
        <v>8295402.2997894594</v>
      </c>
      <c r="AC60" s="49">
        <v>8752376.0559740122</v>
      </c>
      <c r="AD60" s="49">
        <v>9311472.3619152568</v>
      </c>
      <c r="AF60" s="601" t="b">
        <f t="shared" si="29"/>
        <v>1</v>
      </c>
      <c r="AG60" s="601" t="b">
        <f t="shared" si="30"/>
        <v>1</v>
      </c>
      <c r="AH60" s="601" t="b">
        <f t="shared" si="31"/>
        <v>1</v>
      </c>
    </row>
    <row r="61" spans="1:43" s="49" customFormat="1" ht="12" customHeight="1" x14ac:dyDescent="0.2">
      <c r="A61" s="731" t="s">
        <v>252</v>
      </c>
      <c r="B61" s="731"/>
      <c r="C61" s="175"/>
      <c r="D61" s="201"/>
      <c r="E61" s="201"/>
      <c r="F61" s="201"/>
      <c r="G61" s="201"/>
      <c r="H61" s="116"/>
      <c r="I61" s="116"/>
      <c r="J61" s="257"/>
      <c r="K61" s="116"/>
      <c r="L61" s="116"/>
      <c r="M61" s="147"/>
      <c r="N61" s="116"/>
      <c r="O61" s="116"/>
      <c r="P61" s="529"/>
      <c r="Q61" s="116"/>
      <c r="R61" s="337">
        <v>7949771.6188722858</v>
      </c>
      <c r="S61" s="337"/>
      <c r="T61" s="118"/>
      <c r="U61" s="118"/>
      <c r="V61" s="118"/>
      <c r="AF61" s="601"/>
      <c r="AG61" s="601"/>
      <c r="AH61" s="601"/>
    </row>
    <row r="62" spans="1:43" s="49" customFormat="1" ht="12" customHeight="1" x14ac:dyDescent="0.2">
      <c r="A62" s="676" t="s">
        <v>254</v>
      </c>
      <c r="B62" s="676"/>
      <c r="C62" s="175"/>
      <c r="D62" s="201"/>
      <c r="E62" s="201"/>
      <c r="F62" s="201"/>
      <c r="G62" s="201"/>
      <c r="H62" s="116"/>
      <c r="I62" s="116"/>
      <c r="J62" s="257"/>
      <c r="K62" s="116"/>
      <c r="L62" s="116"/>
      <c r="M62" s="147"/>
      <c r="N62" s="116"/>
      <c r="O62" s="116"/>
      <c r="P62" s="529"/>
      <c r="Q62" s="116"/>
      <c r="R62" s="337">
        <v>10682441.706035143</v>
      </c>
      <c r="S62" s="658">
        <v>11251353.709921833</v>
      </c>
      <c r="T62" s="491">
        <v>12227757.773433767</v>
      </c>
      <c r="U62" s="491">
        <v>12968919.517647455</v>
      </c>
      <c r="V62" s="491">
        <v>13821551.866806203</v>
      </c>
      <c r="AB62" s="49">
        <v>12227757.773433767</v>
      </c>
      <c r="AC62" s="49">
        <v>12968919.517647455</v>
      </c>
      <c r="AD62" s="49">
        <v>13821551.866806203</v>
      </c>
      <c r="AF62" s="601" t="b">
        <f t="shared" ref="AF62" si="36">AB62=T62</f>
        <v>1</v>
      </c>
      <c r="AG62" s="601" t="b">
        <f t="shared" ref="AG62" si="37">AC62=U62</f>
        <v>1</v>
      </c>
      <c r="AH62" s="601" t="b">
        <f t="shared" ref="AH62" si="38">AD62=V62</f>
        <v>1</v>
      </c>
    </row>
    <row r="63" spans="1:43" s="49" customFormat="1" ht="6" customHeight="1" x14ac:dyDescent="0.2">
      <c r="A63" s="676"/>
      <c r="B63" s="676"/>
      <c r="C63" s="175"/>
      <c r="D63" s="201"/>
      <c r="E63" s="201"/>
      <c r="F63" s="201"/>
      <c r="G63" s="201"/>
      <c r="H63" s="116"/>
      <c r="I63" s="116"/>
      <c r="J63" s="257"/>
      <c r="K63" s="116"/>
      <c r="L63" s="116"/>
      <c r="M63" s="147"/>
      <c r="N63" s="116"/>
      <c r="O63" s="116"/>
      <c r="P63" s="529"/>
      <c r="Q63" s="116"/>
      <c r="R63" s="337"/>
      <c r="S63" s="337"/>
      <c r="T63" s="118"/>
      <c r="U63" s="118"/>
      <c r="V63" s="118"/>
      <c r="AF63" s="601"/>
      <c r="AG63" s="601"/>
      <c r="AH63" s="601"/>
    </row>
    <row r="64" spans="1:43" s="138" customFormat="1" ht="12" customHeight="1" x14ac:dyDescent="0.2">
      <c r="A64" s="275" t="s">
        <v>19</v>
      </c>
      <c r="B64" s="276"/>
      <c r="C64" s="277">
        <v>16075470</v>
      </c>
      <c r="D64" s="278">
        <v>16873365</v>
      </c>
      <c r="E64" s="278">
        <v>19642568</v>
      </c>
      <c r="F64" s="278">
        <v>20303349</v>
      </c>
      <c r="G64" s="278">
        <f>G54+G48+G44</f>
        <v>23757295</v>
      </c>
      <c r="H64" s="285">
        <v>24730107</v>
      </c>
      <c r="I64" s="285">
        <f>(I44+I48+I54)</f>
        <v>24313691</v>
      </c>
      <c r="J64" s="285">
        <f>(J44+J48+J54)</f>
        <v>25233010</v>
      </c>
      <c r="K64" s="285">
        <v>26114579</v>
      </c>
      <c r="L64" s="285">
        <v>27189955</v>
      </c>
      <c r="M64" s="286">
        <v>27412429</v>
      </c>
      <c r="N64" s="279">
        <v>28396925.446509704</v>
      </c>
      <c r="O64" s="279">
        <v>30413787</v>
      </c>
      <c r="P64" s="530">
        <v>30920809</v>
      </c>
      <c r="Q64" s="279">
        <v>31547310</v>
      </c>
      <c r="R64" s="698">
        <v>112792966.09207396</v>
      </c>
      <c r="S64" s="690">
        <v>120136274.19277975</v>
      </c>
      <c r="T64" s="702">
        <v>121740175.06765932</v>
      </c>
      <c r="U64" s="693">
        <v>122980395.60435177</v>
      </c>
      <c r="V64" s="693">
        <v>130325805.29844648</v>
      </c>
      <c r="AA64" s="149">
        <f>AA44+AA48+AA54</f>
        <v>112792966.09207396</v>
      </c>
      <c r="AB64" s="49">
        <v>121740175.06765932</v>
      </c>
      <c r="AC64" s="49">
        <v>122980395.60435177</v>
      </c>
      <c r="AD64" s="49">
        <v>130325805.29844648</v>
      </c>
      <c r="AE64" s="149"/>
      <c r="AF64" s="601" t="b">
        <f t="shared" ref="AF64" si="39">AB64=T64</f>
        <v>1</v>
      </c>
      <c r="AG64" s="601" t="b">
        <f t="shared" ref="AG64" si="40">AC64=U64</f>
        <v>1</v>
      </c>
      <c r="AH64" s="601" t="b">
        <f t="shared" ref="AH64" si="41">AD64=V64</f>
        <v>1</v>
      </c>
      <c r="AI64" s="149"/>
      <c r="AJ64" s="149">
        <f>T44+T48+T54</f>
        <v>121740175.06765932</v>
      </c>
      <c r="AK64" s="149">
        <f t="shared" ref="AK64" si="42">U44+U48+U54</f>
        <v>122980395.60435177</v>
      </c>
      <c r="AL64" s="149">
        <f t="shared" ref="AL64" si="43">V44+V48+V54</f>
        <v>130325805.29844648</v>
      </c>
      <c r="AN64" s="601">
        <f>R64-AA64</f>
        <v>0</v>
      </c>
      <c r="AO64" s="601" t="b">
        <f>AJ64=T64</f>
        <v>1</v>
      </c>
      <c r="AP64" s="601" t="b">
        <f t="shared" ref="AP64" si="44">AK64=U64</f>
        <v>1</v>
      </c>
      <c r="AQ64" s="601" t="b">
        <f t="shared" ref="AQ64" si="45">AL64=V64</f>
        <v>1</v>
      </c>
    </row>
    <row r="65" spans="1:35" s="49" customFormat="1" ht="11.25" customHeight="1" x14ac:dyDescent="0.2">
      <c r="A65" s="589" t="s">
        <v>196</v>
      </c>
      <c r="B65" s="589" t="s">
        <v>262</v>
      </c>
      <c r="C65" s="590"/>
      <c r="D65" s="590"/>
      <c r="E65" s="590"/>
      <c r="F65" s="590"/>
      <c r="G65" s="591"/>
      <c r="H65" s="591"/>
      <c r="I65" s="594"/>
      <c r="J65" s="595"/>
      <c r="K65" s="595"/>
      <c r="L65" s="614"/>
      <c r="M65" s="590"/>
      <c r="N65" s="590"/>
      <c r="O65" s="615"/>
      <c r="P65" s="616"/>
      <c r="Q65" s="590"/>
      <c r="R65" s="590"/>
      <c r="S65" s="590"/>
    </row>
    <row r="66" spans="1:35" s="49" customFormat="1" ht="11.25" customHeight="1" x14ac:dyDescent="0.2">
      <c r="A66" s="592" t="s">
        <v>260</v>
      </c>
      <c r="B66" s="590"/>
      <c r="C66" s="590"/>
      <c r="D66" s="590"/>
      <c r="E66" s="590"/>
      <c r="F66" s="590"/>
      <c r="G66" s="590"/>
      <c r="H66" s="617"/>
      <c r="I66" s="617"/>
      <c r="J66" s="617"/>
      <c r="K66" s="590"/>
      <c r="L66" s="590"/>
      <c r="M66" s="590"/>
      <c r="N66" s="590"/>
      <c r="O66" s="615"/>
      <c r="P66" s="616"/>
      <c r="Q66" s="590"/>
      <c r="R66" s="590"/>
      <c r="S66" s="590"/>
    </row>
    <row r="67" spans="1:35" ht="10.5" customHeight="1" x14ac:dyDescent="0.2">
      <c r="A67" s="49"/>
      <c r="B67" s="49"/>
      <c r="C67" s="261"/>
      <c r="D67" s="261"/>
    </row>
    <row r="68" spans="1:35" ht="10.5" customHeight="1" x14ac:dyDescent="0.2">
      <c r="A68" s="49"/>
      <c r="B68" s="49"/>
    </row>
    <row r="69" spans="1:35" ht="15.75" customHeight="1" x14ac:dyDescent="0.2">
      <c r="A69" s="108"/>
    </row>
    <row r="70" spans="1:35" x14ac:dyDescent="0.2">
      <c r="A70" s="202" t="s">
        <v>158</v>
      </c>
    </row>
    <row r="71" spans="1:35" x14ac:dyDescent="0.2">
      <c r="J71" s="596" t="s">
        <v>207</v>
      </c>
      <c r="K71" s="597" t="s">
        <v>208</v>
      </c>
      <c r="L71" s="29"/>
      <c r="M71" s="29"/>
      <c r="N71" s="29"/>
      <c r="O71" s="29"/>
      <c r="P71" s="29"/>
      <c r="Q71" s="29"/>
      <c r="R71" s="29"/>
      <c r="S71" s="29"/>
      <c r="T71" s="29"/>
      <c r="U71" s="29"/>
      <c r="V71" s="29"/>
      <c r="W71" s="29"/>
      <c r="X71" s="29"/>
      <c r="Y71" s="29"/>
      <c r="Z71" s="598"/>
      <c r="AA71" s="598"/>
      <c r="AB71" s="598"/>
      <c r="AC71" s="598"/>
      <c r="AD71" s="598"/>
      <c r="AE71" s="598"/>
      <c r="AF71" s="598"/>
      <c r="AG71" s="598"/>
      <c r="AH71" s="598"/>
      <c r="AI71" s="598"/>
    </row>
    <row r="72" spans="1:35" ht="15" x14ac:dyDescent="0.25">
      <c r="J72" s="596" t="s">
        <v>209</v>
      </c>
      <c r="K72" s="597" t="s">
        <v>210</v>
      </c>
      <c r="L72" s="599"/>
      <c r="M72" s="599"/>
      <c r="N72" s="599"/>
      <c r="O72" s="599"/>
      <c r="P72" s="599"/>
      <c r="Q72" s="599"/>
      <c r="R72" s="599"/>
      <c r="S72" s="599"/>
      <c r="T72" s="599"/>
      <c r="U72" s="599"/>
      <c r="V72" s="599"/>
      <c r="W72" s="599"/>
      <c r="X72" s="599"/>
      <c r="Y72" s="599"/>
      <c r="Z72" s="598"/>
      <c r="AA72" s="598"/>
      <c r="AB72" s="598"/>
      <c r="AC72" s="598"/>
      <c r="AD72" s="598"/>
      <c r="AE72" s="598"/>
      <c r="AF72" s="598"/>
      <c r="AG72" s="598"/>
      <c r="AH72" s="598"/>
      <c r="AI72" s="598"/>
    </row>
    <row r="73" spans="1:35" ht="15" x14ac:dyDescent="0.25">
      <c r="J73" s="596" t="s">
        <v>211</v>
      </c>
      <c r="K73" s="597" t="s">
        <v>212</v>
      </c>
      <c r="L73" s="599"/>
      <c r="M73" s="599"/>
      <c r="N73" s="599"/>
      <c r="O73" s="599"/>
      <c r="P73" s="599"/>
      <c r="Q73" s="599"/>
      <c r="R73" s="599"/>
      <c r="S73" s="599"/>
      <c r="T73" s="599"/>
      <c r="U73" s="599"/>
      <c r="V73" s="599"/>
      <c r="W73" s="599"/>
      <c r="X73" s="599"/>
      <c r="Y73" s="599"/>
      <c r="Z73" s="598"/>
      <c r="AA73" s="598"/>
      <c r="AB73" s="598"/>
      <c r="AC73" s="598"/>
      <c r="AD73" s="598"/>
      <c r="AE73" s="598"/>
      <c r="AF73" s="598"/>
      <c r="AG73" s="598"/>
      <c r="AH73" s="598"/>
      <c r="AI73" s="598"/>
    </row>
    <row r="74" spans="1:35" ht="15" x14ac:dyDescent="0.25">
      <c r="J74" s="596" t="s">
        <v>213</v>
      </c>
      <c r="K74" s="597" t="s">
        <v>214</v>
      </c>
      <c r="L74" s="599"/>
      <c r="M74" s="599"/>
      <c r="N74" s="599"/>
      <c r="O74" s="599"/>
      <c r="P74" s="599"/>
      <c r="Q74" s="599"/>
      <c r="R74" s="599"/>
      <c r="S74" s="599"/>
      <c r="T74" s="599"/>
      <c r="U74" s="599"/>
      <c r="V74" s="599"/>
      <c r="W74" s="599"/>
      <c r="X74" s="599"/>
      <c r="Y74" s="599"/>
      <c r="Z74" s="598"/>
      <c r="AA74" s="598"/>
      <c r="AB74" s="598"/>
      <c r="AC74" s="598"/>
      <c r="AD74" s="598"/>
      <c r="AE74" s="598"/>
      <c r="AF74" s="598"/>
      <c r="AG74" s="598"/>
      <c r="AH74" s="598"/>
      <c r="AI74" s="598"/>
    </row>
    <row r="75" spans="1:35" ht="15" x14ac:dyDescent="0.25">
      <c r="J75" s="596" t="s">
        <v>215</v>
      </c>
      <c r="K75" s="597" t="s">
        <v>216</v>
      </c>
      <c r="L75" s="599"/>
      <c r="M75" s="599"/>
      <c r="N75" s="599"/>
      <c r="O75" s="599"/>
      <c r="P75" s="599"/>
      <c r="Q75" s="599"/>
      <c r="R75" s="599"/>
      <c r="S75" s="599"/>
      <c r="T75" s="599"/>
      <c r="U75" s="599"/>
      <c r="V75" s="599"/>
      <c r="W75" s="599"/>
      <c r="X75" s="599"/>
      <c r="Y75" s="599"/>
      <c r="Z75" s="598"/>
      <c r="AA75" s="598"/>
      <c r="AB75" s="598"/>
      <c r="AC75" s="598"/>
      <c r="AD75" s="598"/>
      <c r="AE75" s="598"/>
      <c r="AF75" s="598"/>
      <c r="AG75" s="598"/>
      <c r="AH75" s="598"/>
      <c r="AI75" s="598"/>
    </row>
    <row r="76" spans="1:35" x14ac:dyDescent="0.2">
      <c r="J76" s="596" t="s">
        <v>217</v>
      </c>
      <c r="K76" s="597" t="s">
        <v>218</v>
      </c>
      <c r="L76" s="29"/>
      <c r="M76" s="29"/>
      <c r="N76" s="29"/>
      <c r="O76" s="29"/>
      <c r="P76" s="29"/>
      <c r="Q76" s="29"/>
      <c r="R76" s="29"/>
      <c r="S76" s="29"/>
      <c r="T76" s="29"/>
      <c r="U76" s="29"/>
      <c r="V76" s="29"/>
      <c r="W76" s="29"/>
      <c r="X76" s="29"/>
      <c r="Y76" s="29"/>
      <c r="Z76" s="598"/>
      <c r="AA76" s="598"/>
      <c r="AB76" s="598"/>
      <c r="AC76" s="598"/>
      <c r="AD76" s="598"/>
      <c r="AE76" s="598"/>
      <c r="AF76" s="598"/>
      <c r="AG76" s="598"/>
      <c r="AH76" s="598"/>
      <c r="AI76" s="598"/>
    </row>
    <row r="77" spans="1:35" x14ac:dyDescent="0.2">
      <c r="J77" s="596" t="s">
        <v>219</v>
      </c>
      <c r="K77" s="597" t="s">
        <v>220</v>
      </c>
      <c r="L77" s="29"/>
      <c r="M77" s="29"/>
      <c r="N77" s="29"/>
      <c r="O77" s="29"/>
      <c r="P77" s="29"/>
      <c r="Q77" s="29"/>
      <c r="R77" s="29"/>
      <c r="S77" s="29"/>
      <c r="T77" s="29"/>
      <c r="U77" s="29"/>
      <c r="V77" s="29"/>
      <c r="W77" s="29"/>
      <c r="X77" s="29"/>
      <c r="Y77" s="29"/>
      <c r="Z77" s="598"/>
      <c r="AA77" s="598"/>
      <c r="AB77" s="598"/>
      <c r="AC77" s="598"/>
      <c r="AD77" s="598"/>
      <c r="AE77" s="598"/>
      <c r="AF77" s="598"/>
      <c r="AG77" s="598"/>
      <c r="AH77" s="598"/>
      <c r="AI77" s="598"/>
    </row>
    <row r="78" spans="1:35" x14ac:dyDescent="0.2">
      <c r="J78" s="596" t="s">
        <v>221</v>
      </c>
      <c r="K78" s="597" t="s">
        <v>222</v>
      </c>
      <c r="L78" s="29"/>
      <c r="M78" s="29"/>
      <c r="N78" s="29"/>
      <c r="O78" s="29"/>
      <c r="P78" s="29"/>
      <c r="Q78" s="29"/>
      <c r="R78" s="29"/>
      <c r="S78" s="29"/>
      <c r="T78" s="29"/>
      <c r="U78" s="29"/>
      <c r="V78" s="29"/>
      <c r="W78" s="29"/>
      <c r="X78" s="29"/>
      <c r="Y78" s="29"/>
      <c r="Z78" s="598"/>
      <c r="AA78" s="598"/>
      <c r="AB78" s="598"/>
      <c r="AC78" s="598"/>
      <c r="AD78" s="598"/>
      <c r="AE78" s="598"/>
      <c r="AF78" s="598"/>
      <c r="AG78" s="598"/>
      <c r="AH78" s="598"/>
      <c r="AI78" s="598"/>
    </row>
    <row r="79" spans="1:35" x14ac:dyDescent="0.2">
      <c r="J79" s="596" t="s">
        <v>223</v>
      </c>
      <c r="K79" s="597" t="s">
        <v>224</v>
      </c>
      <c r="L79" s="29"/>
      <c r="M79" s="29"/>
      <c r="N79" s="29"/>
      <c r="O79" s="29"/>
      <c r="P79" s="29"/>
      <c r="Q79" s="29"/>
      <c r="R79" s="29"/>
      <c r="S79" s="29"/>
      <c r="T79" s="29"/>
      <c r="U79" s="29"/>
      <c r="V79" s="29"/>
      <c r="W79" s="29"/>
      <c r="X79" s="29"/>
      <c r="Y79" s="29"/>
      <c r="Z79" s="598"/>
      <c r="AA79" s="598"/>
      <c r="AB79" s="598"/>
      <c r="AC79" s="598"/>
      <c r="AD79" s="598"/>
      <c r="AE79" s="598"/>
      <c r="AF79" s="598"/>
      <c r="AG79" s="598"/>
      <c r="AH79" s="598"/>
      <c r="AI79" s="598"/>
    </row>
    <row r="80" spans="1:35" x14ac:dyDescent="0.2">
      <c r="J80" s="596" t="s">
        <v>225</v>
      </c>
      <c r="K80" s="597" t="s">
        <v>226</v>
      </c>
      <c r="L80" s="29"/>
      <c r="M80" s="29"/>
      <c r="N80" s="29"/>
      <c r="O80" s="29"/>
      <c r="P80" s="29"/>
      <c r="Q80" s="29"/>
      <c r="R80" s="29"/>
      <c r="S80" s="29"/>
      <c r="T80" s="29"/>
      <c r="U80" s="29"/>
      <c r="V80" s="29"/>
      <c r="W80" s="29"/>
      <c r="X80" s="29"/>
      <c r="Y80" s="29"/>
      <c r="Z80" s="598"/>
      <c r="AA80" s="598"/>
      <c r="AB80" s="598"/>
      <c r="AC80" s="598"/>
      <c r="AD80" s="598"/>
      <c r="AE80" s="598"/>
      <c r="AF80" s="598"/>
      <c r="AG80" s="598"/>
      <c r="AH80" s="598"/>
      <c r="AI80" s="598"/>
    </row>
    <row r="81" spans="10:35" x14ac:dyDescent="0.2">
      <c r="J81" s="596" t="s">
        <v>227</v>
      </c>
      <c r="K81" s="597" t="s">
        <v>228</v>
      </c>
      <c r="L81" s="29"/>
      <c r="M81" s="29"/>
      <c r="N81" s="29"/>
      <c r="O81" s="29"/>
      <c r="P81" s="29"/>
      <c r="Q81" s="29"/>
      <c r="R81" s="29"/>
      <c r="S81" s="29"/>
      <c r="T81" s="29"/>
      <c r="U81" s="29"/>
      <c r="V81" s="29"/>
      <c r="W81" s="29"/>
      <c r="X81" s="29"/>
      <c r="Y81" s="29"/>
      <c r="Z81" s="598"/>
      <c r="AA81" s="598"/>
      <c r="AB81" s="598"/>
      <c r="AC81" s="598"/>
      <c r="AD81" s="598"/>
      <c r="AE81" s="598"/>
      <c r="AF81" s="598"/>
      <c r="AG81" s="598"/>
      <c r="AH81" s="598"/>
      <c r="AI81" s="598"/>
    </row>
    <row r="82" spans="10:35" x14ac:dyDescent="0.2">
      <c r="J82" s="596" t="s">
        <v>229</v>
      </c>
      <c r="K82" s="597" t="s">
        <v>230</v>
      </c>
      <c r="L82" s="29"/>
      <c r="M82" s="29"/>
      <c r="N82" s="29"/>
      <c r="O82" s="29"/>
      <c r="P82" s="29"/>
      <c r="Q82" s="29"/>
      <c r="R82" s="29"/>
      <c r="S82" s="29"/>
      <c r="T82" s="29"/>
      <c r="U82" s="29"/>
      <c r="V82" s="29"/>
      <c r="W82" s="29"/>
      <c r="X82" s="29"/>
      <c r="Y82" s="29"/>
      <c r="Z82" s="598"/>
      <c r="AA82" s="598"/>
      <c r="AB82" s="598"/>
      <c r="AC82" s="598"/>
      <c r="AD82" s="598"/>
      <c r="AE82" s="598"/>
      <c r="AF82" s="598"/>
      <c r="AG82" s="598"/>
      <c r="AH82" s="598"/>
      <c r="AI82" s="598"/>
    </row>
    <row r="83" spans="10:35" x14ac:dyDescent="0.2">
      <c r="J83" s="596" t="s">
        <v>231</v>
      </c>
      <c r="K83" s="597" t="s">
        <v>232</v>
      </c>
      <c r="L83" s="598"/>
      <c r="M83" s="598"/>
      <c r="N83" s="598"/>
      <c r="O83" s="598"/>
      <c r="P83" s="598"/>
      <c r="Q83" s="598"/>
      <c r="R83" s="598"/>
      <c r="S83" s="598"/>
      <c r="T83" s="598"/>
      <c r="U83" s="598"/>
      <c r="V83" s="598"/>
      <c r="W83" s="598"/>
      <c r="X83" s="598"/>
      <c r="Y83" s="598"/>
      <c r="Z83" s="598"/>
      <c r="AA83" s="598"/>
      <c r="AB83" s="598"/>
      <c r="AC83" s="598"/>
      <c r="AD83" s="598"/>
      <c r="AE83" s="598"/>
      <c r="AF83" s="598"/>
      <c r="AG83" s="598"/>
      <c r="AH83" s="598"/>
      <c r="AI83" s="598"/>
    </row>
    <row r="84" spans="10:35" x14ac:dyDescent="0.2">
      <c r="J84" s="596" t="s">
        <v>233</v>
      </c>
      <c r="K84" s="597" t="s">
        <v>234</v>
      </c>
      <c r="L84" s="598"/>
      <c r="M84" s="598"/>
      <c r="N84" s="598"/>
      <c r="O84" s="598"/>
      <c r="P84" s="598"/>
      <c r="Q84" s="598"/>
      <c r="R84" s="598"/>
      <c r="S84" s="598"/>
      <c r="T84" s="598"/>
      <c r="U84" s="598"/>
      <c r="V84" s="598"/>
      <c r="W84" s="598"/>
      <c r="X84" s="598"/>
      <c r="Y84" s="598"/>
      <c r="Z84" s="598"/>
      <c r="AA84" s="598"/>
      <c r="AB84" s="598"/>
      <c r="AC84" s="598"/>
      <c r="AD84" s="598"/>
      <c r="AE84" s="598"/>
      <c r="AF84" s="598"/>
      <c r="AG84" s="598"/>
      <c r="AH84" s="598"/>
      <c r="AI84" s="598"/>
    </row>
  </sheetData>
  <mergeCells count="12">
    <mergeCell ref="A61:B61"/>
    <mergeCell ref="A20:B20"/>
    <mergeCell ref="A21:B21"/>
    <mergeCell ref="A22:B22"/>
    <mergeCell ref="A23:B23"/>
    <mergeCell ref="A24:B24"/>
    <mergeCell ref="A26:B26"/>
    <mergeCell ref="A55:B55"/>
    <mergeCell ref="A56:B56"/>
    <mergeCell ref="A57:B57"/>
    <mergeCell ref="A58:B58"/>
    <mergeCell ref="A59:B59"/>
  </mergeCells>
  <phoneticPr fontId="0" type="noConversion"/>
  <printOptions horizontalCentered="1"/>
  <pageMargins left="0.75" right="0.75" top="0.75" bottom="0.75" header="0" footer="0"/>
  <pageSetup paperSize="9" pageOrder="overThenDown" orientation="portrait" r:id="rId1"/>
  <headerFooter alignWithMargins="0">
    <oddFooter>&amp;C3-6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68"/>
  <sheetViews>
    <sheetView showGridLines="0" zoomScaleNormal="75" zoomScaleSheetLayoutView="100" workbookViewId="0">
      <selection activeCell="C7" sqref="C7:L7"/>
    </sheetView>
  </sheetViews>
  <sheetFormatPr defaultRowHeight="12.75" x14ac:dyDescent="0.2"/>
  <cols>
    <col min="1" max="1" width="2.28515625" style="1" customWidth="1"/>
    <col min="2" max="2" width="34" style="1" customWidth="1"/>
    <col min="3" max="3" width="13" style="1" customWidth="1"/>
    <col min="4" max="5" width="13" style="11" customWidth="1"/>
    <col min="6" max="6" width="14.7109375" style="11" customWidth="1"/>
    <col min="7" max="8" width="14.5703125" style="1" customWidth="1"/>
    <col min="9" max="11" width="14.7109375" style="1" customWidth="1"/>
    <col min="12" max="12" width="16.85546875" style="1" customWidth="1"/>
    <col min="13" max="16384" width="9.140625" style="1"/>
  </cols>
  <sheetData>
    <row r="1" spans="1:12" ht="12" customHeight="1" x14ac:dyDescent="0.2">
      <c r="A1" s="44" t="s">
        <v>55</v>
      </c>
      <c r="D1" s="1"/>
      <c r="E1" s="1"/>
      <c r="F1" s="1"/>
      <c r="H1" s="44"/>
      <c r="I1" s="99"/>
      <c r="J1" s="98"/>
    </row>
    <row r="2" spans="1:12" ht="12" customHeight="1" x14ac:dyDescent="0.2">
      <c r="A2" s="157" t="s">
        <v>57</v>
      </c>
      <c r="C2" s="157"/>
      <c r="D2" s="1"/>
      <c r="H2" s="157"/>
      <c r="I2" s="99"/>
      <c r="J2" s="98"/>
    </row>
    <row r="3" spans="1:12" ht="12" customHeight="1" x14ac:dyDescent="0.2">
      <c r="A3" s="41" t="s">
        <v>24</v>
      </c>
      <c r="C3" s="157"/>
      <c r="D3" s="1"/>
      <c r="E3" s="1"/>
      <c r="F3" s="1"/>
      <c r="H3" s="41"/>
      <c r="I3" s="99"/>
      <c r="J3" s="98"/>
    </row>
    <row r="4" spans="1:12" ht="12" customHeight="1" x14ac:dyDescent="0.2">
      <c r="A4" s="40" t="s">
        <v>177</v>
      </c>
      <c r="B4" s="39" t="s">
        <v>178</v>
      </c>
      <c r="C4" s="43"/>
      <c r="D4" s="1"/>
      <c r="H4" s="40"/>
      <c r="I4" s="99"/>
      <c r="J4" s="98"/>
    </row>
    <row r="5" spans="1:12" ht="12" customHeight="1" x14ac:dyDescent="0.2">
      <c r="A5" s="39" t="s">
        <v>2</v>
      </c>
      <c r="C5" s="43"/>
      <c r="D5" s="1"/>
      <c r="E5" s="1"/>
      <c r="F5" s="1"/>
      <c r="H5" s="39"/>
      <c r="I5" s="99"/>
      <c r="J5" s="99"/>
    </row>
    <row r="6" spans="1:12" ht="12" customHeight="1" x14ac:dyDescent="0.2">
      <c r="A6" s="36"/>
      <c r="C6" s="43"/>
      <c r="D6" s="45"/>
      <c r="E6" s="45"/>
      <c r="F6" s="45"/>
      <c r="G6" s="35"/>
      <c r="H6" s="100"/>
      <c r="I6" s="101"/>
    </row>
    <row r="7" spans="1:12" s="49" customFormat="1" ht="12" customHeight="1" x14ac:dyDescent="0.2">
      <c r="A7" s="81"/>
      <c r="B7" s="48" t="s">
        <v>3</v>
      </c>
      <c r="C7" s="137">
        <v>1996</v>
      </c>
      <c r="D7" s="50">
        <v>1997</v>
      </c>
      <c r="E7" s="137">
        <v>1998</v>
      </c>
      <c r="F7" s="50">
        <v>1999</v>
      </c>
      <c r="G7" s="137">
        <v>2000</v>
      </c>
      <c r="H7" s="50">
        <v>2001</v>
      </c>
      <c r="I7" s="137">
        <v>2002</v>
      </c>
      <c r="J7" s="50">
        <v>2003</v>
      </c>
      <c r="K7" s="137">
        <v>2004</v>
      </c>
      <c r="L7" s="50">
        <v>2005</v>
      </c>
    </row>
    <row r="8" spans="1:12" s="6" customFormat="1" ht="12" customHeight="1" x14ac:dyDescent="0.2">
      <c r="A8" s="51"/>
      <c r="C8" s="52"/>
      <c r="D8" s="46"/>
      <c r="E8" s="96"/>
      <c r="F8" s="96"/>
      <c r="G8" s="96"/>
      <c r="J8" s="97"/>
      <c r="K8" s="97"/>
    </row>
    <row r="9" spans="1:12" s="51" customFormat="1" ht="12" customHeight="1" x14ac:dyDescent="0.2">
      <c r="A9" s="54" t="s">
        <v>4</v>
      </c>
      <c r="C9" s="158">
        <v>1.8277413458861469</v>
      </c>
      <c r="D9" s="158">
        <v>5.3720655003002715</v>
      </c>
      <c r="E9" s="158">
        <v>-0.70673839733567112</v>
      </c>
      <c r="F9" s="158">
        <v>5.3222459770501995</v>
      </c>
      <c r="G9" s="158">
        <v>-9.172820295477301</v>
      </c>
      <c r="H9" s="158">
        <v>-3.4480499700669576</v>
      </c>
      <c r="I9" s="158">
        <v>7.6975394415688347</v>
      </c>
      <c r="J9" s="158">
        <v>1.1812104278784208</v>
      </c>
      <c r="K9" s="158">
        <v>16.192116710563909</v>
      </c>
      <c r="L9" s="158">
        <v>2.9185146041818877</v>
      </c>
    </row>
    <row r="10" spans="1:12" s="6" customFormat="1" ht="12" customHeight="1" x14ac:dyDescent="0.2">
      <c r="A10" s="52"/>
      <c r="B10" s="37" t="s">
        <v>5</v>
      </c>
      <c r="C10" s="159">
        <v>11.237789245580366</v>
      </c>
      <c r="D10" s="159">
        <v>5.4300812865554438</v>
      </c>
      <c r="E10" s="159">
        <v>-0.70095491971048363</v>
      </c>
      <c r="F10" s="159">
        <v>5.3761619792650706</v>
      </c>
      <c r="G10" s="159">
        <v>-9.1145509953880826</v>
      </c>
      <c r="H10" s="159">
        <v>-3.5325761044964876</v>
      </c>
      <c r="I10" s="159">
        <v>7.3322327531622822</v>
      </c>
      <c r="J10" s="159">
        <v>0.76697365649900373</v>
      </c>
      <c r="K10" s="159">
        <v>15.831477419720731</v>
      </c>
      <c r="L10" s="159">
        <v>4.0753729250511128</v>
      </c>
    </row>
    <row r="11" spans="1:12" s="6" customFormat="1" ht="12" customHeight="1" x14ac:dyDescent="0.2">
      <c r="A11" s="52"/>
      <c r="B11" s="37" t="s">
        <v>6</v>
      </c>
      <c r="C11" s="159">
        <v>-97.494561678653042</v>
      </c>
      <c r="D11" s="159">
        <v>-21.815465072842734</v>
      </c>
      <c r="E11" s="159">
        <v>-4.3614770322844887</v>
      </c>
      <c r="F11" s="159">
        <v>-30.052811875535255</v>
      </c>
      <c r="G11" s="159">
        <v>-66.768697071727374</v>
      </c>
      <c r="H11" s="159">
        <v>225.05373042677311</v>
      </c>
      <c r="I11" s="159">
        <v>300.77453480683857</v>
      </c>
      <c r="J11" s="159">
        <v>90.181475371199625</v>
      </c>
      <c r="K11" s="159">
        <v>57.249609636404195</v>
      </c>
      <c r="L11" s="159">
        <v>-94.092567636790633</v>
      </c>
    </row>
    <row r="12" spans="1:12" s="6" customFormat="1" ht="12" customHeight="1" x14ac:dyDescent="0.2">
      <c r="A12" s="52"/>
      <c r="B12" s="52"/>
      <c r="C12" s="158"/>
      <c r="D12" s="158"/>
      <c r="E12" s="158"/>
      <c r="F12" s="158"/>
      <c r="G12" s="158"/>
      <c r="H12" s="158"/>
      <c r="I12" s="158"/>
      <c r="J12" s="158"/>
      <c r="K12" s="158"/>
      <c r="L12" s="158"/>
    </row>
    <row r="13" spans="1:12" s="51" customFormat="1" ht="12" customHeight="1" x14ac:dyDescent="0.2">
      <c r="A13" s="54" t="s">
        <v>7</v>
      </c>
      <c r="C13" s="158">
        <v>12.824717184223267</v>
      </c>
      <c r="D13" s="158">
        <v>29.000464887590937</v>
      </c>
      <c r="E13" s="158">
        <v>19.976009008341443</v>
      </c>
      <c r="F13" s="158">
        <v>30.939861654255818</v>
      </c>
      <c r="G13" s="158">
        <v>13.85519608865453</v>
      </c>
      <c r="H13" s="158">
        <v>1.3614143850029459</v>
      </c>
      <c r="I13" s="158">
        <v>11.266245502854755</v>
      </c>
      <c r="J13" s="158">
        <v>8.5753250335264042</v>
      </c>
      <c r="K13" s="158">
        <v>8.0004844916692353</v>
      </c>
      <c r="L13" s="158">
        <v>8.3998273201379305</v>
      </c>
    </row>
    <row r="14" spans="1:12" s="6" customFormat="1" ht="12" customHeight="1" x14ac:dyDescent="0.2">
      <c r="A14" s="52"/>
      <c r="B14" s="37" t="s">
        <v>8</v>
      </c>
      <c r="C14" s="159">
        <v>-3.216388991287622</v>
      </c>
      <c r="D14" s="159">
        <v>17.089311001634712</v>
      </c>
      <c r="E14" s="159">
        <v>28.414769153951489</v>
      </c>
      <c r="F14" s="159">
        <v>-12.175634232784438</v>
      </c>
      <c r="G14" s="159">
        <v>28.778076687133836</v>
      </c>
      <c r="H14" s="159">
        <v>-13.228453190890377</v>
      </c>
      <c r="I14" s="159">
        <v>20.54011753674807</v>
      </c>
      <c r="J14" s="159">
        <v>30.095170280200879</v>
      </c>
      <c r="K14" s="159">
        <v>25.56188270787132</v>
      </c>
      <c r="L14" s="159">
        <v>13.287885063140802</v>
      </c>
    </row>
    <row r="15" spans="1:12" s="6" customFormat="1" ht="12" customHeight="1" x14ac:dyDescent="0.2">
      <c r="A15" s="52"/>
      <c r="B15" s="37" t="s">
        <v>9</v>
      </c>
      <c r="C15" s="159">
        <v>16.226969662775524</v>
      </c>
      <c r="D15" s="159">
        <v>35.82042804514365</v>
      </c>
      <c r="E15" s="159">
        <v>10.599191902205529</v>
      </c>
      <c r="F15" s="159">
        <v>26.69722913055006</v>
      </c>
      <c r="G15" s="159">
        <v>12.699998019996261</v>
      </c>
      <c r="H15" s="159">
        <v>12.110374287005499</v>
      </c>
      <c r="I15" s="159">
        <v>11.835439719066155</v>
      </c>
      <c r="J15" s="159">
        <v>9.614320119004427</v>
      </c>
      <c r="K15" s="159">
        <v>2.2000001770422717</v>
      </c>
      <c r="L15" s="159">
        <v>5.7095037329027765</v>
      </c>
    </row>
    <row r="16" spans="1:12" s="6" customFormat="1" ht="12" customHeight="1" x14ac:dyDescent="0.2">
      <c r="A16" s="52"/>
      <c r="B16" s="37" t="s">
        <v>10</v>
      </c>
      <c r="C16" s="159">
        <v>23.057489040549829</v>
      </c>
      <c r="D16" s="159">
        <v>26.332385774439125</v>
      </c>
      <c r="E16" s="159">
        <v>74.969679740493973</v>
      </c>
      <c r="F16" s="159">
        <v>103.95627509349841</v>
      </c>
      <c r="G16" s="159">
        <v>11.300684720843979</v>
      </c>
      <c r="H16" s="159">
        <v>-25.56027960821784</v>
      </c>
      <c r="I16" s="159">
        <v>5.1228668676847722</v>
      </c>
      <c r="J16" s="159">
        <v>-11.249860229904996</v>
      </c>
      <c r="K16" s="159">
        <v>13.021879764285881</v>
      </c>
      <c r="L16" s="159">
        <v>2.548341027599732</v>
      </c>
    </row>
    <row r="17" spans="1:12" s="6" customFormat="1" ht="12" customHeight="1" x14ac:dyDescent="0.2">
      <c r="A17" s="52"/>
      <c r="B17" s="37" t="s">
        <v>11</v>
      </c>
      <c r="C17" s="159">
        <v>11.900350191656273</v>
      </c>
      <c r="D17" s="159">
        <v>11.372140758423477</v>
      </c>
      <c r="E17" s="159">
        <v>15.727632913991506</v>
      </c>
      <c r="F17" s="159">
        <v>16.615357929971132</v>
      </c>
      <c r="G17" s="159">
        <v>11.032282882889021</v>
      </c>
      <c r="H17" s="159">
        <v>16.386006421695075</v>
      </c>
      <c r="I17" s="159">
        <v>8.4727572861059919</v>
      </c>
      <c r="J17" s="159">
        <v>9.2544013689826787</v>
      </c>
      <c r="K17" s="159">
        <v>17.366507662026475</v>
      </c>
      <c r="L17" s="159">
        <v>24.162403416718938</v>
      </c>
    </row>
    <row r="18" spans="1:12" s="6" customFormat="1" ht="12" customHeight="1" x14ac:dyDescent="0.2">
      <c r="A18" s="52"/>
      <c r="B18" s="52"/>
      <c r="C18" s="158"/>
      <c r="D18" s="158"/>
      <c r="E18" s="158"/>
      <c r="F18" s="158"/>
      <c r="G18" s="158"/>
      <c r="H18" s="158"/>
      <c r="I18" s="158"/>
      <c r="J18" s="158"/>
      <c r="K18" s="158"/>
      <c r="L18" s="158"/>
    </row>
    <row r="19" spans="1:12" s="51" customFormat="1" ht="12" customHeight="1" x14ac:dyDescent="0.2">
      <c r="A19" s="54" t="s">
        <v>12</v>
      </c>
      <c r="C19" s="158">
        <v>20.162180570641453</v>
      </c>
      <c r="D19" s="158">
        <v>17.800781317986637</v>
      </c>
      <c r="E19" s="158">
        <v>16.262441953410466</v>
      </c>
      <c r="F19" s="158">
        <v>8.5096863465405903</v>
      </c>
      <c r="G19" s="158">
        <v>11.683550709743162</v>
      </c>
      <c r="H19" s="158">
        <v>10.830560340748164</v>
      </c>
      <c r="I19" s="158">
        <v>9.3953836287149262</v>
      </c>
      <c r="J19" s="158">
        <v>7.5424673487574756</v>
      </c>
      <c r="K19" s="158">
        <v>8.8850308626198693</v>
      </c>
      <c r="L19" s="158">
        <v>9.971780960463871</v>
      </c>
    </row>
    <row r="20" spans="1:12" s="6" customFormat="1" ht="12" customHeight="1" x14ac:dyDescent="0.2">
      <c r="A20" s="52"/>
      <c r="B20" s="37" t="s">
        <v>13</v>
      </c>
      <c r="C20" s="159">
        <v>18.571775248016053</v>
      </c>
      <c r="D20" s="159">
        <v>19.048862740785545</v>
      </c>
      <c r="E20" s="159">
        <v>9.0549630445018394</v>
      </c>
      <c r="F20" s="159">
        <v>14.250320576920817</v>
      </c>
      <c r="G20" s="159">
        <v>15.363760114172509</v>
      </c>
      <c r="H20" s="159">
        <v>25.638695822537038</v>
      </c>
      <c r="I20" s="159">
        <v>9.1864477340071851</v>
      </c>
      <c r="J20" s="159">
        <v>12.822014318181662</v>
      </c>
      <c r="K20" s="159">
        <v>12.422721673456394</v>
      </c>
      <c r="L20" s="159">
        <v>16.201181798921827</v>
      </c>
    </row>
    <row r="21" spans="1:12" s="6" customFormat="1" ht="12" customHeight="1" x14ac:dyDescent="0.2">
      <c r="A21" s="52"/>
      <c r="B21" s="37" t="s">
        <v>14</v>
      </c>
      <c r="C21" s="159">
        <v>13.04146698295925</v>
      </c>
      <c r="D21" s="159">
        <v>8.6648079262205524</v>
      </c>
      <c r="E21" s="159">
        <v>16.008713347797652</v>
      </c>
      <c r="F21" s="159">
        <v>16.136881873017895</v>
      </c>
      <c r="G21" s="159">
        <v>9.3619116182515061</v>
      </c>
      <c r="H21" s="159">
        <v>8.5719541574443383</v>
      </c>
      <c r="I21" s="159">
        <v>11.245609442983028</v>
      </c>
      <c r="J21" s="159">
        <v>9.804814124438721</v>
      </c>
      <c r="K21" s="159">
        <v>23.053010605766588</v>
      </c>
      <c r="L21" s="159">
        <v>12.430067615229579</v>
      </c>
    </row>
    <row r="22" spans="1:12" s="6" customFormat="1" ht="12" customHeight="1" x14ac:dyDescent="0.2">
      <c r="A22" s="52"/>
      <c r="B22" s="37" t="s">
        <v>15</v>
      </c>
      <c r="C22" s="159">
        <v>17.211411407915335</v>
      </c>
      <c r="D22" s="159">
        <v>9.6438734412324081</v>
      </c>
      <c r="E22" s="159">
        <v>10.396775070205644</v>
      </c>
      <c r="F22" s="159">
        <v>9.7192020809571122</v>
      </c>
      <c r="G22" s="159">
        <v>5.0085445156175856</v>
      </c>
      <c r="H22" s="159">
        <v>5.1254019521610239</v>
      </c>
      <c r="I22" s="159">
        <v>4.6756546187459724</v>
      </c>
      <c r="J22" s="159">
        <v>9.7478099626876471</v>
      </c>
      <c r="K22" s="159">
        <v>15.447535642148402</v>
      </c>
      <c r="L22" s="159">
        <v>10.758754913504443</v>
      </c>
    </row>
    <row r="23" spans="1:12" s="6" customFormat="1" ht="12" customHeight="1" x14ac:dyDescent="0.2">
      <c r="A23" s="52"/>
      <c r="B23" s="37" t="s">
        <v>16</v>
      </c>
      <c r="C23" s="159">
        <v>12.507060068699349</v>
      </c>
      <c r="D23" s="159">
        <v>12.130916375614431</v>
      </c>
      <c r="E23" s="159">
        <v>11.842326229551858</v>
      </c>
      <c r="F23" s="159">
        <v>11.094074739303839</v>
      </c>
      <c r="G23" s="159">
        <v>6.7725168590696105</v>
      </c>
      <c r="H23" s="159">
        <v>2.0208151182983691</v>
      </c>
      <c r="I23" s="159">
        <v>4.9184430399769496</v>
      </c>
      <c r="J23" s="159">
        <v>5.732472451119075</v>
      </c>
      <c r="K23" s="159">
        <v>9.1157382720545179</v>
      </c>
      <c r="L23" s="159">
        <v>12.857582475690176</v>
      </c>
    </row>
    <row r="24" spans="1:12" s="6" customFormat="1" ht="12" customHeight="1" x14ac:dyDescent="0.2">
      <c r="A24" s="52"/>
      <c r="B24" s="37" t="s">
        <v>17</v>
      </c>
      <c r="C24" s="159">
        <v>19.667967966700228</v>
      </c>
      <c r="D24" s="159">
        <v>15.804535040700184</v>
      </c>
      <c r="E24" s="159">
        <v>16.160630733803028</v>
      </c>
      <c r="F24" s="159">
        <v>12.793891723441963</v>
      </c>
      <c r="G24" s="159">
        <v>14.55124172675022</v>
      </c>
      <c r="H24" s="159">
        <v>13.140408484803135</v>
      </c>
      <c r="I24" s="159">
        <v>8.4095927546205864</v>
      </c>
      <c r="J24" s="159">
        <v>8.3289679810850004</v>
      </c>
      <c r="K24" s="159">
        <v>8.3272008419875689</v>
      </c>
      <c r="L24" s="159">
        <v>11.44792343914327</v>
      </c>
    </row>
    <row r="25" spans="1:12" s="6" customFormat="1" ht="12" customHeight="1" x14ac:dyDescent="0.2">
      <c r="A25" s="52"/>
      <c r="B25" s="37" t="s">
        <v>18</v>
      </c>
      <c r="C25" s="159">
        <v>32.812406728220253</v>
      </c>
      <c r="D25" s="159">
        <v>30.090847569549073</v>
      </c>
      <c r="E25" s="159">
        <v>20.712919866320732</v>
      </c>
      <c r="F25" s="159">
        <v>-2.2592556524143381</v>
      </c>
      <c r="G25" s="159">
        <v>12.211062967089049</v>
      </c>
      <c r="H25" s="159">
        <v>12.042316791310936</v>
      </c>
      <c r="I25" s="159">
        <v>12.432364889817226</v>
      </c>
      <c r="J25" s="159">
        <v>5.1412213775268167</v>
      </c>
      <c r="K25" s="159">
        <v>0.55384141825238764</v>
      </c>
      <c r="L25" s="159">
        <v>3.0550570317651848</v>
      </c>
    </row>
    <row r="26" spans="1:12" s="6" customFormat="1" ht="12" customHeight="1" x14ac:dyDescent="0.2">
      <c r="A26" s="52"/>
      <c r="B26" s="52"/>
      <c r="C26" s="158"/>
      <c r="D26" s="158"/>
      <c r="E26" s="158"/>
      <c r="F26" s="158"/>
      <c r="G26" s="158"/>
      <c r="H26" s="158"/>
      <c r="I26" s="158"/>
      <c r="J26" s="158"/>
      <c r="K26" s="158"/>
      <c r="L26" s="158"/>
    </row>
    <row r="27" spans="1:12" s="51" customFormat="1" ht="12" customHeight="1" x14ac:dyDescent="0.2">
      <c r="A27" s="54" t="s">
        <v>19</v>
      </c>
      <c r="C27" s="158">
        <v>12.506405923080454</v>
      </c>
      <c r="D27" s="158">
        <v>20.683648352225468</v>
      </c>
      <c r="E27" s="158">
        <v>15.166384979723468</v>
      </c>
      <c r="F27" s="158">
        <v>20.089288223804736</v>
      </c>
      <c r="G27" s="158">
        <v>10.156460839780902</v>
      </c>
      <c r="H27" s="158">
        <v>3.5080827365381984</v>
      </c>
      <c r="I27" s="158">
        <v>10.330824629519352</v>
      </c>
      <c r="J27" s="158">
        <v>7.5195314058850604</v>
      </c>
      <c r="K27" s="158">
        <v>9.0435053999228252</v>
      </c>
      <c r="L27" s="158">
        <v>8.3172602136473373</v>
      </c>
    </row>
    <row r="28" spans="1:12" s="6" customFormat="1" ht="12" customHeight="1" x14ac:dyDescent="0.2">
      <c r="A28" s="26"/>
      <c r="B28" s="26"/>
      <c r="C28" s="55"/>
      <c r="D28" s="55"/>
      <c r="E28" s="56"/>
      <c r="F28" s="104"/>
      <c r="G28" s="104"/>
      <c r="H28" s="104"/>
      <c r="I28" s="55"/>
      <c r="J28" s="156"/>
      <c r="K28" s="156"/>
    </row>
    <row r="29" spans="1:12" s="6" customFormat="1" ht="12" customHeight="1" x14ac:dyDescent="0.2">
      <c r="A29" s="6" t="s">
        <v>172</v>
      </c>
      <c r="C29" s="52"/>
      <c r="G29" s="52"/>
      <c r="H29" s="105"/>
      <c r="I29" s="103"/>
      <c r="J29" s="103"/>
    </row>
    <row r="30" spans="1:12" s="6" customFormat="1" ht="12" customHeight="1" x14ac:dyDescent="0.2">
      <c r="A30" s="6" t="s">
        <v>153</v>
      </c>
      <c r="B30" s="6" t="s">
        <v>173</v>
      </c>
      <c r="H30" s="97"/>
      <c r="I30" s="103"/>
      <c r="J30" s="103"/>
    </row>
    <row r="31" spans="1:12" s="6" customFormat="1" ht="12" customHeight="1" x14ac:dyDescent="0.2">
      <c r="B31" s="6" t="s">
        <v>176</v>
      </c>
      <c r="H31" s="97"/>
      <c r="I31" s="103"/>
      <c r="J31" s="103"/>
    </row>
    <row r="32" spans="1:12" s="6" customFormat="1" ht="12" customHeight="1" x14ac:dyDescent="0.2">
      <c r="B32" s="6" t="s">
        <v>174</v>
      </c>
      <c r="H32" s="97"/>
      <c r="I32" s="103"/>
      <c r="J32" s="103"/>
    </row>
    <row r="33" spans="1:12" s="6" customFormat="1" ht="12" customHeight="1" x14ac:dyDescent="0.2">
      <c r="A33" s="38" t="s">
        <v>20</v>
      </c>
      <c r="C33" s="37"/>
      <c r="H33" s="97"/>
      <c r="I33" s="96"/>
      <c r="J33" s="96"/>
    </row>
    <row r="34" spans="1:12" ht="12" customHeight="1" x14ac:dyDescent="0.2">
      <c r="A34" s="38"/>
      <c r="C34" s="37"/>
      <c r="D34" s="6"/>
      <c r="E34" s="6"/>
      <c r="F34" s="6"/>
      <c r="G34" s="46"/>
      <c r="H34" s="96"/>
      <c r="I34" s="96"/>
      <c r="J34" s="96"/>
      <c r="K34" s="6"/>
    </row>
    <row r="35" spans="1:12" ht="12" customHeight="1" x14ac:dyDescent="0.2">
      <c r="A35" s="44" t="s">
        <v>58</v>
      </c>
      <c r="C35" s="6"/>
      <c r="D35" s="6"/>
      <c r="E35" s="6"/>
      <c r="H35" s="44"/>
      <c r="I35" s="106"/>
      <c r="J35" s="96"/>
      <c r="K35" s="96"/>
    </row>
    <row r="36" spans="1:12" ht="12" customHeight="1" x14ac:dyDescent="0.2">
      <c r="A36" s="157" t="s">
        <v>57</v>
      </c>
      <c r="C36" s="54"/>
      <c r="D36" s="6"/>
      <c r="E36" s="6"/>
      <c r="F36" s="1"/>
      <c r="H36" s="157"/>
      <c r="I36" s="106"/>
      <c r="J36" s="96"/>
      <c r="K36" s="96"/>
    </row>
    <row r="37" spans="1:12" ht="12" customHeight="1" x14ac:dyDescent="0.2">
      <c r="A37" s="41" t="s">
        <v>1</v>
      </c>
      <c r="C37" s="54"/>
      <c r="D37" s="6"/>
      <c r="E37" s="6"/>
      <c r="H37" s="41"/>
      <c r="I37" s="106"/>
      <c r="J37" s="96"/>
      <c r="K37" s="96"/>
    </row>
    <row r="38" spans="1:12" ht="12" customHeight="1" x14ac:dyDescent="0.2">
      <c r="A38" s="40" t="s">
        <v>175</v>
      </c>
      <c r="B38" s="39" t="s">
        <v>178</v>
      </c>
      <c r="C38" s="54"/>
      <c r="D38" s="52"/>
      <c r="E38" s="6"/>
      <c r="F38" s="1"/>
      <c r="H38" s="40"/>
      <c r="I38" s="106"/>
      <c r="J38" s="96"/>
      <c r="K38" s="96"/>
    </row>
    <row r="39" spans="1:12" ht="12" customHeight="1" x14ac:dyDescent="0.2">
      <c r="A39" s="39" t="s">
        <v>2</v>
      </c>
      <c r="C39" s="54"/>
      <c r="D39" s="52"/>
      <c r="E39" s="6"/>
      <c r="H39" s="39"/>
      <c r="I39" s="106"/>
      <c r="J39" s="96"/>
      <c r="K39" s="96"/>
    </row>
    <row r="40" spans="1:12" ht="12" customHeight="1" x14ac:dyDescent="0.2">
      <c r="A40" s="36"/>
      <c r="C40" s="54"/>
      <c r="D40" s="151"/>
      <c r="E40" s="6"/>
      <c r="F40" s="6"/>
      <c r="G40" s="53"/>
      <c r="H40" s="106"/>
      <c r="I40" s="96"/>
      <c r="J40" s="96"/>
      <c r="K40" s="6"/>
    </row>
    <row r="41" spans="1:12" s="49" customFormat="1" ht="12" customHeight="1" x14ac:dyDescent="0.2">
      <c r="A41" s="82"/>
      <c r="B41" s="48" t="s">
        <v>3</v>
      </c>
      <c r="C41" s="50">
        <v>1996</v>
      </c>
      <c r="D41" s="102">
        <v>1997</v>
      </c>
      <c r="E41" s="102">
        <v>1998</v>
      </c>
      <c r="F41" s="102">
        <v>1999</v>
      </c>
      <c r="G41" s="102">
        <v>2000</v>
      </c>
      <c r="H41" s="102">
        <v>2001</v>
      </c>
      <c r="I41" s="102">
        <v>2002</v>
      </c>
      <c r="J41" s="102">
        <v>2003</v>
      </c>
      <c r="K41" s="102">
        <v>2004</v>
      </c>
      <c r="L41" s="102">
        <v>2005</v>
      </c>
    </row>
    <row r="42" spans="1:12" s="6" customFormat="1" ht="12" customHeight="1" x14ac:dyDescent="0.2">
      <c r="A42" s="54"/>
      <c r="C42" s="59"/>
      <c r="D42" s="46"/>
      <c r="E42" s="96"/>
      <c r="F42" s="96"/>
      <c r="G42" s="96"/>
      <c r="J42" s="97"/>
      <c r="K42" s="97"/>
    </row>
    <row r="43" spans="1:12" s="51" customFormat="1" ht="12" customHeight="1" x14ac:dyDescent="0.2">
      <c r="A43" s="54" t="s">
        <v>4</v>
      </c>
      <c r="C43" s="158">
        <v>-5.7355672996723284</v>
      </c>
      <c r="D43" s="158">
        <v>5.7797769019954925</v>
      </c>
      <c r="E43" s="158">
        <v>-12.973798557914307</v>
      </c>
      <c r="F43" s="158">
        <v>7.8024834292928835</v>
      </c>
      <c r="G43" s="158">
        <v>-0.23246341493425859</v>
      </c>
      <c r="H43" s="158">
        <v>10.080979380253318</v>
      </c>
      <c r="I43" s="158">
        <v>-4.172436181031558</v>
      </c>
      <c r="J43" s="158">
        <v>-0.75477411038162856</v>
      </c>
      <c r="K43" s="158">
        <v>4.6930953205883252</v>
      </c>
      <c r="L43" s="158">
        <v>-1.2732375445376309</v>
      </c>
    </row>
    <row r="44" spans="1:12" s="6" customFormat="1" ht="12" customHeight="1" x14ac:dyDescent="0.2">
      <c r="A44" s="52"/>
      <c r="B44" s="37" t="s">
        <v>5</v>
      </c>
      <c r="C44" s="159">
        <v>3.6314327356513632</v>
      </c>
      <c r="D44" s="159">
        <v>5.8475200532808191</v>
      </c>
      <c r="E44" s="159">
        <v>-12.993117460407833</v>
      </c>
      <c r="F44" s="159">
        <v>7.8830410791677963</v>
      </c>
      <c r="G44" s="159">
        <v>-0.15317936422192258</v>
      </c>
      <c r="H44" s="159">
        <v>9.9752872841354812</v>
      </c>
      <c r="I44" s="159">
        <v>-4.5581833434407031</v>
      </c>
      <c r="J44" s="159">
        <v>-1.1212125505151493</v>
      </c>
      <c r="K44" s="159">
        <v>4.5704267686713651</v>
      </c>
      <c r="L44" s="159">
        <v>-0.31084753836327916</v>
      </c>
    </row>
    <row r="45" spans="1:12" s="6" customFormat="1" ht="12" customHeight="1" x14ac:dyDescent="0.2">
      <c r="A45" s="52"/>
      <c r="B45" s="37" t="s">
        <v>6</v>
      </c>
      <c r="C45" s="159">
        <v>-97.543395444474555</v>
      </c>
      <c r="D45" s="159">
        <v>-22.229431611731123</v>
      </c>
      <c r="E45" s="159">
        <v>-2.1024528616719551</v>
      </c>
      <c r="F45" s="159">
        <v>-32.486790523265718</v>
      </c>
      <c r="G45" s="159">
        <v>-63.595051754607425</v>
      </c>
      <c r="H45" s="159">
        <v>241.74757281553397</v>
      </c>
      <c r="I45" s="159">
        <v>267.91801948051949</v>
      </c>
      <c r="J45" s="159">
        <v>66.295295350504674</v>
      </c>
      <c r="K45" s="159">
        <v>18.039202679844777</v>
      </c>
      <c r="L45" s="159">
        <v>-94.03203146951391</v>
      </c>
    </row>
    <row r="46" spans="1:12" s="6" customFormat="1" ht="12" customHeight="1" x14ac:dyDescent="0.2">
      <c r="A46" s="52"/>
      <c r="B46" s="52"/>
      <c r="C46" s="158"/>
      <c r="D46" s="158"/>
      <c r="E46" s="158"/>
      <c r="F46" s="158"/>
      <c r="G46" s="158"/>
      <c r="H46" s="158"/>
      <c r="I46" s="158"/>
      <c r="J46" s="158"/>
      <c r="K46" s="158"/>
      <c r="L46" s="158"/>
    </row>
    <row r="47" spans="1:12" s="51" customFormat="1" ht="12" customHeight="1" x14ac:dyDescent="0.2">
      <c r="A47" s="54" t="s">
        <v>7</v>
      </c>
      <c r="C47" s="158">
        <v>7.7442863575997389</v>
      </c>
      <c r="D47" s="158">
        <v>24.945595331472848</v>
      </c>
      <c r="E47" s="158">
        <v>7.4655149228755269</v>
      </c>
      <c r="F47" s="158">
        <v>25.384625471401968</v>
      </c>
      <c r="G47" s="158">
        <v>5.2792635370101593</v>
      </c>
      <c r="H47" s="158">
        <v>-5.8625583170644475</v>
      </c>
      <c r="I47" s="158">
        <v>5.0578728696280217</v>
      </c>
      <c r="J47" s="158">
        <v>3.8430084183783242</v>
      </c>
      <c r="K47" s="158">
        <v>2.8308947016565167</v>
      </c>
      <c r="L47" s="158">
        <v>0.40769274138638956</v>
      </c>
    </row>
    <row r="48" spans="1:12" s="6" customFormat="1" ht="12" customHeight="1" x14ac:dyDescent="0.2">
      <c r="A48" s="52"/>
      <c r="B48" s="37" t="s">
        <v>8</v>
      </c>
      <c r="C48" s="159">
        <v>0.66919903221851484</v>
      </c>
      <c r="D48" s="159">
        <v>27.251712708772935</v>
      </c>
      <c r="E48" s="159">
        <v>9.0718582348932042</v>
      </c>
      <c r="F48" s="159">
        <v>-9.9051797229287697</v>
      </c>
      <c r="G48" s="159">
        <v>14.456051994148256</v>
      </c>
      <c r="H48" s="159">
        <v>-9.514101072106417</v>
      </c>
      <c r="I48" s="159">
        <v>18.224228513417874</v>
      </c>
      <c r="J48" s="159">
        <v>17.525826504961195</v>
      </c>
      <c r="K48" s="159">
        <v>-2.7000189994300205</v>
      </c>
      <c r="L48" s="159">
        <v>0.45630705765193902</v>
      </c>
    </row>
    <row r="49" spans="1:12" s="6" customFormat="1" ht="12" customHeight="1" x14ac:dyDescent="0.2">
      <c r="A49" s="52"/>
      <c r="B49" s="37" t="s">
        <v>9</v>
      </c>
      <c r="C49" s="159">
        <v>9.1330770365846359</v>
      </c>
      <c r="D49" s="159">
        <v>29.985967331340003</v>
      </c>
      <c r="E49" s="159">
        <v>1.5172003890449925</v>
      </c>
      <c r="F49" s="159">
        <v>25.536287936934077</v>
      </c>
      <c r="G49" s="159">
        <v>2.800003448199484</v>
      </c>
      <c r="H49" s="159">
        <v>2.7045152530023708</v>
      </c>
      <c r="I49" s="159">
        <v>3.864685019659797</v>
      </c>
      <c r="J49" s="159">
        <v>4.187991484965603</v>
      </c>
      <c r="K49" s="159">
        <v>3.9700041794041629</v>
      </c>
      <c r="L49" s="159">
        <v>1.1999926144125261</v>
      </c>
    </row>
    <row r="50" spans="1:12" s="6" customFormat="1" ht="12" customHeight="1" x14ac:dyDescent="0.2">
      <c r="A50" s="52"/>
      <c r="B50" s="37" t="s">
        <v>10</v>
      </c>
      <c r="C50" s="159">
        <v>15.25299797290829</v>
      </c>
      <c r="D50" s="159">
        <v>20.767788932080201</v>
      </c>
      <c r="E50" s="159">
        <v>53.958848983684923</v>
      </c>
      <c r="F50" s="159">
        <v>99.131039457063139</v>
      </c>
      <c r="G50" s="159">
        <v>6.2178980913050852</v>
      </c>
      <c r="H50" s="159">
        <v>-30.596071007887858</v>
      </c>
      <c r="I50" s="159">
        <v>-2.8457421705813446</v>
      </c>
      <c r="J50" s="159">
        <v>-13.972509954552493</v>
      </c>
      <c r="K50" s="159">
        <v>3.8365576417693115</v>
      </c>
      <c r="L50" s="159">
        <v>-2.529168839273821</v>
      </c>
    </row>
    <row r="51" spans="1:12" s="6" customFormat="1" ht="12" customHeight="1" x14ac:dyDescent="0.2">
      <c r="A51" s="52"/>
      <c r="B51" s="37" t="s">
        <v>11</v>
      </c>
      <c r="C51" s="159">
        <v>7.1318415242708877</v>
      </c>
      <c r="D51" s="159">
        <v>2.9453760119085626</v>
      </c>
      <c r="E51" s="159">
        <v>1.9634178990021844</v>
      </c>
      <c r="F51" s="159">
        <v>0.65262473966214429</v>
      </c>
      <c r="G51" s="159">
        <v>5.7961146518875184</v>
      </c>
      <c r="H51" s="159">
        <v>0.26962400997978531</v>
      </c>
      <c r="I51" s="159">
        <v>5.7772646630183555</v>
      </c>
      <c r="J51" s="159">
        <v>4.4000231161943404</v>
      </c>
      <c r="K51" s="159">
        <v>4.5674678234154831</v>
      </c>
      <c r="L51" s="159">
        <v>-1.3898964961735039</v>
      </c>
    </row>
    <row r="52" spans="1:12" s="6" customFormat="1" ht="12" customHeight="1" x14ac:dyDescent="0.2">
      <c r="A52" s="52"/>
      <c r="B52" s="52"/>
      <c r="C52" s="158"/>
      <c r="D52" s="158"/>
      <c r="E52" s="158"/>
      <c r="F52" s="158"/>
      <c r="G52" s="158"/>
      <c r="H52" s="158"/>
      <c r="I52" s="158"/>
      <c r="J52" s="158"/>
      <c r="K52" s="158"/>
      <c r="L52" s="158"/>
    </row>
    <row r="53" spans="1:12" s="51" customFormat="1" ht="12" customHeight="1" x14ac:dyDescent="0.2">
      <c r="A53" s="54" t="s">
        <v>12</v>
      </c>
      <c r="C53" s="158">
        <v>7.983887506435039</v>
      </c>
      <c r="D53" s="158">
        <v>5.9806454155082234</v>
      </c>
      <c r="E53" s="158">
        <v>4.9772995659648434</v>
      </c>
      <c r="F53" s="158">
        <v>1.0239727994870274</v>
      </c>
      <c r="G53" s="158">
        <v>3.1043758319987624</v>
      </c>
      <c r="H53" s="158">
        <v>4.6000216273450301</v>
      </c>
      <c r="I53" s="158">
        <v>5.2632165831711042</v>
      </c>
      <c r="J53" s="158">
        <v>5.0142012478137987</v>
      </c>
      <c r="K53" s="158">
        <v>5.5072526210703687</v>
      </c>
      <c r="L53" s="158">
        <v>4.2036557671235153</v>
      </c>
    </row>
    <row r="54" spans="1:12" s="6" customFormat="1" ht="12" customHeight="1" x14ac:dyDescent="0.2">
      <c r="A54" s="52"/>
      <c r="B54" s="37" t="s">
        <v>13</v>
      </c>
      <c r="C54" s="159">
        <v>6.8716220027272845</v>
      </c>
      <c r="D54" s="159">
        <v>9.4771972307596819</v>
      </c>
      <c r="E54" s="159">
        <v>4.4694686036916176</v>
      </c>
      <c r="F54" s="159">
        <v>2.0013680856030724</v>
      </c>
      <c r="G54" s="159">
        <v>7.2397816755417566</v>
      </c>
      <c r="H54" s="159">
        <v>7.5778706424203923</v>
      </c>
      <c r="I54" s="159">
        <v>5.4422820076906575</v>
      </c>
      <c r="J54" s="159">
        <v>7.0055960761836511</v>
      </c>
      <c r="K54" s="159">
        <v>8.5915985353556934</v>
      </c>
      <c r="L54" s="159">
        <v>5.2585601512181945</v>
      </c>
    </row>
    <row r="55" spans="1:12" s="6" customFormat="1" ht="12" customHeight="1" x14ac:dyDescent="0.2">
      <c r="A55" s="52"/>
      <c r="B55" s="37" t="s">
        <v>14</v>
      </c>
      <c r="C55" s="159">
        <v>6.5105779830962218</v>
      </c>
      <c r="D55" s="159">
        <v>8.2904533774947673</v>
      </c>
      <c r="E55" s="159">
        <v>6.4625819378238525</v>
      </c>
      <c r="F55" s="159">
        <v>4.4256951576235215</v>
      </c>
      <c r="G55" s="159">
        <v>2.7665876992834626</v>
      </c>
      <c r="H55" s="159">
        <v>6.1128826361236399</v>
      </c>
      <c r="I55" s="159">
        <v>9.5167142341085587</v>
      </c>
      <c r="J55" s="159">
        <v>7.3599035895670184</v>
      </c>
      <c r="K55" s="159">
        <v>12.416556449278238</v>
      </c>
      <c r="L55" s="159">
        <v>4.8881954293526597</v>
      </c>
    </row>
    <row r="56" spans="1:12" s="6" customFormat="1" ht="12" customHeight="1" x14ac:dyDescent="0.2">
      <c r="A56" s="52"/>
      <c r="B56" s="37" t="s">
        <v>15</v>
      </c>
      <c r="C56" s="159">
        <v>9.2563531744583436</v>
      </c>
      <c r="D56" s="159">
        <v>7.1716474413218823</v>
      </c>
      <c r="E56" s="159">
        <v>1.8337090791975319</v>
      </c>
      <c r="F56" s="159">
        <v>2.0281989022424396</v>
      </c>
      <c r="G56" s="159">
        <v>1.34291942483451</v>
      </c>
      <c r="H56" s="159">
        <v>0.6699622097899427</v>
      </c>
      <c r="I56" s="159">
        <v>2.7188614890030216</v>
      </c>
      <c r="J56" s="159">
        <v>5.7374859258411126</v>
      </c>
      <c r="K56" s="159">
        <v>6.5812390019401645</v>
      </c>
      <c r="L56" s="159">
        <v>4.3096149287093155</v>
      </c>
    </row>
    <row r="57" spans="1:12" s="6" customFormat="1" ht="12" customHeight="1" x14ac:dyDescent="0.2">
      <c r="A57" s="52"/>
      <c r="B57" s="37" t="s">
        <v>16</v>
      </c>
      <c r="C57" s="159">
        <v>3.8799141328377917</v>
      </c>
      <c r="D57" s="159">
        <v>3.1683463923834365</v>
      </c>
      <c r="E57" s="159">
        <v>1.0721930569340898</v>
      </c>
      <c r="F57" s="159">
        <v>2.0570376575374194</v>
      </c>
      <c r="G57" s="159">
        <v>1.207421439353018</v>
      </c>
      <c r="H57" s="159">
        <v>-1.0628902504819626</v>
      </c>
      <c r="I57" s="159">
        <v>2.5708622490210997</v>
      </c>
      <c r="J57" s="159">
        <v>3.0688897342094013</v>
      </c>
      <c r="K57" s="159">
        <v>4.3412027672429687</v>
      </c>
      <c r="L57" s="159">
        <v>4.777638648503113</v>
      </c>
    </row>
    <row r="58" spans="1:12" s="6" customFormat="1" ht="12" customHeight="1" x14ac:dyDescent="0.2">
      <c r="A58" s="52"/>
      <c r="B58" s="37" t="s">
        <v>17</v>
      </c>
      <c r="C58" s="159">
        <v>7.2566287288883036</v>
      </c>
      <c r="D58" s="159">
        <v>5.6304691376437344</v>
      </c>
      <c r="E58" s="159">
        <v>5.5434237348192861</v>
      </c>
      <c r="F58" s="159">
        <v>1.5159827454138242</v>
      </c>
      <c r="G58" s="159">
        <v>3.1405774440510736</v>
      </c>
      <c r="H58" s="159">
        <v>4.6803544280471066</v>
      </c>
      <c r="I58" s="159">
        <v>3.1192310626287245</v>
      </c>
      <c r="J58" s="159">
        <v>4.4258126119953722</v>
      </c>
      <c r="K58" s="159">
        <v>3.4453106991814586</v>
      </c>
      <c r="L58" s="159">
        <v>4.9380296766417642</v>
      </c>
    </row>
    <row r="59" spans="1:12" s="6" customFormat="1" ht="12" customHeight="1" x14ac:dyDescent="0.2">
      <c r="A59" s="52"/>
      <c r="B59" s="37" t="s">
        <v>18</v>
      </c>
      <c r="C59" s="159">
        <v>15.808782734132265</v>
      </c>
      <c r="D59" s="159">
        <v>5.2928671094156998</v>
      </c>
      <c r="E59" s="159">
        <v>6.6206589036623908</v>
      </c>
      <c r="F59" s="159">
        <v>-5.0329072654163749</v>
      </c>
      <c r="G59" s="159">
        <v>3.7476577139287981</v>
      </c>
      <c r="H59" s="159">
        <v>7.0930010958121015</v>
      </c>
      <c r="I59" s="159">
        <v>6.3376814041360197</v>
      </c>
      <c r="J59" s="159">
        <v>3.7705547769234959</v>
      </c>
      <c r="K59" s="159">
        <v>-0.46382622734815193</v>
      </c>
      <c r="L59" s="159">
        <v>0.89119438090021763</v>
      </c>
    </row>
    <row r="60" spans="1:12" s="6" customFormat="1" ht="12" customHeight="1" x14ac:dyDescent="0.2">
      <c r="A60" s="52"/>
      <c r="B60" s="52"/>
      <c r="C60" s="158"/>
      <c r="D60" s="158"/>
      <c r="E60" s="158"/>
      <c r="F60" s="158"/>
      <c r="G60" s="158"/>
      <c r="H60" s="158"/>
      <c r="I60" s="158"/>
      <c r="J60" s="158"/>
      <c r="K60" s="158"/>
      <c r="L60" s="158"/>
    </row>
    <row r="61" spans="1:12" s="51" customFormat="1" ht="12" customHeight="1" x14ac:dyDescent="0.2">
      <c r="A61" s="54" t="s">
        <v>19</v>
      </c>
      <c r="C61" s="158">
        <v>4.9634318623343443</v>
      </c>
      <c r="D61" s="158">
        <v>16.411681961481904</v>
      </c>
      <c r="E61" s="158">
        <v>3.3640255184556267</v>
      </c>
      <c r="F61" s="158">
        <v>17.011705802821009</v>
      </c>
      <c r="G61" s="158">
        <v>4.0947927783866023</v>
      </c>
      <c r="H61" s="158">
        <v>-1.6838422898857619</v>
      </c>
      <c r="I61" s="158">
        <v>3.7810754442836325</v>
      </c>
      <c r="J61" s="158">
        <v>3.4937131955323553</v>
      </c>
      <c r="K61" s="158">
        <v>3.6663849721644048</v>
      </c>
      <c r="L61" s="158">
        <v>1.0577703047129017</v>
      </c>
    </row>
    <row r="62" spans="1:12" s="6" customFormat="1" ht="12" customHeight="1" x14ac:dyDescent="0.2">
      <c r="A62" s="26"/>
      <c r="B62" s="26"/>
      <c r="C62" s="55"/>
      <c r="D62" s="55"/>
      <c r="E62" s="55"/>
      <c r="F62" s="56"/>
      <c r="G62" s="104"/>
      <c r="H62" s="104"/>
      <c r="I62" s="104"/>
      <c r="J62" s="156"/>
      <c r="K62" s="156"/>
    </row>
    <row r="63" spans="1:12" s="6" customFormat="1" ht="11.25" customHeight="1" x14ac:dyDescent="0.2">
      <c r="A63" s="38" t="s">
        <v>104</v>
      </c>
      <c r="C63" s="52"/>
      <c r="G63" s="53"/>
      <c r="H63" s="106"/>
      <c r="I63" s="96"/>
      <c r="J63" s="97"/>
    </row>
    <row r="64" spans="1:12" s="6" customFormat="1" ht="11.25" customHeight="1" x14ac:dyDescent="0.2">
      <c r="A64" s="38" t="s">
        <v>20</v>
      </c>
      <c r="G64" s="46"/>
      <c r="H64" s="96"/>
      <c r="I64" s="96"/>
      <c r="J64" s="97"/>
    </row>
    <row r="65" spans="1:3" ht="10.5" customHeight="1" x14ac:dyDescent="0.2">
      <c r="A65" s="6"/>
      <c r="B65" s="6"/>
      <c r="C65" s="11"/>
    </row>
    <row r="66" spans="1:3" ht="10.5" customHeight="1" x14ac:dyDescent="0.2">
      <c r="A66" s="6"/>
      <c r="B66" s="6"/>
    </row>
    <row r="67" spans="1:3" ht="15.75" customHeight="1" x14ac:dyDescent="0.2">
      <c r="A67" s="38"/>
    </row>
    <row r="68" spans="1:3" x14ac:dyDescent="0.2">
      <c r="A68" s="1" t="s">
        <v>158</v>
      </c>
    </row>
  </sheetData>
  <phoneticPr fontId="0" type="noConversion"/>
  <pageMargins left="0.75" right="0.75" top="0.75" bottom="0.75" header="0" footer="0"/>
  <pageSetup paperSize="9" scale="83" pageOrder="overThenDown" orientation="portrait" r:id="rId1"/>
  <headerFooter alignWithMargins="0">
    <oddFooter>&amp;C3-&amp;P+7</oddFooter>
  </headerFooter>
  <rowBreaks count="1" manualBreakCount="1">
    <brk id="64"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showGridLines="0" view="pageBreakPreview" zoomScaleSheetLayoutView="100" workbookViewId="0">
      <selection activeCell="V38" sqref="V38"/>
    </sheetView>
  </sheetViews>
  <sheetFormatPr defaultRowHeight="12.75" x14ac:dyDescent="0.2"/>
  <cols>
    <col min="1" max="1" width="7.28515625" style="202" customWidth="1"/>
    <col min="2" max="2" width="32.5703125" style="202" customWidth="1"/>
    <col min="3" max="4" width="11.85546875" style="202" hidden="1" customWidth="1"/>
    <col min="5" max="5" width="12.28515625" style="202" hidden="1" customWidth="1"/>
    <col min="6" max="6" width="11.7109375" style="202" hidden="1" customWidth="1"/>
    <col min="7" max="7" width="11.85546875" style="202" hidden="1" customWidth="1"/>
    <col min="8" max="8" width="12.28515625" style="202" hidden="1" customWidth="1"/>
    <col min="9" max="9" width="12.140625" style="202" hidden="1" customWidth="1"/>
    <col min="10" max="14" width="11.7109375" style="202" hidden="1" customWidth="1"/>
    <col min="15" max="15" width="11.7109375" style="482" hidden="1" customWidth="1"/>
    <col min="16" max="16" width="11.7109375" style="489" hidden="1" customWidth="1"/>
    <col min="17" max="19" width="11.7109375" style="202" hidden="1" customWidth="1"/>
    <col min="20" max="22" width="11.7109375" style="202" customWidth="1"/>
    <col min="23" max="23" width="9.140625" style="202"/>
    <col min="24" max="24" width="0" style="202" hidden="1" customWidth="1"/>
    <col min="25" max="25" width="8" style="202" bestFit="1" customWidth="1"/>
    <col min="26" max="28" width="9.140625" style="202"/>
    <col min="29" max="29" width="0" style="202" hidden="1" customWidth="1"/>
    <col min="30" max="16384" width="9.140625" style="202"/>
  </cols>
  <sheetData>
    <row r="1" spans="1:32" ht="12" customHeight="1" x14ac:dyDescent="0.2">
      <c r="A1" s="287" t="s">
        <v>60</v>
      </c>
      <c r="B1" s="287"/>
      <c r="C1" s="288"/>
      <c r="M1" s="203"/>
      <c r="N1" s="289" t="s">
        <v>61</v>
      </c>
    </row>
    <row r="2" spans="1:32" ht="12" customHeight="1" x14ac:dyDescent="0.2">
      <c r="A2" s="288" t="s">
        <v>62</v>
      </c>
      <c r="B2" s="288"/>
      <c r="C2" s="288"/>
      <c r="D2" s="288"/>
      <c r="E2" s="288"/>
      <c r="M2" s="203"/>
      <c r="N2" s="288" t="s">
        <v>62</v>
      </c>
    </row>
    <row r="3" spans="1:32" ht="12" customHeight="1" x14ac:dyDescent="0.2">
      <c r="A3" s="288" t="s">
        <v>24</v>
      </c>
      <c r="B3" s="288"/>
      <c r="C3" s="288"/>
      <c r="D3" s="288"/>
      <c r="E3" s="288"/>
      <c r="M3" s="203"/>
      <c r="N3" s="288" t="s">
        <v>24</v>
      </c>
    </row>
    <row r="4" spans="1:32" ht="12" customHeight="1" x14ac:dyDescent="0.2">
      <c r="A4" s="167" t="s">
        <v>259</v>
      </c>
      <c r="B4" s="262"/>
      <c r="C4" s="262"/>
      <c r="D4" s="262"/>
      <c r="E4" s="262"/>
      <c r="M4" s="203"/>
      <c r="N4" s="167" t="str">
        <f>A4</f>
        <v>2011-2013</v>
      </c>
    </row>
    <row r="5" spans="1:32" ht="12" customHeight="1" x14ac:dyDescent="0.2">
      <c r="A5" s="262" t="s">
        <v>63</v>
      </c>
      <c r="B5" s="262"/>
      <c r="C5" s="262"/>
      <c r="D5" s="262"/>
      <c r="E5" s="262"/>
      <c r="M5" s="203"/>
      <c r="N5" s="262" t="s">
        <v>63</v>
      </c>
    </row>
    <row r="6" spans="1:32" ht="12" customHeight="1" x14ac:dyDescent="0.2">
      <c r="A6" s="262"/>
      <c r="B6" s="262"/>
      <c r="C6" s="262"/>
      <c r="D6" s="262"/>
      <c r="E6" s="262"/>
      <c r="J6" s="262"/>
      <c r="K6" s="382"/>
      <c r="L6" s="203"/>
      <c r="M6" s="203"/>
    </row>
    <row r="7" spans="1:32" ht="0.75" customHeight="1" x14ac:dyDescent="0.2">
      <c r="A7" s="262"/>
      <c r="B7" s="262"/>
      <c r="C7" s="262"/>
      <c r="D7" s="262"/>
      <c r="E7" s="262"/>
      <c r="I7" s="216"/>
      <c r="J7" s="216"/>
      <c r="K7" s="216"/>
    </row>
    <row r="8" spans="1:32" s="49" customFormat="1" ht="12" x14ac:dyDescent="0.2">
      <c r="A8" s="734" t="s">
        <v>103</v>
      </c>
      <c r="B8" s="735"/>
      <c r="C8" s="134">
        <v>1995</v>
      </c>
      <c r="D8" s="135">
        <v>1996</v>
      </c>
      <c r="E8" s="107">
        <v>1997</v>
      </c>
      <c r="F8" s="107">
        <v>1998</v>
      </c>
      <c r="G8" s="107">
        <v>1999</v>
      </c>
      <c r="H8" s="217">
        <v>2000</v>
      </c>
      <c r="I8" s="467" t="s">
        <v>161</v>
      </c>
      <c r="J8" s="107">
        <v>2002</v>
      </c>
      <c r="K8" s="122">
        <v>2003</v>
      </c>
      <c r="L8" s="122">
        <v>2004</v>
      </c>
      <c r="M8" s="122">
        <v>2005</v>
      </c>
      <c r="N8" s="122">
        <v>2006</v>
      </c>
      <c r="O8" s="447">
        <v>2007</v>
      </c>
      <c r="P8" s="446">
        <v>2008</v>
      </c>
      <c r="Q8" s="446">
        <v>2009</v>
      </c>
      <c r="R8" s="446">
        <v>2009</v>
      </c>
      <c r="S8" s="446">
        <v>2010</v>
      </c>
      <c r="T8" s="446">
        <v>2011</v>
      </c>
      <c r="U8" s="653">
        <v>2012</v>
      </c>
      <c r="V8" s="653">
        <v>2013</v>
      </c>
      <c r="X8" s="446">
        <v>2009</v>
      </c>
      <c r="Y8" s="446">
        <v>2011</v>
      </c>
      <c r="Z8" s="653">
        <v>2012</v>
      </c>
      <c r="AA8" s="653">
        <v>2013</v>
      </c>
      <c r="AB8" s="58"/>
      <c r="AC8" s="446">
        <v>2009</v>
      </c>
      <c r="AD8" s="446">
        <v>2011</v>
      </c>
      <c r="AE8" s="653">
        <v>2012</v>
      </c>
      <c r="AF8" s="653">
        <v>2013</v>
      </c>
    </row>
    <row r="9" spans="1:32" s="49" customFormat="1" ht="0.75" customHeight="1" x14ac:dyDescent="0.2">
      <c r="E9" s="290"/>
      <c r="F9" s="290"/>
      <c r="G9" s="290"/>
      <c r="O9" s="483"/>
      <c r="P9" s="245"/>
      <c r="Q9" s="240"/>
    </row>
    <row r="10" spans="1:32" s="214" customFormat="1" ht="11.25" customHeight="1" x14ac:dyDescent="0.2">
      <c r="A10" s="291" t="s">
        <v>27</v>
      </c>
      <c r="B10" s="291"/>
      <c r="C10" s="292">
        <v>27124</v>
      </c>
      <c r="D10" s="222">
        <v>30207.956647519437</v>
      </c>
      <c r="E10" s="241">
        <v>33004</v>
      </c>
      <c r="F10" s="383">
        <v>35461</v>
      </c>
      <c r="G10" s="383">
        <v>38770</v>
      </c>
      <c r="H10" s="383">
        <v>43685</v>
      </c>
      <c r="I10" s="383">
        <v>46207</v>
      </c>
      <c r="J10" s="558">
        <v>49449</v>
      </c>
      <c r="K10" s="559">
        <v>52718</v>
      </c>
      <c r="L10" s="559">
        <v>58301</v>
      </c>
      <c r="M10" s="558">
        <v>63851</v>
      </c>
      <c r="N10" s="559">
        <v>69345.645277685559</v>
      </c>
      <c r="O10" s="568">
        <v>74951</v>
      </c>
      <c r="P10" s="569">
        <v>81910</v>
      </c>
      <c r="Q10" s="431">
        <v>83261</v>
      </c>
      <c r="R10" s="462">
        <v>88179.946321356518</v>
      </c>
      <c r="S10" s="462">
        <v>97227.418040394346</v>
      </c>
      <c r="T10" s="462">
        <v>102382.85956972724</v>
      </c>
      <c r="U10" s="462">
        <v>109493.70397664324</v>
      </c>
      <c r="V10" s="462">
        <v>117602.88199782021</v>
      </c>
      <c r="X10" s="493"/>
      <c r="Y10" s="493">
        <v>102382.85956972724</v>
      </c>
      <c r="Z10" s="493">
        <v>109493.70397664324</v>
      </c>
      <c r="AA10" s="493">
        <v>117602.88199782021</v>
      </c>
      <c r="AD10" s="214" t="b">
        <f>T10=Y10</f>
        <v>1</v>
      </c>
      <c r="AE10" s="214" t="b">
        <f t="shared" ref="AE10:AF10" si="0">U10=Z10</f>
        <v>1</v>
      </c>
      <c r="AF10" s="214" t="b">
        <f t="shared" si="0"/>
        <v>1</v>
      </c>
    </row>
    <row r="11" spans="1:32" s="49" customFormat="1" ht="0.75" customHeight="1" x14ac:dyDescent="0.2">
      <c r="B11" s="238"/>
      <c r="C11" s="214"/>
      <c r="D11" s="229"/>
      <c r="E11" s="293"/>
      <c r="F11" s="385"/>
      <c r="G11" s="385"/>
      <c r="H11" s="385"/>
      <c r="I11" s="385"/>
      <c r="J11" s="562"/>
      <c r="K11" s="560"/>
      <c r="L11" s="560"/>
      <c r="M11" s="562">
        <v>1845</v>
      </c>
      <c r="N11" s="560"/>
      <c r="O11" s="563"/>
      <c r="P11" s="524"/>
      <c r="Q11" s="494"/>
      <c r="R11" s="150"/>
      <c r="S11" s="150"/>
      <c r="T11" s="150"/>
      <c r="U11" s="150"/>
      <c r="V11" s="150"/>
      <c r="AD11" s="214" t="b">
        <f t="shared" ref="AD11:AD29" si="1">T11=Y11</f>
        <v>1</v>
      </c>
      <c r="AE11" s="214" t="b">
        <f t="shared" ref="AE11:AE29" si="2">U11=Z11</f>
        <v>1</v>
      </c>
      <c r="AF11" s="214" t="b">
        <f t="shared" ref="AF11:AF29" si="3">V11=AA11</f>
        <v>1</v>
      </c>
    </row>
    <row r="12" spans="1:32" s="49" customFormat="1" ht="11.25" customHeight="1" x14ac:dyDescent="0.2">
      <c r="A12" s="227" t="s">
        <v>28</v>
      </c>
      <c r="B12" s="227" t="s">
        <v>29</v>
      </c>
      <c r="C12" s="283">
        <v>68429</v>
      </c>
      <c r="D12" s="229">
        <v>77143.609438830361</v>
      </c>
      <c r="E12" s="293">
        <v>87255</v>
      </c>
      <c r="F12" s="385">
        <v>95191</v>
      </c>
      <c r="G12" s="385">
        <v>104592</v>
      </c>
      <c r="H12" s="385">
        <v>118259</v>
      </c>
      <c r="I12" s="385">
        <v>127684</v>
      </c>
      <c r="J12" s="564">
        <v>135752</v>
      </c>
      <c r="K12" s="565">
        <v>148743</v>
      </c>
      <c r="L12" s="565">
        <v>166330</v>
      </c>
      <c r="M12" s="564">
        <v>186880</v>
      </c>
      <c r="N12" s="565">
        <v>205176.50087603874</v>
      </c>
      <c r="O12" s="560">
        <v>223300</v>
      </c>
      <c r="P12" s="561">
        <v>243528</v>
      </c>
      <c r="Q12" s="430">
        <v>246753</v>
      </c>
      <c r="R12" s="566">
        <v>245499.83477273028</v>
      </c>
      <c r="S12" s="566">
        <v>271254.58350345748</v>
      </c>
      <c r="T12" s="566">
        <v>284862.55369521893</v>
      </c>
      <c r="U12" s="566">
        <v>309670.90168672492</v>
      </c>
      <c r="V12" s="566">
        <v>342170.36728359724</v>
      </c>
      <c r="Y12" s="49">
        <v>284862.55369521893</v>
      </c>
      <c r="Z12" s="49">
        <v>309670.90168672492</v>
      </c>
      <c r="AA12" s="49">
        <v>342170.36728359724</v>
      </c>
      <c r="AD12" s="214" t="b">
        <f t="shared" si="1"/>
        <v>1</v>
      </c>
      <c r="AE12" s="214" t="b">
        <f t="shared" si="2"/>
        <v>1</v>
      </c>
      <c r="AF12" s="214" t="b">
        <f t="shared" si="3"/>
        <v>1</v>
      </c>
    </row>
    <row r="13" spans="1:32" s="49" customFormat="1" ht="11.25" customHeight="1" x14ac:dyDescent="0.2">
      <c r="A13" s="220" t="s">
        <v>30</v>
      </c>
      <c r="B13" s="220" t="s">
        <v>31</v>
      </c>
      <c r="C13" s="292">
        <v>28912</v>
      </c>
      <c r="D13" s="222">
        <v>31763.395007342144</v>
      </c>
      <c r="E13" s="241">
        <v>37453</v>
      </c>
      <c r="F13" s="383">
        <v>42166</v>
      </c>
      <c r="G13" s="387">
        <v>49525</v>
      </c>
      <c r="H13" s="387">
        <v>58069</v>
      </c>
      <c r="I13" s="387">
        <v>59061</v>
      </c>
      <c r="J13" s="567">
        <v>64176</v>
      </c>
      <c r="K13" s="568">
        <v>66749</v>
      </c>
      <c r="L13" s="568">
        <v>72203</v>
      </c>
      <c r="M13" s="567">
        <v>76180</v>
      </c>
      <c r="N13" s="568">
        <v>82532.317461444502</v>
      </c>
      <c r="O13" s="568">
        <v>85477</v>
      </c>
      <c r="P13" s="569">
        <v>89684</v>
      </c>
      <c r="Q13" s="431">
        <v>90041</v>
      </c>
      <c r="R13" s="583">
        <v>112896.94095664911</v>
      </c>
      <c r="S13" s="583">
        <v>122449.4997382096</v>
      </c>
      <c r="T13" s="583">
        <v>126477.24059177225</v>
      </c>
      <c r="U13" s="583">
        <v>125974.45083865178</v>
      </c>
      <c r="V13" s="583">
        <v>133412.64421970519</v>
      </c>
      <c r="Y13" s="49">
        <v>126477.24059177225</v>
      </c>
      <c r="Z13" s="49">
        <v>125974.45083865178</v>
      </c>
      <c r="AA13" s="49">
        <v>133412.64421970519</v>
      </c>
      <c r="AD13" s="214" t="b">
        <f t="shared" si="1"/>
        <v>1</v>
      </c>
      <c r="AE13" s="214" t="b">
        <f t="shared" si="2"/>
        <v>1</v>
      </c>
      <c r="AF13" s="214" t="b">
        <f t="shared" si="3"/>
        <v>1</v>
      </c>
    </row>
    <row r="14" spans="1:32" s="58" customFormat="1" ht="11.25" customHeight="1" x14ac:dyDescent="0.2">
      <c r="A14" s="227" t="s">
        <v>32</v>
      </c>
      <c r="B14" s="227" t="s">
        <v>33</v>
      </c>
      <c r="C14" s="283">
        <v>14589</v>
      </c>
      <c r="D14" s="229">
        <v>16720.390552714878</v>
      </c>
      <c r="E14" s="293">
        <v>18935</v>
      </c>
      <c r="F14" s="385">
        <v>19234</v>
      </c>
      <c r="G14" s="385">
        <v>22121</v>
      </c>
      <c r="H14" s="385">
        <v>24532</v>
      </c>
      <c r="I14" s="385">
        <v>25199</v>
      </c>
      <c r="J14" s="562">
        <v>27145</v>
      </c>
      <c r="K14" s="560">
        <v>27943</v>
      </c>
      <c r="L14" s="560">
        <v>30737</v>
      </c>
      <c r="M14" s="562">
        <v>33376</v>
      </c>
      <c r="N14" s="560">
        <v>36002.286957568613</v>
      </c>
      <c r="O14" s="560">
        <v>38027</v>
      </c>
      <c r="P14" s="561">
        <v>41699</v>
      </c>
      <c r="Q14" s="430">
        <v>42395</v>
      </c>
      <c r="R14" s="566">
        <v>53165.964951428796</v>
      </c>
      <c r="S14" s="566">
        <v>58807.787189008137</v>
      </c>
      <c r="T14" s="566">
        <v>61834.374529255983</v>
      </c>
      <c r="U14" s="566">
        <v>66722.245200130812</v>
      </c>
      <c r="V14" s="566">
        <v>72676.75994771572</v>
      </c>
      <c r="Y14" s="49">
        <v>61834.374529255983</v>
      </c>
      <c r="Z14" s="49">
        <v>66722.245200130812</v>
      </c>
      <c r="AA14" s="49">
        <v>72676.75994771572</v>
      </c>
      <c r="AD14" s="214" t="b">
        <f t="shared" si="1"/>
        <v>1</v>
      </c>
      <c r="AE14" s="214" t="b">
        <f t="shared" si="2"/>
        <v>1</v>
      </c>
      <c r="AF14" s="214" t="b">
        <f t="shared" si="3"/>
        <v>1</v>
      </c>
    </row>
    <row r="15" spans="1:32" s="49" customFormat="1" ht="11.25" customHeight="1" x14ac:dyDescent="0.2">
      <c r="A15" s="227" t="s">
        <v>34</v>
      </c>
      <c r="B15" s="227" t="s">
        <v>35</v>
      </c>
      <c r="C15" s="118">
        <v>14882</v>
      </c>
      <c r="D15" s="229">
        <v>16408.13081081081</v>
      </c>
      <c r="E15" s="293">
        <v>18538</v>
      </c>
      <c r="F15" s="385">
        <v>18225</v>
      </c>
      <c r="G15" s="385">
        <v>22228</v>
      </c>
      <c r="H15" s="385">
        <v>26153</v>
      </c>
      <c r="I15" s="385">
        <v>26840</v>
      </c>
      <c r="J15" s="562">
        <v>27026</v>
      </c>
      <c r="K15" s="560">
        <v>26829</v>
      </c>
      <c r="L15" s="560">
        <v>30845</v>
      </c>
      <c r="M15" s="562">
        <v>30782</v>
      </c>
      <c r="N15" s="560">
        <v>33820.818716348629</v>
      </c>
      <c r="O15" s="560">
        <v>36705</v>
      </c>
      <c r="P15" s="561">
        <v>40585</v>
      </c>
      <c r="Q15" s="430">
        <v>41992</v>
      </c>
      <c r="R15" s="566">
        <v>46214.545682592725</v>
      </c>
      <c r="S15" s="566">
        <v>46216.072690101813</v>
      </c>
      <c r="T15" s="566">
        <v>50425.14745370546</v>
      </c>
      <c r="U15" s="566">
        <v>56294.849903608934</v>
      </c>
      <c r="V15" s="566">
        <v>61800.191751851358</v>
      </c>
      <c r="Y15" s="49">
        <v>50425.14745370546</v>
      </c>
      <c r="Z15" s="49">
        <v>56294.849903608934</v>
      </c>
      <c r="AA15" s="49">
        <v>61800.191751851358</v>
      </c>
      <c r="AD15" s="214" t="b">
        <f t="shared" si="1"/>
        <v>1</v>
      </c>
      <c r="AE15" s="214" t="b">
        <f t="shared" si="2"/>
        <v>1</v>
      </c>
      <c r="AF15" s="214" t="b">
        <f t="shared" si="3"/>
        <v>1</v>
      </c>
    </row>
    <row r="16" spans="1:32" s="49" customFormat="1" ht="11.25" customHeight="1" x14ac:dyDescent="0.2">
      <c r="A16" s="227" t="s">
        <v>36</v>
      </c>
      <c r="B16" s="227" t="s">
        <v>37</v>
      </c>
      <c r="C16" s="118">
        <v>22316</v>
      </c>
      <c r="D16" s="229">
        <v>24844.023614523616</v>
      </c>
      <c r="E16" s="293">
        <v>27027</v>
      </c>
      <c r="F16" s="385">
        <v>27022</v>
      </c>
      <c r="G16" s="385">
        <v>29284</v>
      </c>
      <c r="H16" s="385">
        <v>32711</v>
      </c>
      <c r="I16" s="385">
        <v>33708</v>
      </c>
      <c r="J16" s="562">
        <v>37129</v>
      </c>
      <c r="K16" s="560">
        <v>39407</v>
      </c>
      <c r="L16" s="560">
        <v>42348</v>
      </c>
      <c r="M16" s="562">
        <v>46096</v>
      </c>
      <c r="N16" s="560">
        <v>49336.709873892338</v>
      </c>
      <c r="O16" s="560">
        <v>52132</v>
      </c>
      <c r="P16" s="561">
        <v>58460</v>
      </c>
      <c r="Q16" s="430">
        <v>57862</v>
      </c>
      <c r="R16" s="566">
        <v>70335.308148427896</v>
      </c>
      <c r="S16" s="566">
        <v>78218.276620427874</v>
      </c>
      <c r="T16" s="566">
        <v>84854.808664223194</v>
      </c>
      <c r="U16" s="566">
        <v>90228.640150166451</v>
      </c>
      <c r="V16" s="566">
        <v>93744.867870046321</v>
      </c>
      <c r="Y16" s="49">
        <v>84854.808664223194</v>
      </c>
      <c r="Z16" s="49">
        <v>90228.640150166451</v>
      </c>
      <c r="AA16" s="49">
        <v>93744.867870046321</v>
      </c>
      <c r="AD16" s="214" t="b">
        <f t="shared" si="1"/>
        <v>1</v>
      </c>
      <c r="AE16" s="214" t="b">
        <f t="shared" si="2"/>
        <v>1</v>
      </c>
      <c r="AF16" s="214" t="b">
        <f t="shared" si="3"/>
        <v>1</v>
      </c>
    </row>
    <row r="17" spans="1:32" s="49" customFormat="1" ht="11.25" hidden="1" customHeight="1" x14ac:dyDescent="0.2">
      <c r="A17" s="227" t="s">
        <v>38</v>
      </c>
      <c r="B17" s="227" t="s">
        <v>39</v>
      </c>
      <c r="C17" s="118">
        <v>28210</v>
      </c>
      <c r="D17" s="229">
        <v>30883.265789737925</v>
      </c>
      <c r="E17" s="293">
        <v>33031</v>
      </c>
      <c r="F17" s="385">
        <v>35760</v>
      </c>
      <c r="G17" s="385">
        <v>38101</v>
      </c>
      <c r="H17" s="385">
        <v>39556</v>
      </c>
      <c r="I17" s="385">
        <v>42547</v>
      </c>
      <c r="J17" s="428" t="s">
        <v>183</v>
      </c>
      <c r="K17" s="428" t="s">
        <v>183</v>
      </c>
      <c r="L17" s="428" t="s">
        <v>183</v>
      </c>
      <c r="M17" s="428" t="s">
        <v>183</v>
      </c>
      <c r="N17" s="428" t="s">
        <v>183</v>
      </c>
      <c r="O17" s="560" t="s">
        <v>183</v>
      </c>
      <c r="P17" s="561" t="s">
        <v>183</v>
      </c>
      <c r="Q17" s="430" t="s">
        <v>183</v>
      </c>
      <c r="R17" s="566" t="e">
        <v>#DIV/0!</v>
      </c>
      <c r="S17" s="566" t="e">
        <v>#DIV/0!</v>
      </c>
      <c r="T17" s="566" t="e">
        <v>#DIV/0!</v>
      </c>
      <c r="U17" s="566" t="e">
        <v>#DIV/0!</v>
      </c>
      <c r="V17" s="566" t="e">
        <v>#DIV/0!</v>
      </c>
      <c r="Y17" s="49" t="e">
        <v>#DIV/0!</v>
      </c>
      <c r="Z17" s="49" t="e">
        <v>#DIV/0!</v>
      </c>
      <c r="AA17" s="49" t="e">
        <v>#DIV/0!</v>
      </c>
      <c r="AD17" s="214" t="e">
        <f t="shared" si="1"/>
        <v>#DIV/0!</v>
      </c>
      <c r="AE17" s="214" t="e">
        <f t="shared" si="2"/>
        <v>#DIV/0!</v>
      </c>
      <c r="AF17" s="214" t="e">
        <f t="shared" si="3"/>
        <v>#DIV/0!</v>
      </c>
    </row>
    <row r="18" spans="1:32" s="49" customFormat="1" ht="11.25" customHeight="1" x14ac:dyDescent="0.2">
      <c r="A18" s="227" t="s">
        <v>162</v>
      </c>
      <c r="B18" s="227" t="s">
        <v>180</v>
      </c>
      <c r="C18" s="118"/>
      <c r="D18" s="229"/>
      <c r="E18" s="229"/>
      <c r="F18" s="428" t="s">
        <v>183</v>
      </c>
      <c r="G18" s="428" t="s">
        <v>183</v>
      </c>
      <c r="H18" s="428" t="s">
        <v>183</v>
      </c>
      <c r="I18" s="428" t="s">
        <v>183</v>
      </c>
      <c r="J18" s="562">
        <v>46273</v>
      </c>
      <c r="K18" s="560">
        <v>50997</v>
      </c>
      <c r="L18" s="560">
        <v>55350</v>
      </c>
      <c r="M18" s="562">
        <v>58961</v>
      </c>
      <c r="N18" s="560">
        <v>63434.188721646424</v>
      </c>
      <c r="O18" s="560">
        <v>67176</v>
      </c>
      <c r="P18" s="561">
        <v>70320</v>
      </c>
      <c r="Q18" s="430">
        <v>68895</v>
      </c>
      <c r="R18" s="566">
        <v>109591.56883451277</v>
      </c>
      <c r="S18" s="566">
        <v>123292.27699570666</v>
      </c>
      <c r="T18" s="566">
        <v>125061.96780609898</v>
      </c>
      <c r="U18" s="566">
        <v>131601.97466752143</v>
      </c>
      <c r="V18" s="566">
        <v>135578.98199869166</v>
      </c>
      <c r="Y18" s="49">
        <v>125061.96780609898</v>
      </c>
      <c r="Z18" s="49">
        <v>131601.97466752143</v>
      </c>
      <c r="AA18" s="49">
        <v>135578.98199869166</v>
      </c>
      <c r="AD18" s="214" t="b">
        <f t="shared" si="1"/>
        <v>1</v>
      </c>
      <c r="AE18" s="214" t="b">
        <f t="shared" si="2"/>
        <v>1</v>
      </c>
      <c r="AF18" s="214" t="b">
        <f t="shared" si="3"/>
        <v>1</v>
      </c>
    </row>
    <row r="19" spans="1:32" s="49" customFormat="1" ht="12" customHeight="1" x14ac:dyDescent="0.2">
      <c r="A19" s="227" t="s">
        <v>163</v>
      </c>
      <c r="B19" s="227" t="s">
        <v>181</v>
      </c>
      <c r="C19" s="118"/>
      <c r="D19" s="229"/>
      <c r="E19" s="229"/>
      <c r="F19" s="428" t="s">
        <v>183</v>
      </c>
      <c r="G19" s="428" t="s">
        <v>183</v>
      </c>
      <c r="H19" s="428" t="s">
        <v>183</v>
      </c>
      <c r="I19" s="428" t="s">
        <v>183</v>
      </c>
      <c r="J19" s="562">
        <v>34440</v>
      </c>
      <c r="K19" s="560">
        <v>36538</v>
      </c>
      <c r="L19" s="560">
        <v>38747</v>
      </c>
      <c r="M19" s="562">
        <v>43161</v>
      </c>
      <c r="N19" s="560">
        <v>45426.988189140226</v>
      </c>
      <c r="O19" s="560">
        <v>49717</v>
      </c>
      <c r="P19" s="561">
        <v>56668</v>
      </c>
      <c r="Q19" s="430">
        <v>55071</v>
      </c>
      <c r="R19" s="566">
        <v>57053.357782136554</v>
      </c>
      <c r="S19" s="566">
        <v>57805.41128079575</v>
      </c>
      <c r="T19" s="566">
        <v>61645.603372740952</v>
      </c>
      <c r="U19" s="566">
        <v>63318.069056974709</v>
      </c>
      <c r="V19" s="566">
        <v>64136.650224580582</v>
      </c>
      <c r="Y19" s="49">
        <v>61645.603372740952</v>
      </c>
      <c r="Z19" s="49">
        <v>63318.069056974709</v>
      </c>
      <c r="AA19" s="49">
        <v>64136.650224580582</v>
      </c>
      <c r="AD19" s="214" t="b">
        <f t="shared" si="1"/>
        <v>1</v>
      </c>
      <c r="AE19" s="214" t="b">
        <f t="shared" si="2"/>
        <v>1</v>
      </c>
      <c r="AF19" s="214" t="b">
        <f t="shared" si="3"/>
        <v>1</v>
      </c>
    </row>
    <row r="20" spans="1:32" s="49" customFormat="1" ht="12" customHeight="1" x14ac:dyDescent="0.2">
      <c r="A20" s="227" t="s">
        <v>40</v>
      </c>
      <c r="B20" s="227" t="s">
        <v>41</v>
      </c>
      <c r="C20" s="118">
        <v>12447</v>
      </c>
      <c r="D20" s="229">
        <v>13671.346640488657</v>
      </c>
      <c r="E20" s="293">
        <v>15462</v>
      </c>
      <c r="F20" s="385">
        <v>15824</v>
      </c>
      <c r="G20" s="385">
        <v>17112</v>
      </c>
      <c r="H20" s="385">
        <v>18426</v>
      </c>
      <c r="I20" s="385">
        <v>19501</v>
      </c>
      <c r="J20" s="562">
        <v>21230</v>
      </c>
      <c r="K20" s="560">
        <v>21991</v>
      </c>
      <c r="L20" s="560">
        <v>24293</v>
      </c>
      <c r="M20" s="562">
        <v>26312</v>
      </c>
      <c r="N20" s="560">
        <v>27988.742853170759</v>
      </c>
      <c r="O20" s="560">
        <v>31279</v>
      </c>
      <c r="P20" s="561">
        <v>34406</v>
      </c>
      <c r="Q20" s="430">
        <v>38022</v>
      </c>
      <c r="R20" s="566">
        <v>31897.421787297073</v>
      </c>
      <c r="S20" s="566">
        <v>34210.035056765424</v>
      </c>
      <c r="T20" s="566">
        <v>35968.024144781179</v>
      </c>
      <c r="U20" s="566">
        <v>38568.661483062635</v>
      </c>
      <c r="V20" s="566">
        <v>42205.975671141314</v>
      </c>
      <c r="Y20" s="49">
        <v>35968.024144781179</v>
      </c>
      <c r="Z20" s="49">
        <v>38568.661483062635</v>
      </c>
      <c r="AA20" s="49">
        <v>42205.975671141314</v>
      </c>
      <c r="AD20" s="214" t="b">
        <f t="shared" si="1"/>
        <v>1</v>
      </c>
      <c r="AE20" s="214" t="b">
        <f t="shared" si="2"/>
        <v>1</v>
      </c>
      <c r="AF20" s="214" t="b">
        <f t="shared" si="3"/>
        <v>1</v>
      </c>
    </row>
    <row r="21" spans="1:32" s="49" customFormat="1" ht="12" customHeight="1" x14ac:dyDescent="0.2">
      <c r="A21" s="227" t="s">
        <v>42</v>
      </c>
      <c r="B21" s="227" t="s">
        <v>43</v>
      </c>
      <c r="C21" s="118">
        <v>21464</v>
      </c>
      <c r="D21" s="229">
        <v>24358.65711556829</v>
      </c>
      <c r="E21" s="293">
        <v>24804</v>
      </c>
      <c r="F21" s="385">
        <v>26782</v>
      </c>
      <c r="G21" s="385">
        <v>29318</v>
      </c>
      <c r="H21" s="385">
        <v>35140</v>
      </c>
      <c r="I21" s="385">
        <v>37154</v>
      </c>
      <c r="J21" s="562">
        <v>40652</v>
      </c>
      <c r="K21" s="560">
        <v>42556</v>
      </c>
      <c r="L21" s="560">
        <v>46963</v>
      </c>
      <c r="M21" s="562">
        <v>51693</v>
      </c>
      <c r="N21" s="560">
        <v>56530.478830911503</v>
      </c>
      <c r="O21" s="560">
        <v>61372</v>
      </c>
      <c r="P21" s="561">
        <v>68757</v>
      </c>
      <c r="Q21" s="430">
        <v>73077</v>
      </c>
      <c r="R21" s="566">
        <v>46863.312550902832</v>
      </c>
      <c r="S21" s="566">
        <v>49195.909750538201</v>
      </c>
      <c r="T21" s="566">
        <v>53488.327478240069</v>
      </c>
      <c r="U21" s="566">
        <v>57597.647606277278</v>
      </c>
      <c r="V21" s="566">
        <v>61325.249791368275</v>
      </c>
      <c r="Y21" s="49">
        <v>53488.327478240069</v>
      </c>
      <c r="Z21" s="49">
        <v>57597.647606277278</v>
      </c>
      <c r="AA21" s="49">
        <v>61325.249791368275</v>
      </c>
      <c r="AD21" s="214" t="b">
        <f t="shared" si="1"/>
        <v>1</v>
      </c>
      <c r="AE21" s="214" t="b">
        <f t="shared" si="2"/>
        <v>1</v>
      </c>
      <c r="AF21" s="214" t="b">
        <f t="shared" si="3"/>
        <v>1</v>
      </c>
    </row>
    <row r="22" spans="1:32" s="49" customFormat="1" ht="12" customHeight="1" x14ac:dyDescent="0.2">
      <c r="A22" s="227" t="s">
        <v>44</v>
      </c>
      <c r="B22" s="227" t="s">
        <v>45</v>
      </c>
      <c r="C22" s="118">
        <v>23008</v>
      </c>
      <c r="D22" s="229">
        <v>26065.197514836796</v>
      </c>
      <c r="E22" s="293">
        <v>28858</v>
      </c>
      <c r="F22" s="385">
        <v>31494</v>
      </c>
      <c r="G22" s="385">
        <v>35018</v>
      </c>
      <c r="H22" s="385">
        <v>41238</v>
      </c>
      <c r="I22" s="385">
        <v>43863</v>
      </c>
      <c r="J22" s="562">
        <v>46624</v>
      </c>
      <c r="K22" s="560">
        <v>48573</v>
      </c>
      <c r="L22" s="560">
        <v>54227</v>
      </c>
      <c r="M22" s="562">
        <v>59533</v>
      </c>
      <c r="N22" s="560">
        <v>64266.136728157202</v>
      </c>
      <c r="O22" s="560">
        <v>69829</v>
      </c>
      <c r="P22" s="561">
        <v>75123</v>
      </c>
      <c r="Q22" s="430">
        <v>75220</v>
      </c>
      <c r="R22" s="566">
        <v>69217.611153473699</v>
      </c>
      <c r="S22" s="566">
        <v>78983.438514022477</v>
      </c>
      <c r="T22" s="566">
        <v>84768.540077470374</v>
      </c>
      <c r="U22" s="566">
        <v>94129.419758440054</v>
      </c>
      <c r="V22" s="566">
        <v>101861.51594415164</v>
      </c>
      <c r="Y22" s="49">
        <v>84768.540077470374</v>
      </c>
      <c r="Z22" s="49">
        <v>94129.419758440054</v>
      </c>
      <c r="AA22" s="49">
        <v>101861.51594415164</v>
      </c>
      <c r="AD22" s="214" t="b">
        <f t="shared" si="1"/>
        <v>1</v>
      </c>
      <c r="AE22" s="214" t="b">
        <f t="shared" si="2"/>
        <v>1</v>
      </c>
      <c r="AF22" s="214" t="b">
        <f t="shared" si="3"/>
        <v>1</v>
      </c>
    </row>
    <row r="23" spans="1:32" s="49" customFormat="1" ht="12" customHeight="1" x14ac:dyDescent="0.2">
      <c r="A23" s="227" t="s">
        <v>46</v>
      </c>
      <c r="B23" s="227" t="s">
        <v>47</v>
      </c>
      <c r="C23" s="118">
        <v>13568</v>
      </c>
      <c r="D23" s="229">
        <v>15417.767248545304</v>
      </c>
      <c r="E23" s="293">
        <v>17793</v>
      </c>
      <c r="F23" s="385">
        <v>18019</v>
      </c>
      <c r="G23" s="385">
        <v>19332</v>
      </c>
      <c r="H23" s="385">
        <v>22365</v>
      </c>
      <c r="I23" s="385">
        <v>23192</v>
      </c>
      <c r="J23" s="562">
        <v>25047</v>
      </c>
      <c r="K23" s="560">
        <v>25743</v>
      </c>
      <c r="L23" s="560">
        <v>29019</v>
      </c>
      <c r="M23" s="562">
        <v>31064</v>
      </c>
      <c r="N23" s="560">
        <v>33487.254074188633</v>
      </c>
      <c r="O23" s="560">
        <v>33623</v>
      </c>
      <c r="P23" s="561">
        <v>38666</v>
      </c>
      <c r="Q23" s="430">
        <v>39764</v>
      </c>
      <c r="R23" s="566">
        <v>53818.501575427421</v>
      </c>
      <c r="S23" s="566">
        <v>55081.918631504341</v>
      </c>
      <c r="T23" s="566">
        <v>57549.165254515858</v>
      </c>
      <c r="U23" s="566">
        <v>53803.097050939294</v>
      </c>
      <c r="V23" s="566">
        <v>58450.864533284192</v>
      </c>
      <c r="Y23" s="49">
        <v>57549.165254515858</v>
      </c>
      <c r="Z23" s="49">
        <v>53803.097050939294</v>
      </c>
      <c r="AA23" s="49">
        <v>58450.864533284192</v>
      </c>
      <c r="AD23" s="214" t="b">
        <f t="shared" si="1"/>
        <v>1</v>
      </c>
      <c r="AE23" s="214" t="b">
        <f t="shared" si="2"/>
        <v>1</v>
      </c>
      <c r="AF23" s="214" t="b">
        <f t="shared" si="3"/>
        <v>1</v>
      </c>
    </row>
    <row r="24" spans="1:32" s="49" customFormat="1" ht="12" customHeight="1" x14ac:dyDescent="0.2">
      <c r="A24" s="227" t="s">
        <v>48</v>
      </c>
      <c r="B24" s="227" t="s">
        <v>159</v>
      </c>
      <c r="C24" s="118">
        <v>18306</v>
      </c>
      <c r="D24" s="229">
        <v>19082.289083557953</v>
      </c>
      <c r="E24" s="293">
        <v>20393</v>
      </c>
      <c r="F24" s="385">
        <v>20803</v>
      </c>
      <c r="G24" s="385">
        <v>22050</v>
      </c>
      <c r="H24" s="385">
        <v>25190</v>
      </c>
      <c r="I24" s="385">
        <v>28738</v>
      </c>
      <c r="J24" s="562">
        <v>30691</v>
      </c>
      <c r="K24" s="560">
        <v>31946</v>
      </c>
      <c r="L24" s="560">
        <v>34707</v>
      </c>
      <c r="M24" s="562">
        <v>38341</v>
      </c>
      <c r="N24" s="560">
        <v>41913.992340212746</v>
      </c>
      <c r="O24" s="560">
        <v>46169</v>
      </c>
      <c r="P24" s="561">
        <v>51732</v>
      </c>
      <c r="Q24" s="430">
        <v>54532</v>
      </c>
      <c r="R24" s="566">
        <v>50730.594558970806</v>
      </c>
      <c r="S24" s="566">
        <v>53822.186519547482</v>
      </c>
      <c r="T24" s="566">
        <v>56472.956258232669</v>
      </c>
      <c r="U24" s="566">
        <v>61145.562191931524</v>
      </c>
      <c r="V24" s="566">
        <v>63643.382148887809</v>
      </c>
      <c r="Y24" s="49">
        <v>56472.956258232669</v>
      </c>
      <c r="Z24" s="49">
        <v>61145.562191931524</v>
      </c>
      <c r="AA24" s="49">
        <v>63643.382148887809</v>
      </c>
      <c r="AD24" s="214" t="b">
        <f t="shared" si="1"/>
        <v>1</v>
      </c>
      <c r="AE24" s="214" t="b">
        <f t="shared" si="2"/>
        <v>1</v>
      </c>
      <c r="AF24" s="214" t="b">
        <f t="shared" si="3"/>
        <v>1</v>
      </c>
    </row>
    <row r="25" spans="1:32" s="49" customFormat="1" ht="12" customHeight="1" x14ac:dyDescent="0.2">
      <c r="A25" s="227" t="s">
        <v>49</v>
      </c>
      <c r="B25" s="227" t="s">
        <v>50</v>
      </c>
      <c r="C25" s="118">
        <v>23761</v>
      </c>
      <c r="D25" s="229">
        <v>26091.805687203792</v>
      </c>
      <c r="E25" s="293">
        <v>37353</v>
      </c>
      <c r="F25" s="385">
        <v>36729</v>
      </c>
      <c r="G25" s="385">
        <v>38967</v>
      </c>
      <c r="H25" s="385">
        <v>45134</v>
      </c>
      <c r="I25" s="385">
        <v>37369</v>
      </c>
      <c r="J25" s="562">
        <v>49102</v>
      </c>
      <c r="K25" s="560">
        <v>52436</v>
      </c>
      <c r="L25" s="560">
        <v>58429</v>
      </c>
      <c r="M25" s="562">
        <v>63255</v>
      </c>
      <c r="N25" s="560">
        <v>69263.644312945427</v>
      </c>
      <c r="O25" s="560">
        <v>76234</v>
      </c>
      <c r="P25" s="561">
        <v>86751</v>
      </c>
      <c r="Q25" s="430">
        <v>91453</v>
      </c>
      <c r="R25" s="566">
        <v>71423.666539925267</v>
      </c>
      <c r="S25" s="566">
        <v>79900.688343820788</v>
      </c>
      <c r="T25" s="566">
        <v>85891.175179510537</v>
      </c>
      <c r="U25" s="566">
        <v>90793.445064324886</v>
      </c>
      <c r="V25" s="566">
        <v>95655.112024235001</v>
      </c>
      <c r="Y25" s="49">
        <v>85891.175179510537</v>
      </c>
      <c r="Z25" s="49">
        <v>90793.445064324886</v>
      </c>
      <c r="AA25" s="49">
        <v>95655.112024235001</v>
      </c>
      <c r="AD25" s="214" t="b">
        <f t="shared" si="1"/>
        <v>1</v>
      </c>
      <c r="AE25" s="214" t="b">
        <f t="shared" si="2"/>
        <v>1</v>
      </c>
      <c r="AF25" s="214" t="b">
        <f t="shared" si="3"/>
        <v>1</v>
      </c>
    </row>
    <row r="26" spans="1:32" s="49" customFormat="1" ht="12" x14ac:dyDescent="0.2">
      <c r="A26" s="227" t="s">
        <v>51</v>
      </c>
      <c r="B26" s="227" t="s">
        <v>160</v>
      </c>
      <c r="C26" s="118">
        <v>24508</v>
      </c>
      <c r="D26" s="229">
        <v>27075.209632773574</v>
      </c>
      <c r="E26" s="293">
        <v>25923</v>
      </c>
      <c r="F26" s="385">
        <v>33538</v>
      </c>
      <c r="G26" s="385">
        <v>37011</v>
      </c>
      <c r="H26" s="385">
        <v>37438</v>
      </c>
      <c r="I26" s="385">
        <v>53879</v>
      </c>
      <c r="J26" s="562">
        <v>44977</v>
      </c>
      <c r="K26" s="560">
        <v>48176</v>
      </c>
      <c r="L26" s="560">
        <v>54485</v>
      </c>
      <c r="M26" s="562">
        <v>59751</v>
      </c>
      <c r="N26" s="560">
        <v>64532.015062019258</v>
      </c>
      <c r="O26" s="560">
        <v>71236</v>
      </c>
      <c r="P26" s="561">
        <v>79794</v>
      </c>
      <c r="Q26" s="430">
        <v>85720</v>
      </c>
      <c r="R26" s="566">
        <v>76435.205457356758</v>
      </c>
      <c r="S26" s="566">
        <v>83721.117331217669</v>
      </c>
      <c r="T26" s="566">
        <v>88606.563533681561</v>
      </c>
      <c r="U26" s="566">
        <v>90645.279253009387</v>
      </c>
      <c r="V26" s="566">
        <v>97037.401088609375</v>
      </c>
      <c r="Y26" s="49">
        <v>88606.563533681561</v>
      </c>
      <c r="Z26" s="49">
        <v>90645.279253009387</v>
      </c>
      <c r="AA26" s="49">
        <v>97037.401088609375</v>
      </c>
      <c r="AD26" s="214" t="b">
        <f t="shared" si="1"/>
        <v>1</v>
      </c>
      <c r="AE26" s="214" t="b">
        <f t="shared" si="2"/>
        <v>1</v>
      </c>
      <c r="AF26" s="214" t="b">
        <f t="shared" si="3"/>
        <v>1</v>
      </c>
    </row>
    <row r="27" spans="1:32" s="49" customFormat="1" ht="12" x14ac:dyDescent="0.2">
      <c r="A27" s="227" t="s">
        <v>52</v>
      </c>
      <c r="B27" s="227" t="s">
        <v>182</v>
      </c>
      <c r="C27" s="283">
        <v>22943</v>
      </c>
      <c r="D27" s="228">
        <v>25140.741738066095</v>
      </c>
      <c r="E27" s="248">
        <v>26720</v>
      </c>
      <c r="F27" s="389">
        <v>26846</v>
      </c>
      <c r="G27" s="385">
        <v>29099</v>
      </c>
      <c r="H27" s="385">
        <v>32460</v>
      </c>
      <c r="I27" s="385">
        <v>27454</v>
      </c>
      <c r="J27" s="562">
        <v>37598</v>
      </c>
      <c r="K27" s="560">
        <v>39960</v>
      </c>
      <c r="L27" s="560">
        <v>45096</v>
      </c>
      <c r="M27" s="562">
        <v>47928</v>
      </c>
      <c r="N27" s="560">
        <v>52395.21835711912</v>
      </c>
      <c r="O27" s="560">
        <v>58096</v>
      </c>
      <c r="P27" s="561">
        <v>64277</v>
      </c>
      <c r="Q27" s="430">
        <v>64867</v>
      </c>
      <c r="R27" s="566">
        <v>54155.11969397444</v>
      </c>
      <c r="S27" s="566">
        <v>60204.106912805648</v>
      </c>
      <c r="T27" s="566">
        <v>64320.946954581785</v>
      </c>
      <c r="U27" s="566">
        <v>68967.545311923255</v>
      </c>
      <c r="V27" s="566">
        <v>75060.597293133571</v>
      </c>
      <c r="Y27" s="49">
        <v>64320.946954581785</v>
      </c>
      <c r="Z27" s="49">
        <v>68967.545311923255</v>
      </c>
      <c r="AA27" s="49">
        <v>75060.597293133571</v>
      </c>
      <c r="AD27" s="214" t="b">
        <f t="shared" si="1"/>
        <v>1</v>
      </c>
      <c r="AE27" s="214" t="b">
        <f t="shared" si="2"/>
        <v>1</v>
      </c>
      <c r="AF27" s="214" t="b">
        <f t="shared" si="3"/>
        <v>1</v>
      </c>
    </row>
    <row r="28" spans="1:32" s="49" customFormat="1" ht="12" x14ac:dyDescent="0.2">
      <c r="A28" s="227" t="s">
        <v>154</v>
      </c>
      <c r="B28" s="214" t="s">
        <v>186</v>
      </c>
      <c r="C28" s="283">
        <v>9047</v>
      </c>
      <c r="D28" s="228">
        <v>9487.7886140923947</v>
      </c>
      <c r="E28" s="248">
        <v>11045</v>
      </c>
      <c r="F28" s="389">
        <v>11941</v>
      </c>
      <c r="G28" s="389">
        <v>12247</v>
      </c>
      <c r="H28" s="389">
        <v>12906</v>
      </c>
      <c r="I28" s="389">
        <v>13637</v>
      </c>
      <c r="J28" s="562">
        <v>11772</v>
      </c>
      <c r="K28" s="560">
        <v>12193</v>
      </c>
      <c r="L28" s="560">
        <v>14054</v>
      </c>
      <c r="M28" s="562">
        <v>15206</v>
      </c>
      <c r="N28" s="560">
        <v>16307.456292037548</v>
      </c>
      <c r="O28" s="560">
        <v>16845</v>
      </c>
      <c r="P28" s="561">
        <v>18366</v>
      </c>
      <c r="Q28" s="430">
        <v>18924</v>
      </c>
      <c r="R28" s="566">
        <v>36318.29447805394</v>
      </c>
      <c r="S28" s="566">
        <v>40344.868222324832</v>
      </c>
      <c r="T28" s="566">
        <v>43687.548878911461</v>
      </c>
      <c r="U28" s="566">
        <v>48741.254183316494</v>
      </c>
      <c r="V28" s="566">
        <v>51146.11254117186</v>
      </c>
      <c r="Y28" s="49">
        <v>43687.548878911461</v>
      </c>
      <c r="Z28" s="49">
        <v>48741.254183316494</v>
      </c>
      <c r="AA28" s="49">
        <v>51146.11254117186</v>
      </c>
      <c r="AD28" s="214" t="b">
        <f t="shared" si="1"/>
        <v>1</v>
      </c>
      <c r="AE28" s="214" t="b">
        <f t="shared" si="2"/>
        <v>1</v>
      </c>
      <c r="AF28" s="214" t="b">
        <f t="shared" si="3"/>
        <v>1</v>
      </c>
    </row>
    <row r="29" spans="1:32" s="235" customFormat="1" ht="12" x14ac:dyDescent="0.2">
      <c r="A29" s="640" t="s">
        <v>53</v>
      </c>
      <c r="B29" s="641" t="s">
        <v>157</v>
      </c>
      <c r="C29" s="641"/>
      <c r="D29" s="641"/>
      <c r="E29" s="641"/>
      <c r="F29" s="390">
        <v>16998</v>
      </c>
      <c r="G29" s="390">
        <v>17398</v>
      </c>
      <c r="H29" s="390">
        <v>23264</v>
      </c>
      <c r="I29" s="390">
        <v>17156</v>
      </c>
      <c r="J29" s="570">
        <v>24250</v>
      </c>
      <c r="K29" s="571">
        <v>24531</v>
      </c>
      <c r="L29" s="571">
        <v>26468</v>
      </c>
      <c r="M29" s="571">
        <v>28639</v>
      </c>
      <c r="N29" s="571">
        <v>32691.728656872383</v>
      </c>
      <c r="O29" s="571">
        <v>40090</v>
      </c>
      <c r="P29" s="572">
        <v>40672</v>
      </c>
      <c r="Q29" s="432">
        <v>41506</v>
      </c>
      <c r="R29" s="573">
        <v>21842.958995342196</v>
      </c>
      <c r="S29" s="573">
        <v>25642.147029312437</v>
      </c>
      <c r="T29" s="573">
        <v>26476.425992801713</v>
      </c>
      <c r="U29" s="652">
        <v>27690.125682871152</v>
      </c>
      <c r="V29" s="652">
        <v>29607.705091648353</v>
      </c>
      <c r="Y29" s="235">
        <v>26476.425992801713</v>
      </c>
      <c r="Z29" s="235">
        <v>27690.125682871152</v>
      </c>
      <c r="AA29" s="641">
        <v>29607.705091648353</v>
      </c>
      <c r="AD29" s="214" t="b">
        <f t="shared" si="1"/>
        <v>1</v>
      </c>
      <c r="AE29" s="214" t="b">
        <f t="shared" si="2"/>
        <v>1</v>
      </c>
      <c r="AF29" s="214" t="b">
        <f t="shared" si="3"/>
        <v>1</v>
      </c>
    </row>
    <row r="30" spans="1:32" s="49" customFormat="1" ht="2.25" customHeight="1" x14ac:dyDescent="0.2">
      <c r="A30" s="588"/>
      <c r="B30" s="174" t="s">
        <v>185</v>
      </c>
      <c r="C30" s="234"/>
      <c r="D30" s="234"/>
      <c r="E30" s="234"/>
      <c r="F30" s="228"/>
      <c r="G30" s="228"/>
      <c r="H30" s="113"/>
      <c r="I30" s="149"/>
      <c r="J30" s="459"/>
      <c r="K30" s="459"/>
      <c r="L30" s="246"/>
      <c r="M30" s="150"/>
      <c r="N30" s="150"/>
      <c r="O30" s="129"/>
      <c r="P30" s="494"/>
      <c r="Q30" s="150"/>
      <c r="R30" s="150"/>
      <c r="S30" s="150"/>
      <c r="T30" s="150"/>
      <c r="U30" s="150"/>
      <c r="V30" s="150"/>
    </row>
    <row r="31" spans="1:32" s="49" customFormat="1" ht="12" x14ac:dyDescent="0.2">
      <c r="A31" s="589" t="s">
        <v>188</v>
      </c>
      <c r="B31" s="589" t="s">
        <v>261</v>
      </c>
      <c r="C31" s="590"/>
      <c r="D31" s="590"/>
      <c r="E31" s="590"/>
      <c r="F31" s="590"/>
      <c r="G31" s="591"/>
      <c r="H31" s="591"/>
      <c r="I31" s="591"/>
      <c r="J31" s="591"/>
      <c r="K31" s="590"/>
      <c r="L31" s="593"/>
      <c r="M31" s="590"/>
      <c r="N31" s="620"/>
      <c r="O31" s="621"/>
      <c r="P31" s="622"/>
      <c r="Q31" s="623"/>
      <c r="R31" s="590"/>
      <c r="S31" s="590"/>
      <c r="T31" s="590"/>
      <c r="U31" s="590"/>
      <c r="V31" s="590"/>
    </row>
    <row r="32" spans="1:32" s="49" customFormat="1" ht="9.9499999999999993" customHeight="1" x14ac:dyDescent="0.2">
      <c r="A32" s="590"/>
      <c r="B32" s="589" t="s">
        <v>206</v>
      </c>
      <c r="C32" s="590"/>
      <c r="D32" s="590"/>
      <c r="E32" s="590"/>
      <c r="F32" s="590"/>
      <c r="G32" s="591"/>
      <c r="H32" s="591"/>
      <c r="I32" s="591"/>
      <c r="J32" s="591"/>
      <c r="K32" s="590"/>
      <c r="L32" s="593"/>
      <c r="M32" s="590"/>
      <c r="N32" s="590"/>
      <c r="O32" s="624"/>
      <c r="P32" s="622"/>
      <c r="Q32" s="590"/>
      <c r="R32" s="590"/>
      <c r="S32" s="590"/>
      <c r="T32" s="590"/>
      <c r="U32" s="590"/>
      <c r="V32" s="590"/>
    </row>
    <row r="33" spans="1:32" s="49" customFormat="1" ht="9.9499999999999993" customHeight="1" x14ac:dyDescent="0.2">
      <c r="A33" s="592" t="s">
        <v>260</v>
      </c>
      <c r="B33" s="590"/>
      <c r="C33" s="590"/>
      <c r="D33" s="590"/>
      <c r="E33" s="590"/>
      <c r="F33" s="590"/>
      <c r="G33" s="590"/>
      <c r="H33" s="590"/>
      <c r="I33" s="590"/>
      <c r="J33" s="590"/>
      <c r="K33" s="590"/>
      <c r="L33" s="593"/>
      <c r="M33" s="590"/>
      <c r="N33" s="590"/>
      <c r="O33" s="624"/>
      <c r="P33" s="622"/>
      <c r="Q33" s="590"/>
      <c r="R33" s="590"/>
      <c r="S33" s="590"/>
      <c r="T33" s="590"/>
      <c r="U33" s="590"/>
      <c r="V33" s="590"/>
    </row>
    <row r="34" spans="1:32" s="49" customFormat="1" ht="9.9499999999999993" customHeight="1" x14ac:dyDescent="0.2">
      <c r="A34" s="592"/>
      <c r="B34" s="590"/>
      <c r="C34" s="593"/>
      <c r="D34" s="593"/>
      <c r="E34" s="593"/>
      <c r="F34" s="593"/>
      <c r="G34" s="590"/>
      <c r="H34" s="591"/>
      <c r="I34" s="593"/>
      <c r="J34" s="593"/>
      <c r="K34" s="593"/>
      <c r="L34" s="593"/>
      <c r="M34" s="590"/>
      <c r="N34" s="590"/>
      <c r="O34" s="624"/>
      <c r="P34" s="622"/>
      <c r="Q34" s="590"/>
      <c r="R34" s="590"/>
      <c r="S34" s="590"/>
      <c r="T34" s="590"/>
      <c r="U34" s="590"/>
      <c r="V34" s="590"/>
    </row>
    <row r="35" spans="1:32" s="49" customFormat="1" ht="9.9499999999999993" customHeight="1" x14ac:dyDescent="0.2">
      <c r="C35" s="109"/>
      <c r="D35" s="109"/>
      <c r="E35" s="109"/>
      <c r="F35" s="109"/>
      <c r="H35" s="212"/>
      <c r="O35" s="483"/>
      <c r="P35" s="293"/>
    </row>
    <row r="36" spans="1:32" s="49" customFormat="1" ht="9.9499999999999993" customHeight="1" x14ac:dyDescent="0.2">
      <c r="A36" s="66"/>
      <c r="C36" s="109"/>
      <c r="D36" s="109"/>
      <c r="E36" s="109"/>
      <c r="F36" s="109"/>
      <c r="I36" s="108"/>
      <c r="J36" s="108"/>
      <c r="K36" s="108"/>
      <c r="L36" s="108"/>
      <c r="O36" s="483"/>
      <c r="P36" s="293"/>
    </row>
    <row r="37" spans="1:32" s="49" customFormat="1" ht="9.9499999999999993" customHeight="1" x14ac:dyDescent="0.2">
      <c r="A37" s="66"/>
      <c r="B37" s="66"/>
      <c r="C37" s="109"/>
      <c r="D37" s="109"/>
      <c r="E37" s="109"/>
      <c r="F37" s="109"/>
      <c r="I37" s="109"/>
      <c r="J37" s="109"/>
      <c r="K37" s="109"/>
      <c r="L37" s="109"/>
      <c r="O37" s="483"/>
      <c r="P37" s="293"/>
    </row>
    <row r="38" spans="1:32" s="49" customFormat="1" ht="9.9499999999999993" customHeight="1" x14ac:dyDescent="0.2">
      <c r="A38" s="193"/>
      <c r="B38" s="66"/>
      <c r="C38" s="109"/>
      <c r="D38" s="109"/>
      <c r="E38" s="109"/>
      <c r="F38" s="109"/>
      <c r="I38" s="109"/>
      <c r="J38" s="109"/>
      <c r="K38" s="109"/>
      <c r="L38" s="109"/>
      <c r="O38" s="483"/>
      <c r="P38" s="293"/>
    </row>
    <row r="39" spans="1:32" ht="12" customHeight="1" x14ac:dyDescent="0.2">
      <c r="A39" s="289" t="s">
        <v>66</v>
      </c>
      <c r="B39" s="289"/>
      <c r="C39" s="288"/>
      <c r="D39" s="49"/>
      <c r="E39" s="49"/>
      <c r="F39" s="49"/>
      <c r="H39" s="49"/>
      <c r="N39" s="289" t="s">
        <v>67</v>
      </c>
    </row>
    <row r="40" spans="1:32" ht="12" customHeight="1" x14ac:dyDescent="0.2">
      <c r="A40" s="296" t="s">
        <v>62</v>
      </c>
      <c r="B40" s="296"/>
      <c r="C40" s="288"/>
      <c r="D40" s="109"/>
      <c r="E40" s="109"/>
      <c r="F40" s="49"/>
      <c r="H40" s="49"/>
      <c r="N40" s="296" t="s">
        <v>62</v>
      </c>
    </row>
    <row r="41" spans="1:32" ht="12" customHeight="1" x14ac:dyDescent="0.2">
      <c r="A41" s="166" t="s">
        <v>237</v>
      </c>
      <c r="B41" s="210"/>
      <c r="C41" s="288"/>
      <c r="D41" s="109"/>
      <c r="E41" s="109"/>
      <c r="F41" s="49"/>
      <c r="H41" s="49"/>
      <c r="N41" s="531" t="s">
        <v>128</v>
      </c>
    </row>
    <row r="42" spans="1:32" ht="12" customHeight="1" x14ac:dyDescent="0.2">
      <c r="A42" s="167" t="s">
        <v>259</v>
      </c>
      <c r="B42" s="213"/>
      <c r="C42" s="262"/>
      <c r="D42" s="58"/>
      <c r="E42" s="58"/>
      <c r="F42" s="49"/>
      <c r="H42" s="49"/>
      <c r="N42" s="167" t="str">
        <f>A4</f>
        <v>2011-2013</v>
      </c>
    </row>
    <row r="43" spans="1:32" ht="12" customHeight="1" x14ac:dyDescent="0.2">
      <c r="A43" s="213" t="s">
        <v>63</v>
      </c>
      <c r="B43" s="213"/>
      <c r="C43" s="262"/>
      <c r="D43" s="58"/>
      <c r="E43" s="58"/>
      <c r="F43" s="49"/>
      <c r="H43" s="49"/>
      <c r="N43" s="213" t="s">
        <v>63</v>
      </c>
    </row>
    <row r="44" spans="1:32" ht="12" customHeight="1" x14ac:dyDescent="0.2">
      <c r="B44" s="213"/>
      <c r="C44" s="262"/>
      <c r="D44" s="58"/>
      <c r="E44" s="58"/>
      <c r="F44" s="49"/>
      <c r="H44" s="49"/>
      <c r="K44" s="110"/>
      <c r="L44" s="49"/>
    </row>
    <row r="45" spans="1:32" ht="0.75" customHeight="1" x14ac:dyDescent="0.2">
      <c r="A45" s="262"/>
      <c r="B45" s="262"/>
      <c r="C45" s="262"/>
      <c r="D45" s="58"/>
      <c r="E45" s="49"/>
      <c r="F45" s="49"/>
      <c r="G45" s="49"/>
      <c r="H45" s="110"/>
      <c r="I45" s="110"/>
      <c r="J45" s="110"/>
      <c r="K45" s="49"/>
      <c r="L45" s="49"/>
    </row>
    <row r="46" spans="1:32" s="58" customFormat="1" ht="12" x14ac:dyDescent="0.2">
      <c r="A46" s="734" t="s">
        <v>103</v>
      </c>
      <c r="B46" s="735"/>
      <c r="C46" s="134">
        <v>1995</v>
      </c>
      <c r="D46" s="135">
        <v>1996</v>
      </c>
      <c r="E46" s="107">
        <v>1997</v>
      </c>
      <c r="F46" s="107">
        <v>1998</v>
      </c>
      <c r="G46" s="107">
        <v>1999</v>
      </c>
      <c r="H46" s="107">
        <v>2000</v>
      </c>
      <c r="I46" s="122" t="s">
        <v>161</v>
      </c>
      <c r="J46" s="107">
        <v>2002</v>
      </c>
      <c r="K46" s="122">
        <v>2003</v>
      </c>
      <c r="L46" s="122">
        <v>2004</v>
      </c>
      <c r="M46" s="122">
        <v>2005</v>
      </c>
      <c r="N46" s="122">
        <v>2006</v>
      </c>
      <c r="O46" s="446">
        <v>2007</v>
      </c>
      <c r="P46" s="446">
        <v>2008</v>
      </c>
      <c r="Q46" s="446">
        <v>2009</v>
      </c>
      <c r="R46" s="446">
        <v>2009</v>
      </c>
      <c r="S46" s="446">
        <v>2010</v>
      </c>
      <c r="T46" s="446">
        <v>2011</v>
      </c>
      <c r="U46" s="653">
        <v>2012</v>
      </c>
      <c r="V46" s="653">
        <v>2013</v>
      </c>
      <c r="Y46" s="446">
        <v>2011</v>
      </c>
      <c r="Z46" s="653">
        <v>2012</v>
      </c>
      <c r="AA46" s="653">
        <v>2013</v>
      </c>
      <c r="AC46" s="446">
        <v>2009</v>
      </c>
      <c r="AD46" s="446">
        <v>2011</v>
      </c>
      <c r="AE46" s="653">
        <v>2012</v>
      </c>
      <c r="AF46" s="653">
        <v>2013</v>
      </c>
    </row>
    <row r="47" spans="1:32" s="49" customFormat="1" ht="0.75" customHeight="1" x14ac:dyDescent="0.2">
      <c r="E47" s="110"/>
      <c r="F47" s="110"/>
      <c r="G47" s="110"/>
      <c r="O47" s="483"/>
      <c r="P47" s="293"/>
    </row>
    <row r="48" spans="1:32" s="214" customFormat="1" ht="12.75" customHeight="1" x14ac:dyDescent="0.2">
      <c r="A48" s="291" t="s">
        <v>27</v>
      </c>
      <c r="B48" s="291"/>
      <c r="C48" s="297">
        <v>11417</v>
      </c>
      <c r="D48" s="112">
        <v>11809.918343787813</v>
      </c>
      <c r="E48" s="160">
        <v>12147</v>
      </c>
      <c r="F48" s="383">
        <v>11816</v>
      </c>
      <c r="G48" s="383">
        <v>11958</v>
      </c>
      <c r="H48" s="383">
        <v>12670</v>
      </c>
      <c r="I48" s="384">
        <v>12597</v>
      </c>
      <c r="J48" s="574">
        <v>12900</v>
      </c>
      <c r="K48" s="574">
        <v>13252</v>
      </c>
      <c r="L48" s="574">
        <v>13814</v>
      </c>
      <c r="M48" s="575">
        <v>14209</v>
      </c>
      <c r="N48" s="574">
        <v>14673.090897165974</v>
      </c>
      <c r="O48" s="574">
        <v>15406</v>
      </c>
      <c r="P48" s="576">
        <v>15666</v>
      </c>
      <c r="Q48" s="384">
        <v>15528</v>
      </c>
      <c r="R48" s="249">
        <v>58198.601250346786</v>
      </c>
      <c r="S48" s="249">
        <v>61570.182264539464</v>
      </c>
      <c r="T48" s="249">
        <v>62328.248362383893</v>
      </c>
      <c r="U48" s="249">
        <v>65403.738770189142</v>
      </c>
      <c r="V48" s="249">
        <v>68897.145797856472</v>
      </c>
      <c r="Y48" s="214">
        <v>62328.248362383893</v>
      </c>
      <c r="Z48" s="214">
        <v>65403.738770189142</v>
      </c>
      <c r="AA48" s="214">
        <v>68897.145797856472</v>
      </c>
      <c r="AD48" s="214" t="b">
        <f>T48=Y48</f>
        <v>1</v>
      </c>
      <c r="AE48" s="214" t="b">
        <f t="shared" ref="AE48:AE67" si="4">U48=Z48</f>
        <v>1</v>
      </c>
      <c r="AF48" s="214" t="b">
        <f t="shared" ref="AF48:AF67" si="5">V48=AA48</f>
        <v>1</v>
      </c>
    </row>
    <row r="49" spans="1:32" s="214" customFormat="1" ht="2.25" customHeight="1" x14ac:dyDescent="0.2">
      <c r="A49" s="291"/>
      <c r="B49" s="291"/>
      <c r="C49" s="297"/>
      <c r="D49" s="112"/>
      <c r="E49" s="160"/>
      <c r="F49" s="383"/>
      <c r="G49" s="383"/>
      <c r="H49" s="383"/>
      <c r="I49" s="384"/>
      <c r="J49" s="574"/>
      <c r="K49" s="574"/>
      <c r="L49" s="574"/>
      <c r="M49" s="575"/>
      <c r="N49" s="574"/>
      <c r="O49" s="563"/>
      <c r="P49" s="522"/>
      <c r="Q49" s="577">
        <v>40838</v>
      </c>
      <c r="R49" s="309"/>
      <c r="S49" s="309"/>
      <c r="T49" s="309"/>
      <c r="U49" s="309"/>
      <c r="V49" s="309"/>
      <c r="AD49" s="214" t="b">
        <f t="shared" ref="AD49:AD67" si="6">T49=Y49</f>
        <v>1</v>
      </c>
      <c r="AE49" s="214" t="b">
        <f t="shared" si="4"/>
        <v>1</v>
      </c>
      <c r="AF49" s="214" t="b">
        <f t="shared" si="5"/>
        <v>1</v>
      </c>
    </row>
    <row r="50" spans="1:32" s="49" customFormat="1" ht="11.25" customHeight="1" x14ac:dyDescent="0.2">
      <c r="A50" s="227" t="s">
        <v>28</v>
      </c>
      <c r="B50" s="227" t="s">
        <v>29</v>
      </c>
      <c r="C50" s="298">
        <v>26559</v>
      </c>
      <c r="D50" s="111">
        <v>27520.986669533435</v>
      </c>
      <c r="E50" s="161">
        <v>28781</v>
      </c>
      <c r="F50" s="385">
        <v>28164</v>
      </c>
      <c r="G50" s="385">
        <v>28251</v>
      </c>
      <c r="H50" s="385">
        <v>29785</v>
      </c>
      <c r="I50" s="386">
        <v>29820</v>
      </c>
      <c r="J50" s="578">
        <v>30161</v>
      </c>
      <c r="K50" s="578">
        <v>31730</v>
      </c>
      <c r="L50" s="579">
        <v>33957</v>
      </c>
      <c r="M50" s="428">
        <v>35983</v>
      </c>
      <c r="N50" s="578">
        <v>37867.905975364389</v>
      </c>
      <c r="O50" s="578">
        <v>40241</v>
      </c>
      <c r="P50" s="561">
        <v>41541</v>
      </c>
      <c r="Q50" s="386">
        <v>40838</v>
      </c>
      <c r="R50" s="246">
        <v>162320.90671432143</v>
      </c>
      <c r="S50" s="246">
        <v>171442.46262016485</v>
      </c>
      <c r="T50" s="246">
        <v>173057.10615487001</v>
      </c>
      <c r="U50" s="246">
        <v>182293.63153124036</v>
      </c>
      <c r="V50" s="246">
        <v>195806.427857128</v>
      </c>
      <c r="Y50" s="49">
        <v>173057.10615487001</v>
      </c>
      <c r="Z50" s="49">
        <v>182293.63153124036</v>
      </c>
      <c r="AA50" s="49">
        <v>195806.427857128</v>
      </c>
      <c r="AD50" s="214" t="b">
        <f t="shared" si="6"/>
        <v>1</v>
      </c>
      <c r="AE50" s="214" t="b">
        <f t="shared" si="4"/>
        <v>1</v>
      </c>
      <c r="AF50" s="214" t="b">
        <f t="shared" si="5"/>
        <v>1</v>
      </c>
    </row>
    <row r="51" spans="1:32" s="49" customFormat="1" ht="11.25" customHeight="1" x14ac:dyDescent="0.2">
      <c r="A51" s="220" t="s">
        <v>30</v>
      </c>
      <c r="B51" s="220" t="s">
        <v>31</v>
      </c>
      <c r="C51" s="297">
        <v>12087</v>
      </c>
      <c r="D51" s="112">
        <v>12388.667400881057</v>
      </c>
      <c r="E51" s="160">
        <v>14091</v>
      </c>
      <c r="F51" s="383">
        <v>14238</v>
      </c>
      <c r="G51" s="387">
        <v>16294</v>
      </c>
      <c r="H51" s="387">
        <v>18054</v>
      </c>
      <c r="I51" s="388">
        <v>17442</v>
      </c>
      <c r="J51" s="580">
        <v>17827</v>
      </c>
      <c r="K51" s="580">
        <v>17848</v>
      </c>
      <c r="L51" s="580">
        <v>18190</v>
      </c>
      <c r="M51" s="581">
        <v>17954</v>
      </c>
      <c r="N51" s="580">
        <v>18208.993553388715</v>
      </c>
      <c r="O51" s="580">
        <v>19099</v>
      </c>
      <c r="P51" s="569">
        <v>19021</v>
      </c>
      <c r="Q51" s="388">
        <v>19007</v>
      </c>
      <c r="R51" s="242">
        <v>70671.785437412924</v>
      </c>
      <c r="S51" s="242">
        <v>74107.441042104037</v>
      </c>
      <c r="T51" s="242">
        <v>73490.20273001655</v>
      </c>
      <c r="U51" s="242">
        <v>73090.645177994753</v>
      </c>
      <c r="V51" s="242">
        <v>76284.359006071332</v>
      </c>
      <c r="Y51" s="49">
        <v>73490.20273001655</v>
      </c>
      <c r="Z51" s="49">
        <v>73090.645177994753</v>
      </c>
      <c r="AA51" s="49">
        <v>76284.359006071332</v>
      </c>
      <c r="AD51" s="214" t="b">
        <f t="shared" si="6"/>
        <v>1</v>
      </c>
      <c r="AE51" s="214" t="b">
        <f t="shared" si="4"/>
        <v>1</v>
      </c>
      <c r="AF51" s="214" t="b">
        <f t="shared" si="5"/>
        <v>1</v>
      </c>
    </row>
    <row r="52" spans="1:32" s="58" customFormat="1" ht="11.25" customHeight="1" x14ac:dyDescent="0.2">
      <c r="A52" s="227" t="s">
        <v>32</v>
      </c>
      <c r="B52" s="227" t="s">
        <v>33</v>
      </c>
      <c r="C52" s="298">
        <v>6010</v>
      </c>
      <c r="D52" s="111">
        <v>6125.018504991478</v>
      </c>
      <c r="E52" s="161">
        <v>6400</v>
      </c>
      <c r="F52" s="385">
        <v>6701</v>
      </c>
      <c r="G52" s="385">
        <v>6527</v>
      </c>
      <c r="H52" s="385">
        <v>7057</v>
      </c>
      <c r="I52" s="386">
        <v>6972</v>
      </c>
      <c r="J52" s="578">
        <v>7175</v>
      </c>
      <c r="K52" s="578">
        <v>7209</v>
      </c>
      <c r="L52" s="578">
        <v>7445</v>
      </c>
      <c r="M52" s="428">
        <v>7680</v>
      </c>
      <c r="N52" s="578">
        <v>7989.4376199302242</v>
      </c>
      <c r="O52" s="578">
        <v>8276</v>
      </c>
      <c r="P52" s="561">
        <v>8277</v>
      </c>
      <c r="Q52" s="386">
        <v>8030</v>
      </c>
      <c r="R52" s="246">
        <v>35812.572217006833</v>
      </c>
      <c r="S52" s="246">
        <v>37818.643154908932</v>
      </c>
      <c r="T52" s="246">
        <v>38086.617779410386</v>
      </c>
      <c r="U52" s="246">
        <v>39632.921998970844</v>
      </c>
      <c r="V52" s="246">
        <v>42234.852049130146</v>
      </c>
      <c r="Y52" s="58">
        <v>38086.617779410386</v>
      </c>
      <c r="Z52" s="58">
        <v>39632.921998970844</v>
      </c>
      <c r="AA52" s="58">
        <v>42234.852049130146</v>
      </c>
      <c r="AD52" s="214" t="b">
        <f t="shared" si="6"/>
        <v>1</v>
      </c>
      <c r="AE52" s="214" t="b">
        <f t="shared" si="4"/>
        <v>1</v>
      </c>
      <c r="AF52" s="214" t="b">
        <f t="shared" si="5"/>
        <v>1</v>
      </c>
    </row>
    <row r="53" spans="1:32" s="49" customFormat="1" ht="11.25" customHeight="1" x14ac:dyDescent="0.2">
      <c r="A53" s="227" t="s">
        <v>34</v>
      </c>
      <c r="B53" s="227" t="s">
        <v>35</v>
      </c>
      <c r="C53" s="300">
        <v>5950</v>
      </c>
      <c r="D53" s="111">
        <v>6022.2655855855855</v>
      </c>
      <c r="E53" s="161">
        <v>6506</v>
      </c>
      <c r="F53" s="385">
        <v>6041</v>
      </c>
      <c r="G53" s="385">
        <v>7231</v>
      </c>
      <c r="H53" s="385">
        <v>8013</v>
      </c>
      <c r="I53" s="386">
        <v>7881</v>
      </c>
      <c r="J53" s="578">
        <v>7634</v>
      </c>
      <c r="K53" s="578">
        <v>7590</v>
      </c>
      <c r="L53" s="578">
        <v>8166</v>
      </c>
      <c r="M53" s="428">
        <v>7690</v>
      </c>
      <c r="N53" s="578">
        <v>8131.2395940022234</v>
      </c>
      <c r="O53" s="578">
        <v>8509</v>
      </c>
      <c r="P53" s="561">
        <v>8504</v>
      </c>
      <c r="Q53" s="386">
        <v>8514</v>
      </c>
      <c r="R53" s="246">
        <v>31518.526032199734</v>
      </c>
      <c r="S53" s="246">
        <v>30850.960431549192</v>
      </c>
      <c r="T53" s="246">
        <v>32016.621109771841</v>
      </c>
      <c r="U53" s="246">
        <v>34184.33216796648</v>
      </c>
      <c r="V53" s="246">
        <v>36017.376717959756</v>
      </c>
      <c r="Y53" s="49">
        <v>32016.621109771841</v>
      </c>
      <c r="Z53" s="49">
        <v>34184.33216796648</v>
      </c>
      <c r="AA53" s="49">
        <v>36017.376717959756</v>
      </c>
      <c r="AD53" s="214" t="b">
        <f t="shared" si="6"/>
        <v>1</v>
      </c>
      <c r="AE53" s="214" t="b">
        <f t="shared" si="4"/>
        <v>1</v>
      </c>
      <c r="AF53" s="214" t="b">
        <f t="shared" si="5"/>
        <v>1</v>
      </c>
    </row>
    <row r="54" spans="1:32" s="49" customFormat="1" ht="11.25" customHeight="1" x14ac:dyDescent="0.2">
      <c r="A54" s="227" t="s">
        <v>36</v>
      </c>
      <c r="B54" s="227" t="s">
        <v>37</v>
      </c>
      <c r="C54" s="300">
        <v>10951</v>
      </c>
      <c r="D54" s="111">
        <v>11188.887387387387</v>
      </c>
      <c r="E54" s="161">
        <v>11513</v>
      </c>
      <c r="F54" s="385">
        <v>10511</v>
      </c>
      <c r="G54" s="385">
        <v>10513</v>
      </c>
      <c r="H54" s="385">
        <v>10810</v>
      </c>
      <c r="I54" s="386">
        <v>10525</v>
      </c>
      <c r="J54" s="578">
        <v>10930</v>
      </c>
      <c r="K54" s="578">
        <v>11092</v>
      </c>
      <c r="L54" s="578">
        <v>11077</v>
      </c>
      <c r="M54" s="428">
        <v>11145</v>
      </c>
      <c r="N54" s="578">
        <v>11404.977951460918</v>
      </c>
      <c r="O54" s="578">
        <v>11838</v>
      </c>
      <c r="P54" s="561">
        <v>12039</v>
      </c>
      <c r="Q54" s="386">
        <v>11636</v>
      </c>
      <c r="R54" s="246">
        <v>46545.94163678804</v>
      </c>
      <c r="S54" s="246">
        <v>50206.814694960049</v>
      </c>
      <c r="T54" s="246">
        <v>52372.227254283564</v>
      </c>
      <c r="U54" s="246">
        <v>54690.456278268794</v>
      </c>
      <c r="V54" s="246">
        <v>55934.862475662587</v>
      </c>
      <c r="Y54" s="49">
        <v>52372.227254283564</v>
      </c>
      <c r="Z54" s="49">
        <v>54690.456278268794</v>
      </c>
      <c r="AA54" s="49">
        <v>55934.862475662587</v>
      </c>
      <c r="AD54" s="214" t="b">
        <f t="shared" si="6"/>
        <v>1</v>
      </c>
      <c r="AE54" s="214" t="b">
        <f t="shared" si="4"/>
        <v>1</v>
      </c>
      <c r="AF54" s="214" t="b">
        <f t="shared" si="5"/>
        <v>1</v>
      </c>
    </row>
    <row r="55" spans="1:32" s="49" customFormat="1" ht="11.25" hidden="1" customHeight="1" x14ac:dyDescent="0.2">
      <c r="A55" s="227" t="s">
        <v>38</v>
      </c>
      <c r="B55" s="227" t="s">
        <v>39</v>
      </c>
      <c r="C55" s="300">
        <v>12915</v>
      </c>
      <c r="D55" s="111">
        <v>13536.939150517121</v>
      </c>
      <c r="E55" s="161">
        <v>13788</v>
      </c>
      <c r="F55" s="385">
        <v>13277</v>
      </c>
      <c r="G55" s="385">
        <v>13180</v>
      </c>
      <c r="H55" s="385">
        <v>12521</v>
      </c>
      <c r="I55" s="386">
        <v>12632</v>
      </c>
      <c r="J55" s="428" t="s">
        <v>183</v>
      </c>
      <c r="K55" s="428" t="s">
        <v>183</v>
      </c>
      <c r="L55" s="428" t="s">
        <v>183</v>
      </c>
      <c r="M55" s="428" t="s">
        <v>183</v>
      </c>
      <c r="N55" s="578" t="s">
        <v>183</v>
      </c>
      <c r="O55" s="578" t="s">
        <v>183</v>
      </c>
      <c r="P55" s="561" t="s">
        <v>183</v>
      </c>
      <c r="Q55" s="386" t="s">
        <v>183</v>
      </c>
      <c r="R55" s="246" t="e">
        <v>#DIV/0!</v>
      </c>
      <c r="S55" s="246" t="e">
        <v>#DIV/0!</v>
      </c>
      <c r="T55" s="246" t="e">
        <v>#DIV/0!</v>
      </c>
      <c r="U55" s="246" t="e">
        <v>#DIV/0!</v>
      </c>
      <c r="V55" s="246" t="e">
        <v>#DIV/0!</v>
      </c>
      <c r="Y55" s="49" t="e">
        <v>#DIV/0!</v>
      </c>
      <c r="Z55" s="49" t="e">
        <v>#DIV/0!</v>
      </c>
      <c r="AA55" s="49" t="e">
        <v>#DIV/0!</v>
      </c>
      <c r="AD55" s="214" t="e">
        <f t="shared" si="6"/>
        <v>#DIV/0!</v>
      </c>
      <c r="AE55" s="214" t="e">
        <f t="shared" si="4"/>
        <v>#DIV/0!</v>
      </c>
      <c r="AF55" s="214" t="e">
        <f t="shared" si="5"/>
        <v>#DIV/0!</v>
      </c>
    </row>
    <row r="56" spans="1:32" s="49" customFormat="1" ht="12" x14ac:dyDescent="0.2">
      <c r="A56" s="227" t="s">
        <v>162</v>
      </c>
      <c r="B56" s="227" t="s">
        <v>180</v>
      </c>
      <c r="C56" s="300"/>
      <c r="D56" s="111"/>
      <c r="E56" s="161"/>
      <c r="F56" s="428" t="s">
        <v>183</v>
      </c>
      <c r="G56" s="428" t="s">
        <v>183</v>
      </c>
      <c r="H56" s="428" t="s">
        <v>183</v>
      </c>
      <c r="I56" s="428" t="s">
        <v>183</v>
      </c>
      <c r="J56" s="578">
        <v>13388</v>
      </c>
      <c r="K56" s="578">
        <v>13853</v>
      </c>
      <c r="L56" s="578">
        <v>14102</v>
      </c>
      <c r="M56" s="428">
        <v>14130</v>
      </c>
      <c r="N56" s="578">
        <v>14370.861600796699</v>
      </c>
      <c r="O56" s="578">
        <v>14800</v>
      </c>
      <c r="P56" s="561">
        <v>14750</v>
      </c>
      <c r="Q56" s="386">
        <v>14209</v>
      </c>
      <c r="R56" s="246">
        <v>73270.700822358252</v>
      </c>
      <c r="S56" s="246">
        <v>79698.670524598725</v>
      </c>
      <c r="T56" s="246">
        <v>78230.593999193428</v>
      </c>
      <c r="U56" s="246">
        <v>81574.913627274203</v>
      </c>
      <c r="V56" s="246">
        <v>84656.612373260228</v>
      </c>
      <c r="Y56" s="49">
        <v>78230.593999193428</v>
      </c>
      <c r="Z56" s="49">
        <v>81574.913627274203</v>
      </c>
      <c r="AA56" s="49">
        <v>84656.612373260228</v>
      </c>
      <c r="AD56" s="214" t="b">
        <f t="shared" si="6"/>
        <v>1</v>
      </c>
      <c r="AE56" s="214" t="b">
        <f t="shared" si="4"/>
        <v>1</v>
      </c>
      <c r="AF56" s="214" t="b">
        <f t="shared" si="5"/>
        <v>1</v>
      </c>
    </row>
    <row r="57" spans="1:32" s="49" customFormat="1" ht="12" x14ac:dyDescent="0.2">
      <c r="A57" s="227" t="s">
        <v>163</v>
      </c>
      <c r="B57" s="227" t="s">
        <v>181</v>
      </c>
      <c r="C57" s="300"/>
      <c r="D57" s="111"/>
      <c r="E57" s="161"/>
      <c r="F57" s="428" t="s">
        <v>183</v>
      </c>
      <c r="G57" s="428" t="s">
        <v>183</v>
      </c>
      <c r="H57" s="428" t="s">
        <v>183</v>
      </c>
      <c r="I57" s="428" t="s">
        <v>183</v>
      </c>
      <c r="J57" s="578">
        <v>11549</v>
      </c>
      <c r="K57" s="578">
        <v>12120</v>
      </c>
      <c r="L57" s="578">
        <v>12295</v>
      </c>
      <c r="M57" s="428">
        <v>12742</v>
      </c>
      <c r="N57" s="578">
        <v>12603.978918220533</v>
      </c>
      <c r="O57" s="578">
        <v>13482</v>
      </c>
      <c r="P57" s="561">
        <v>13536</v>
      </c>
      <c r="Q57" s="386">
        <v>13295</v>
      </c>
      <c r="R57" s="246">
        <v>37724.228039494999</v>
      </c>
      <c r="S57" s="246">
        <v>37001.837974927483</v>
      </c>
      <c r="T57" s="246">
        <v>37282.567826774495</v>
      </c>
      <c r="U57" s="246">
        <v>38417.446436522332</v>
      </c>
      <c r="V57" s="246">
        <v>38423.281820934462</v>
      </c>
      <c r="Y57" s="49">
        <v>37282.567826774495</v>
      </c>
      <c r="Z57" s="49">
        <v>38417.446436522332</v>
      </c>
      <c r="AA57" s="49">
        <v>38423.281820934462</v>
      </c>
      <c r="AD57" s="214" t="b">
        <f t="shared" si="6"/>
        <v>1</v>
      </c>
      <c r="AE57" s="214" t="b">
        <f t="shared" si="4"/>
        <v>1</v>
      </c>
      <c r="AF57" s="214" t="b">
        <f t="shared" si="5"/>
        <v>1</v>
      </c>
    </row>
    <row r="58" spans="1:32" s="49" customFormat="1" ht="12" x14ac:dyDescent="0.2">
      <c r="A58" s="227" t="s">
        <v>40</v>
      </c>
      <c r="B58" s="227" t="s">
        <v>41</v>
      </c>
      <c r="C58" s="300">
        <v>5238</v>
      </c>
      <c r="D58" s="111">
        <v>5371.9605148342062</v>
      </c>
      <c r="E58" s="161">
        <v>5568</v>
      </c>
      <c r="F58" s="385">
        <v>5371</v>
      </c>
      <c r="G58" s="385">
        <v>5352</v>
      </c>
      <c r="H58" s="385">
        <v>5781</v>
      </c>
      <c r="I58" s="386">
        <v>5837</v>
      </c>
      <c r="J58" s="578">
        <v>6071</v>
      </c>
      <c r="K58" s="578">
        <v>6214</v>
      </c>
      <c r="L58" s="578">
        <v>6445</v>
      </c>
      <c r="M58" s="428">
        <v>6647</v>
      </c>
      <c r="N58" s="578">
        <v>6691.3710659684257</v>
      </c>
      <c r="O58" s="578">
        <v>7058</v>
      </c>
      <c r="P58" s="561">
        <v>7210</v>
      </c>
      <c r="Q58" s="386">
        <v>7650</v>
      </c>
      <c r="R58" s="246">
        <v>20580.286065763485</v>
      </c>
      <c r="S58" s="246">
        <v>21003.835482957773</v>
      </c>
      <c r="T58" s="246">
        <v>20978.692275677739</v>
      </c>
      <c r="U58" s="246">
        <v>22120.161459260657</v>
      </c>
      <c r="V58" s="246">
        <v>23873.121744682579</v>
      </c>
      <c r="Y58" s="49">
        <v>20978.692275677739</v>
      </c>
      <c r="Z58" s="49">
        <v>22120.161459260657</v>
      </c>
      <c r="AA58" s="49">
        <v>23873.121744682579</v>
      </c>
      <c r="AD58" s="214" t="b">
        <f t="shared" si="6"/>
        <v>1</v>
      </c>
      <c r="AE58" s="214" t="b">
        <f t="shared" si="4"/>
        <v>1</v>
      </c>
      <c r="AF58" s="214" t="b">
        <f t="shared" si="5"/>
        <v>1</v>
      </c>
    </row>
    <row r="59" spans="1:32" s="49" customFormat="1" ht="12" x14ac:dyDescent="0.2">
      <c r="A59" s="227" t="s">
        <v>42</v>
      </c>
      <c r="B59" s="227" t="s">
        <v>43</v>
      </c>
      <c r="C59" s="300">
        <v>9358</v>
      </c>
      <c r="D59" s="111">
        <v>9725.8158229863093</v>
      </c>
      <c r="E59" s="161">
        <v>9616</v>
      </c>
      <c r="F59" s="385">
        <v>9482</v>
      </c>
      <c r="G59" s="385">
        <v>9870</v>
      </c>
      <c r="H59" s="385">
        <v>10996</v>
      </c>
      <c r="I59" s="386">
        <v>11083</v>
      </c>
      <c r="J59" s="578">
        <v>11432</v>
      </c>
      <c r="K59" s="578">
        <v>11699</v>
      </c>
      <c r="L59" s="578">
        <v>12364</v>
      </c>
      <c r="M59" s="428">
        <v>12733</v>
      </c>
      <c r="N59" s="578">
        <v>13100.687863066325</v>
      </c>
      <c r="O59" s="578">
        <v>13833</v>
      </c>
      <c r="P59" s="561">
        <v>14149</v>
      </c>
      <c r="Q59" s="386">
        <v>14699</v>
      </c>
      <c r="R59" s="246">
        <v>30942.52057854311</v>
      </c>
      <c r="S59" s="246">
        <v>31927.117939114742</v>
      </c>
      <c r="T59" s="246">
        <v>33296.341245850068</v>
      </c>
      <c r="U59" s="246">
        <v>35408.158092576319</v>
      </c>
      <c r="V59" s="246">
        <v>36414.310169924065</v>
      </c>
      <c r="Y59" s="49">
        <v>33296.341245850068</v>
      </c>
      <c r="Z59" s="49">
        <v>35408.158092576319</v>
      </c>
      <c r="AA59" s="49">
        <v>36414.310169924065</v>
      </c>
      <c r="AD59" s="214" t="b">
        <f t="shared" si="6"/>
        <v>1</v>
      </c>
      <c r="AE59" s="214" t="b">
        <f t="shared" si="4"/>
        <v>1</v>
      </c>
      <c r="AF59" s="214" t="b">
        <f t="shared" si="5"/>
        <v>1</v>
      </c>
    </row>
    <row r="60" spans="1:32" s="49" customFormat="1" ht="12" x14ac:dyDescent="0.2">
      <c r="A60" s="227" t="s">
        <v>44</v>
      </c>
      <c r="B60" s="227" t="s">
        <v>45</v>
      </c>
      <c r="C60" s="300">
        <v>9914</v>
      </c>
      <c r="D60" s="111">
        <v>10499.751669139467</v>
      </c>
      <c r="E60" s="161">
        <v>10884</v>
      </c>
      <c r="F60" s="385">
        <v>10885</v>
      </c>
      <c r="G60" s="385">
        <v>11046</v>
      </c>
      <c r="H60" s="385">
        <v>12005</v>
      </c>
      <c r="I60" s="386">
        <v>12026</v>
      </c>
      <c r="J60" s="578">
        <v>12157</v>
      </c>
      <c r="K60" s="578">
        <v>12419</v>
      </c>
      <c r="L60" s="578">
        <v>13046</v>
      </c>
      <c r="M60" s="428">
        <v>13550</v>
      </c>
      <c r="N60" s="578">
        <v>13918.10675316881</v>
      </c>
      <c r="O60" s="578">
        <v>14816</v>
      </c>
      <c r="P60" s="561">
        <v>14997</v>
      </c>
      <c r="Q60" s="386">
        <v>14810</v>
      </c>
      <c r="R60" s="246">
        <v>44993.377170196749</v>
      </c>
      <c r="S60" s="246">
        <v>49966.246394002432</v>
      </c>
      <c r="T60" s="246">
        <v>52192.456810182564</v>
      </c>
      <c r="U60" s="246">
        <v>56186.193911200193</v>
      </c>
      <c r="V60" s="246">
        <v>59425.375695442926</v>
      </c>
      <c r="Y60" s="49">
        <v>52192.456810182564</v>
      </c>
      <c r="Z60" s="49">
        <v>56186.193911200193</v>
      </c>
      <c r="AA60" s="49">
        <v>59425.375695442926</v>
      </c>
      <c r="AD60" s="214" t="b">
        <f t="shared" si="6"/>
        <v>1</v>
      </c>
      <c r="AE60" s="214" t="b">
        <f t="shared" si="4"/>
        <v>1</v>
      </c>
      <c r="AF60" s="214" t="b">
        <f t="shared" si="5"/>
        <v>1</v>
      </c>
    </row>
    <row r="61" spans="1:32" s="49" customFormat="1" ht="12" x14ac:dyDescent="0.2">
      <c r="A61" s="227" t="s">
        <v>46</v>
      </c>
      <c r="B61" s="227" t="s">
        <v>47</v>
      </c>
      <c r="C61" s="300">
        <v>5378</v>
      </c>
      <c r="D61" s="111">
        <v>5541.6001662510389</v>
      </c>
      <c r="E61" s="161">
        <v>5681</v>
      </c>
      <c r="F61" s="385">
        <v>5565</v>
      </c>
      <c r="G61" s="385">
        <v>5638</v>
      </c>
      <c r="H61" s="385">
        <v>6280</v>
      </c>
      <c r="I61" s="386">
        <v>6169</v>
      </c>
      <c r="J61" s="578">
        <v>6254</v>
      </c>
      <c r="K61" s="578">
        <v>6362</v>
      </c>
      <c r="L61" s="578">
        <v>6564</v>
      </c>
      <c r="M61" s="428">
        <v>6641</v>
      </c>
      <c r="N61" s="578">
        <v>6846.7554626557376</v>
      </c>
      <c r="O61" s="578">
        <v>6915</v>
      </c>
      <c r="P61" s="561">
        <v>7007</v>
      </c>
      <c r="Q61" s="386">
        <v>6993</v>
      </c>
      <c r="R61" s="246">
        <v>36058.072810332866</v>
      </c>
      <c r="S61" s="246">
        <v>36694.146010473749</v>
      </c>
      <c r="T61" s="246">
        <v>36784.361983413561</v>
      </c>
      <c r="U61" s="246">
        <v>34018.778801548207</v>
      </c>
      <c r="V61" s="246">
        <v>35534.548720390521</v>
      </c>
      <c r="Y61" s="49">
        <v>36784.361983413561</v>
      </c>
      <c r="Z61" s="49">
        <v>34018.778801548207</v>
      </c>
      <c r="AA61" s="49">
        <v>35534.548720390521</v>
      </c>
      <c r="AD61" s="214" t="b">
        <f t="shared" si="6"/>
        <v>1</v>
      </c>
      <c r="AE61" s="214" t="b">
        <f t="shared" si="4"/>
        <v>1</v>
      </c>
      <c r="AF61" s="214" t="b">
        <f t="shared" si="5"/>
        <v>1</v>
      </c>
    </row>
    <row r="62" spans="1:32" s="49" customFormat="1" ht="12" x14ac:dyDescent="0.2">
      <c r="A62" s="227" t="s">
        <v>48</v>
      </c>
      <c r="B62" s="227" t="s">
        <v>159</v>
      </c>
      <c r="C62" s="300">
        <v>7548</v>
      </c>
      <c r="D62" s="111">
        <v>8322.6822776280314</v>
      </c>
      <c r="E62" s="161">
        <v>8180</v>
      </c>
      <c r="F62" s="385">
        <v>8166</v>
      </c>
      <c r="G62" s="385">
        <v>8012</v>
      </c>
      <c r="H62" s="385">
        <v>8718</v>
      </c>
      <c r="I62" s="386">
        <v>9349</v>
      </c>
      <c r="J62" s="578">
        <v>9332</v>
      </c>
      <c r="K62" s="578">
        <v>9482</v>
      </c>
      <c r="L62" s="578">
        <v>9678</v>
      </c>
      <c r="M62" s="428">
        <v>10143</v>
      </c>
      <c r="N62" s="578">
        <v>10150.037218099009</v>
      </c>
      <c r="O62" s="578">
        <v>10670</v>
      </c>
      <c r="P62" s="561">
        <v>10671</v>
      </c>
      <c r="Q62" s="386">
        <v>11173</v>
      </c>
      <c r="R62" s="246">
        <v>34353.048361122477</v>
      </c>
      <c r="S62" s="246">
        <v>34245.473672919943</v>
      </c>
      <c r="T62" s="246">
        <v>33488.712432033702</v>
      </c>
      <c r="U62" s="246">
        <v>37132.966780407369</v>
      </c>
      <c r="V62" s="246">
        <v>38064.325943520031</v>
      </c>
      <c r="Y62" s="49">
        <v>33488.712432033702</v>
      </c>
      <c r="Z62" s="49">
        <v>37132.966780407369</v>
      </c>
      <c r="AA62" s="49">
        <v>38064.325943520031</v>
      </c>
      <c r="AD62" s="214" t="b">
        <f t="shared" si="6"/>
        <v>1</v>
      </c>
      <c r="AE62" s="214" t="b">
        <f t="shared" si="4"/>
        <v>1</v>
      </c>
      <c r="AF62" s="214" t="b">
        <f t="shared" si="5"/>
        <v>1</v>
      </c>
    </row>
    <row r="63" spans="1:32" s="49" customFormat="1" ht="12" x14ac:dyDescent="0.2">
      <c r="A63" s="227" t="s">
        <v>49</v>
      </c>
      <c r="B63" s="227" t="s">
        <v>50</v>
      </c>
      <c r="C63" s="300">
        <v>10184</v>
      </c>
      <c r="D63" s="111">
        <v>10130.732227488152</v>
      </c>
      <c r="E63" s="161">
        <v>14663</v>
      </c>
      <c r="F63" s="385">
        <v>12313</v>
      </c>
      <c r="G63" s="385">
        <v>12496</v>
      </c>
      <c r="H63" s="385">
        <v>13585</v>
      </c>
      <c r="I63" s="386">
        <v>10719</v>
      </c>
      <c r="J63" s="578">
        <v>13713</v>
      </c>
      <c r="K63" s="578">
        <v>13904</v>
      </c>
      <c r="L63" s="578">
        <v>14610</v>
      </c>
      <c r="M63" s="428">
        <v>14942</v>
      </c>
      <c r="N63" s="578">
        <v>15670.1894278659</v>
      </c>
      <c r="O63" s="578">
        <v>16539</v>
      </c>
      <c r="P63" s="561">
        <v>17042</v>
      </c>
      <c r="Q63" s="386">
        <v>17183</v>
      </c>
      <c r="R63" s="246">
        <v>46818.35222368742</v>
      </c>
      <c r="S63" s="246">
        <v>48940.443487351105</v>
      </c>
      <c r="T63" s="246">
        <v>50506.480546102699</v>
      </c>
      <c r="U63" s="246">
        <v>53122.321611314292</v>
      </c>
      <c r="V63" s="246">
        <v>55060.016065639531</v>
      </c>
      <c r="Y63" s="49">
        <v>50506.480546102699</v>
      </c>
      <c r="Z63" s="49">
        <v>53122.321611314292</v>
      </c>
      <c r="AA63" s="49">
        <v>55060.016065639531</v>
      </c>
      <c r="AD63" s="214" t="b">
        <f t="shared" si="6"/>
        <v>1</v>
      </c>
      <c r="AE63" s="214" t="b">
        <f t="shared" si="4"/>
        <v>1</v>
      </c>
      <c r="AF63" s="214" t="b">
        <f t="shared" si="5"/>
        <v>1</v>
      </c>
    </row>
    <row r="64" spans="1:32" s="49" customFormat="1" ht="12" x14ac:dyDescent="0.2">
      <c r="A64" s="227" t="s">
        <v>51</v>
      </c>
      <c r="B64" s="227" t="s">
        <v>160</v>
      </c>
      <c r="C64" s="300">
        <v>10148</v>
      </c>
      <c r="D64" s="111">
        <v>10320.884665067355</v>
      </c>
      <c r="E64" s="161">
        <v>9704</v>
      </c>
      <c r="F64" s="385">
        <v>10742</v>
      </c>
      <c r="G64" s="386">
        <v>11046</v>
      </c>
      <c r="H64" s="385">
        <v>11865</v>
      </c>
      <c r="I64" s="386">
        <v>16314</v>
      </c>
      <c r="J64" s="578">
        <v>12270</v>
      </c>
      <c r="K64" s="578">
        <v>12842</v>
      </c>
      <c r="L64" s="578">
        <v>13471</v>
      </c>
      <c r="M64" s="428">
        <v>13795</v>
      </c>
      <c r="N64" s="578">
        <v>14160.781643523504</v>
      </c>
      <c r="O64" s="578">
        <v>14847</v>
      </c>
      <c r="P64" s="561">
        <v>15139</v>
      </c>
      <c r="Q64" s="386">
        <v>15696</v>
      </c>
      <c r="R64" s="246">
        <v>46721.292817575479</v>
      </c>
      <c r="S64" s="246">
        <v>48486.735267144664</v>
      </c>
      <c r="T64" s="246">
        <v>49111.647228503018</v>
      </c>
      <c r="U64" s="246">
        <v>51804.650806719925</v>
      </c>
      <c r="V64" s="246">
        <v>54359.166695608394</v>
      </c>
      <c r="Y64" s="49">
        <v>49111.647228503018</v>
      </c>
      <c r="Z64" s="49">
        <v>51804.650806719925</v>
      </c>
      <c r="AA64" s="49">
        <v>54359.166695608394</v>
      </c>
      <c r="AD64" s="214" t="b">
        <f t="shared" si="6"/>
        <v>1</v>
      </c>
      <c r="AE64" s="214" t="b">
        <f t="shared" si="4"/>
        <v>1</v>
      </c>
      <c r="AF64" s="214" t="b">
        <f t="shared" si="5"/>
        <v>1</v>
      </c>
    </row>
    <row r="65" spans="1:32" s="49" customFormat="1" ht="12" x14ac:dyDescent="0.2">
      <c r="A65" s="227" t="s">
        <v>52</v>
      </c>
      <c r="B65" s="227" t="s">
        <v>182</v>
      </c>
      <c r="C65" s="300">
        <v>9285</v>
      </c>
      <c r="D65" s="111">
        <v>9584.427580579355</v>
      </c>
      <c r="E65" s="161">
        <v>9600</v>
      </c>
      <c r="F65" s="385">
        <v>9180</v>
      </c>
      <c r="G65" s="385">
        <v>9298</v>
      </c>
      <c r="H65" s="385">
        <v>9871</v>
      </c>
      <c r="I65" s="386">
        <v>7793</v>
      </c>
      <c r="J65" s="578">
        <v>10854</v>
      </c>
      <c r="K65" s="578">
        <v>11112</v>
      </c>
      <c r="L65" s="578">
        <v>11506</v>
      </c>
      <c r="M65" s="428">
        <v>11502</v>
      </c>
      <c r="N65" s="578">
        <v>11986.533514875946</v>
      </c>
      <c r="O65" s="578">
        <v>12503</v>
      </c>
      <c r="P65" s="561">
        <v>12782</v>
      </c>
      <c r="Q65" s="386">
        <v>12665</v>
      </c>
      <c r="R65" s="246">
        <v>36688.181817962337</v>
      </c>
      <c r="S65" s="246">
        <v>36687.631087181973</v>
      </c>
      <c r="T65" s="246">
        <v>37533.468090551978</v>
      </c>
      <c r="U65" s="246">
        <v>39626.396192598164</v>
      </c>
      <c r="V65" s="246">
        <v>41995.827215025922</v>
      </c>
      <c r="Y65" s="49">
        <v>37533.468090551978</v>
      </c>
      <c r="Z65" s="49">
        <v>39626.396192598164</v>
      </c>
      <c r="AA65" s="49">
        <v>41995.827215025922</v>
      </c>
      <c r="AD65" s="214" t="b">
        <f t="shared" si="6"/>
        <v>1</v>
      </c>
      <c r="AE65" s="214" t="b">
        <f t="shared" si="4"/>
        <v>1</v>
      </c>
      <c r="AF65" s="214" t="b">
        <f t="shared" si="5"/>
        <v>1</v>
      </c>
    </row>
    <row r="66" spans="1:32" s="49" customFormat="1" ht="12" x14ac:dyDescent="0.2">
      <c r="A66" s="227" t="s">
        <v>154</v>
      </c>
      <c r="B66" s="214" t="s">
        <v>186</v>
      </c>
      <c r="C66" s="298">
        <v>3866</v>
      </c>
      <c r="D66" s="113">
        <v>3913.0550629958002</v>
      </c>
      <c r="E66" s="162">
        <v>3924</v>
      </c>
      <c r="F66" s="389">
        <v>3933</v>
      </c>
      <c r="G66" s="389">
        <v>4037</v>
      </c>
      <c r="H66" s="389">
        <v>3795</v>
      </c>
      <c r="I66" s="392">
        <v>3927</v>
      </c>
      <c r="J66" s="579">
        <v>3271</v>
      </c>
      <c r="K66" s="578">
        <v>3290</v>
      </c>
      <c r="L66" s="578">
        <v>3383</v>
      </c>
      <c r="M66" s="428">
        <v>3433</v>
      </c>
      <c r="N66" s="578">
        <v>3479.5766140309775</v>
      </c>
      <c r="O66" s="578">
        <v>3584.761319785649</v>
      </c>
      <c r="P66" s="561">
        <v>3563</v>
      </c>
      <c r="Q66" s="386">
        <v>3572</v>
      </c>
      <c r="R66" s="246">
        <v>24264.444642822466</v>
      </c>
      <c r="S66" s="246">
        <v>26504.465636690558</v>
      </c>
      <c r="T66" s="246">
        <v>28202.805590266267</v>
      </c>
      <c r="U66" s="246">
        <v>30793.690965192727</v>
      </c>
      <c r="V66" s="246">
        <v>32751.677123909722</v>
      </c>
      <c r="Y66" s="49">
        <v>28202.805590266267</v>
      </c>
      <c r="Z66" s="49">
        <v>30793.690965192727</v>
      </c>
      <c r="AA66" s="49">
        <v>32751.677123909722</v>
      </c>
      <c r="AD66" s="214" t="b">
        <f t="shared" si="6"/>
        <v>1</v>
      </c>
      <c r="AE66" s="214" t="b">
        <f t="shared" si="4"/>
        <v>1</v>
      </c>
      <c r="AF66" s="214" t="b">
        <f t="shared" si="5"/>
        <v>1</v>
      </c>
    </row>
    <row r="67" spans="1:32" s="235" customFormat="1" ht="12" x14ac:dyDescent="0.2">
      <c r="A67" s="640" t="s">
        <v>53</v>
      </c>
      <c r="B67" s="641" t="s">
        <v>157</v>
      </c>
      <c r="C67" s="252">
        <v>0</v>
      </c>
      <c r="D67" s="252">
        <v>0</v>
      </c>
      <c r="E67" s="295">
        <v>6293</v>
      </c>
      <c r="F67" s="390">
        <v>5730</v>
      </c>
      <c r="G67" s="390">
        <v>5592</v>
      </c>
      <c r="H67" s="390">
        <v>6929</v>
      </c>
      <c r="I67" s="391">
        <v>4977</v>
      </c>
      <c r="J67" s="582">
        <v>6600</v>
      </c>
      <c r="K67" s="582">
        <v>6516</v>
      </c>
      <c r="L67" s="582">
        <v>6593</v>
      </c>
      <c r="M67" s="582">
        <v>6727</v>
      </c>
      <c r="N67" s="582">
        <v>7041.6928643227893</v>
      </c>
      <c r="O67" s="582">
        <v>7446</v>
      </c>
      <c r="P67" s="572">
        <v>7525</v>
      </c>
      <c r="Q67" s="391">
        <v>7579</v>
      </c>
      <c r="R67" s="254">
        <v>13867.271978212788</v>
      </c>
      <c r="S67" s="254">
        <v>14587.583245859589</v>
      </c>
      <c r="T67" s="254">
        <v>14271.431167517803</v>
      </c>
      <c r="U67" s="651">
        <v>14245.130788466766</v>
      </c>
      <c r="V67" s="651">
        <v>14565.622945302388</v>
      </c>
      <c r="Y67" s="235">
        <v>14271.431167517803</v>
      </c>
      <c r="Z67" s="235">
        <v>14245.130788466766</v>
      </c>
      <c r="AA67" s="641">
        <v>14565.622945302388</v>
      </c>
      <c r="AD67" s="214" t="b">
        <f t="shared" si="6"/>
        <v>1</v>
      </c>
      <c r="AE67" s="214" t="b">
        <f t="shared" si="4"/>
        <v>1</v>
      </c>
      <c r="AF67" s="214" t="b">
        <f t="shared" si="5"/>
        <v>1</v>
      </c>
    </row>
    <row r="68" spans="1:32" s="49" customFormat="1" ht="10.5" customHeight="1" x14ac:dyDescent="0.2">
      <c r="A68" s="589" t="s">
        <v>196</v>
      </c>
      <c r="B68" s="589" t="s">
        <v>262</v>
      </c>
      <c r="C68" s="590"/>
      <c r="D68" s="590"/>
      <c r="E68" s="590"/>
      <c r="F68" s="590"/>
      <c r="G68" s="591"/>
      <c r="H68" s="591"/>
      <c r="I68" s="594"/>
      <c r="J68" s="595"/>
      <c r="K68" s="595"/>
      <c r="L68" s="614"/>
      <c r="M68" s="590"/>
      <c r="N68" s="590"/>
      <c r="O68" s="624"/>
      <c r="P68" s="622"/>
      <c r="Q68" s="590"/>
      <c r="R68" s="590"/>
      <c r="S68" s="590"/>
      <c r="T68" s="590"/>
      <c r="U68" s="590"/>
      <c r="V68" s="590"/>
    </row>
    <row r="69" spans="1:32" s="49" customFormat="1" ht="10.5" customHeight="1" x14ac:dyDescent="0.2">
      <c r="A69" s="592" t="s">
        <v>260</v>
      </c>
      <c r="B69" s="593"/>
      <c r="C69" s="593"/>
      <c r="D69" s="593"/>
      <c r="E69" s="593"/>
      <c r="F69" s="590"/>
      <c r="G69" s="590"/>
      <c r="H69" s="590"/>
      <c r="I69" s="590"/>
      <c r="J69" s="590"/>
      <c r="K69" s="625" t="s">
        <v>156</v>
      </c>
      <c r="L69" s="590"/>
      <c r="M69" s="590"/>
      <c r="N69" s="590"/>
      <c r="O69" s="624"/>
      <c r="P69" s="622"/>
      <c r="Q69" s="590"/>
      <c r="R69" s="590"/>
      <c r="S69" s="590"/>
      <c r="T69" s="590"/>
      <c r="U69" s="590"/>
      <c r="V69" s="590"/>
    </row>
    <row r="70" spans="1:32" ht="10.5" customHeight="1" x14ac:dyDescent="0.2">
      <c r="C70" s="49"/>
      <c r="D70" s="49"/>
      <c r="E70" s="49"/>
      <c r="G70" s="49"/>
      <c r="H70" s="49"/>
      <c r="I70" s="49"/>
      <c r="J70" s="49"/>
      <c r="K70" s="49"/>
      <c r="L70" s="49"/>
    </row>
  </sheetData>
  <mergeCells count="2">
    <mergeCell ref="A8:B8"/>
    <mergeCell ref="A46:B46"/>
  </mergeCells>
  <phoneticPr fontId="0" type="noConversion"/>
  <printOptions horizontalCentered="1"/>
  <pageMargins left="0.75" right="0.75" top="0.75" bottom="0.75" header="0" footer="0.5"/>
  <pageSetup paperSize="9" pageOrder="overThenDown" orientation="portrait" r:id="rId1"/>
  <headerFooter alignWithMargins="0">
    <oddFooter>&amp;C3-7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showGridLines="0" view="pageBreakPreview" zoomScaleSheetLayoutView="100" workbookViewId="0">
      <selection activeCell="A26" sqref="A26:A27"/>
    </sheetView>
  </sheetViews>
  <sheetFormatPr defaultRowHeight="12.75" x14ac:dyDescent="0.2"/>
  <cols>
    <col min="1" max="1" width="37.140625" style="164" customWidth="1"/>
    <col min="2" max="2" width="15.7109375" style="164" hidden="1" customWidth="1"/>
    <col min="3" max="3" width="13.7109375" style="29" hidden="1" customWidth="1"/>
    <col min="4" max="4" width="15.7109375" style="29" hidden="1" customWidth="1"/>
    <col min="5" max="5" width="14.7109375" style="29" hidden="1" customWidth="1"/>
    <col min="6" max="6" width="14.85546875" style="29" hidden="1" customWidth="1"/>
    <col min="7" max="10" width="13.28515625" style="29" hidden="1" customWidth="1"/>
    <col min="11" max="13" width="13.28515625" style="484" hidden="1" customWidth="1"/>
    <col min="14" max="15" width="13.28515625" style="29" hidden="1" customWidth="1"/>
    <col min="16" max="16" width="16" style="29" hidden="1" customWidth="1"/>
    <col min="17" max="17" width="13.28515625" style="29" customWidth="1"/>
    <col min="18" max="19" width="15.42578125" style="29" bestFit="1" customWidth="1"/>
    <col min="20" max="21" width="12" style="29" bestFit="1" customWidth="1"/>
    <col min="22" max="23" width="15.42578125" style="29" customWidth="1"/>
    <col min="24" max="16384" width="9.140625" style="29"/>
  </cols>
  <sheetData>
    <row r="1" spans="1:27" ht="12" customHeight="1" x14ac:dyDescent="0.2">
      <c r="A1" s="301" t="s">
        <v>68</v>
      </c>
      <c r="B1" s="301"/>
      <c r="C1" s="49"/>
      <c r="D1" s="49"/>
      <c r="K1" s="301" t="s">
        <v>143</v>
      </c>
      <c r="L1" s="486"/>
      <c r="M1" s="486"/>
    </row>
    <row r="2" spans="1:27" ht="12" customHeight="1" x14ac:dyDescent="0.2">
      <c r="A2" s="196" t="s">
        <v>200</v>
      </c>
      <c r="B2" s="196"/>
      <c r="C2" s="49"/>
      <c r="D2" s="49"/>
      <c r="E2" s="49"/>
      <c r="K2" s="196" t="s">
        <v>200</v>
      </c>
      <c r="L2" s="486"/>
      <c r="M2" s="486"/>
    </row>
    <row r="3" spans="1:27" ht="12" customHeight="1" x14ac:dyDescent="0.2">
      <c r="A3" s="167" t="s">
        <v>24</v>
      </c>
      <c r="B3" s="167"/>
      <c r="C3" s="49"/>
      <c r="D3" s="49"/>
      <c r="E3" s="49"/>
      <c r="K3" s="167" t="s">
        <v>24</v>
      </c>
      <c r="L3" s="486"/>
      <c r="M3" s="486"/>
    </row>
    <row r="4" spans="1:27" ht="12" customHeight="1" x14ac:dyDescent="0.2">
      <c r="A4" s="167" t="s">
        <v>259</v>
      </c>
      <c r="B4" s="167"/>
      <c r="C4" s="49"/>
      <c r="D4" s="49"/>
      <c r="E4" s="49"/>
      <c r="K4" s="167" t="str">
        <f>A4</f>
        <v>2011-2013</v>
      </c>
      <c r="L4" s="486"/>
      <c r="M4" s="486"/>
    </row>
    <row r="5" spans="1:27" ht="12" customHeight="1" x14ac:dyDescent="0.2">
      <c r="A5" s="167" t="s">
        <v>2</v>
      </c>
      <c r="B5" s="167"/>
      <c r="C5" s="49"/>
      <c r="D5" s="49"/>
      <c r="E5" s="49"/>
      <c r="K5" s="167" t="s">
        <v>2</v>
      </c>
      <c r="L5" s="486"/>
      <c r="M5" s="486"/>
    </row>
    <row r="6" spans="1:27" ht="11.25" customHeight="1" x14ac:dyDescent="0.2">
      <c r="A6" s="163"/>
      <c r="B6" s="163"/>
      <c r="C6" s="49"/>
      <c r="D6" s="49"/>
      <c r="E6" s="49"/>
      <c r="F6" s="49"/>
      <c r="G6" s="49"/>
      <c r="I6" s="202"/>
      <c r="K6" s="486"/>
      <c r="L6" s="486"/>
      <c r="M6" s="486"/>
    </row>
    <row r="7" spans="1:27" ht="12" customHeight="1" x14ac:dyDescent="0.2">
      <c r="A7" s="71" t="s">
        <v>69</v>
      </c>
      <c r="B7" s="114">
        <v>1997</v>
      </c>
      <c r="C7" s="114">
        <v>1998</v>
      </c>
      <c r="D7" s="122">
        <v>1999</v>
      </c>
      <c r="E7" s="122">
        <v>2000</v>
      </c>
      <c r="F7" s="122">
        <v>2001</v>
      </c>
      <c r="G7" s="122">
        <v>2002</v>
      </c>
      <c r="H7" s="122">
        <v>2003</v>
      </c>
      <c r="I7" s="122">
        <v>2004</v>
      </c>
      <c r="J7" s="122">
        <v>2005</v>
      </c>
      <c r="K7" s="512">
        <v>2006</v>
      </c>
      <c r="L7" s="512">
        <v>2007</v>
      </c>
      <c r="M7" s="512">
        <v>2008</v>
      </c>
      <c r="N7" s="512">
        <v>2009</v>
      </c>
      <c r="O7" s="446">
        <v>2009</v>
      </c>
      <c r="P7" s="446">
        <v>2010</v>
      </c>
      <c r="Q7" s="446">
        <v>2011</v>
      </c>
      <c r="R7" s="653">
        <v>2012</v>
      </c>
      <c r="S7" s="653">
        <v>2013</v>
      </c>
      <c r="U7" s="446">
        <v>2011</v>
      </c>
      <c r="V7" s="653">
        <v>2012</v>
      </c>
      <c r="W7" s="653">
        <v>2013</v>
      </c>
      <c r="X7" s="58"/>
      <c r="Y7" s="446">
        <v>2011</v>
      </c>
      <c r="Z7" s="653">
        <v>2012</v>
      </c>
      <c r="AA7" s="653">
        <v>2013</v>
      </c>
    </row>
    <row r="8" spans="1:27" ht="11.25" customHeight="1" x14ac:dyDescent="0.2">
      <c r="A8" s="90"/>
      <c r="B8" s="115"/>
      <c r="C8" s="115"/>
      <c r="D8" s="49"/>
      <c r="E8" s="115"/>
      <c r="G8" s="49"/>
      <c r="H8" s="49"/>
      <c r="I8" s="49"/>
      <c r="J8" s="49"/>
      <c r="K8" s="486"/>
      <c r="L8" s="486"/>
      <c r="M8" s="486"/>
    </row>
    <row r="9" spans="1:27" ht="12" customHeight="1" x14ac:dyDescent="0.2">
      <c r="A9" s="302" t="s">
        <v>241</v>
      </c>
      <c r="B9" s="303">
        <v>1762008000</v>
      </c>
      <c r="C9" s="140">
        <v>1980088000</v>
      </c>
      <c r="D9" s="116">
        <v>2161645000</v>
      </c>
      <c r="E9" s="116">
        <v>2335535029</v>
      </c>
      <c r="F9" s="116">
        <v>2565022013</v>
      </c>
      <c r="G9" s="116">
        <v>2750994012</v>
      </c>
      <c r="H9" s="116">
        <v>2988240084</v>
      </c>
      <c r="I9" s="116">
        <v>3346716014</v>
      </c>
      <c r="J9" s="116">
        <v>3772249066.9999995</v>
      </c>
      <c r="K9" s="486">
        <v>4229502011.9999995</v>
      </c>
      <c r="L9" s="486">
        <v>4611884074.999999</v>
      </c>
      <c r="M9" s="540">
        <v>5281072000.000001</v>
      </c>
      <c r="N9" s="486">
        <v>5674965680</v>
      </c>
      <c r="O9" s="703">
        <v>5993426559.1063232</v>
      </c>
      <c r="P9" s="704">
        <v>6442033066.9263287</v>
      </c>
      <c r="Q9" s="704">
        <v>7132581406.1608753</v>
      </c>
      <c r="R9" s="704">
        <v>7837880576.1219683</v>
      </c>
      <c r="S9" s="704">
        <v>8464882970.3720102</v>
      </c>
      <c r="U9" s="227">
        <v>7132581406.1608753</v>
      </c>
      <c r="V9" s="214">
        <v>7837880576.1219683</v>
      </c>
      <c r="W9" s="49">
        <v>8464882970.3720102</v>
      </c>
      <c r="X9" s="49"/>
      <c r="Y9" s="29" t="b">
        <f>Q9=U9</f>
        <v>1</v>
      </c>
      <c r="Z9" s="29" t="b">
        <f t="shared" ref="Z9:AA9" si="0">R9=V9</f>
        <v>1</v>
      </c>
      <c r="AA9" s="29" t="b">
        <f t="shared" si="0"/>
        <v>1</v>
      </c>
    </row>
    <row r="10" spans="1:27" ht="11.25" customHeight="1" x14ac:dyDescent="0.2">
      <c r="A10" s="302"/>
      <c r="B10" s="303"/>
      <c r="C10" s="140"/>
      <c r="D10" s="305"/>
      <c r="E10" s="305"/>
      <c r="F10" s="117"/>
      <c r="G10" s="49"/>
      <c r="H10" s="116"/>
      <c r="I10" s="116"/>
      <c r="J10" s="116"/>
      <c r="K10" s="486"/>
      <c r="L10" s="486"/>
      <c r="M10" s="540"/>
      <c r="N10" s="486"/>
      <c r="O10" s="703"/>
      <c r="P10" s="704"/>
      <c r="Q10" s="704"/>
      <c r="R10" s="704"/>
      <c r="S10" s="704"/>
      <c r="U10" s="214"/>
      <c r="V10" s="214"/>
      <c r="W10" s="49"/>
      <c r="X10" s="49"/>
    </row>
    <row r="11" spans="1:27" ht="12" customHeight="1" x14ac:dyDescent="0.2">
      <c r="A11" s="302" t="s">
        <v>238</v>
      </c>
      <c r="B11" s="140">
        <v>319935000</v>
      </c>
      <c r="C11" s="140">
        <v>354406000</v>
      </c>
      <c r="D11" s="116">
        <v>389237501</v>
      </c>
      <c r="E11" s="116">
        <v>438859001</v>
      </c>
      <c r="F11" s="116">
        <v>444833878</v>
      </c>
      <c r="G11" s="116">
        <v>456903539</v>
      </c>
      <c r="H11" s="116">
        <v>477410501</v>
      </c>
      <c r="I11" s="116">
        <v>492110399</v>
      </c>
      <c r="J11" s="116">
        <v>527045494</v>
      </c>
      <c r="K11" s="486">
        <v>589929695</v>
      </c>
      <c r="L11" s="486">
        <v>653759999</v>
      </c>
      <c r="M11" s="540">
        <v>697653000</v>
      </c>
      <c r="N11" s="486">
        <v>809687508</v>
      </c>
      <c r="O11" s="703">
        <v>791402818.62375081</v>
      </c>
      <c r="P11" s="704">
        <v>875291500</v>
      </c>
      <c r="Q11" s="704">
        <v>941836241.63540542</v>
      </c>
      <c r="R11" s="704">
        <v>1145140400.2405264</v>
      </c>
      <c r="S11" s="704">
        <v>1282408487.5107915</v>
      </c>
      <c r="U11" s="227">
        <v>941836241.63540542</v>
      </c>
      <c r="V11" s="214">
        <v>1145140400.2405264</v>
      </c>
      <c r="W11" s="49">
        <v>1282408487.5107915</v>
      </c>
      <c r="X11" s="49"/>
      <c r="Y11" s="29" t="b">
        <f>Q11=U11</f>
        <v>1</v>
      </c>
      <c r="Z11" s="29" t="b">
        <f t="shared" ref="Z11" si="1">R11=V11</f>
        <v>1</v>
      </c>
      <c r="AA11" s="29" t="b">
        <f t="shared" ref="AA11" si="2">S11=W11</f>
        <v>1</v>
      </c>
    </row>
    <row r="12" spans="1:27" ht="11.25" customHeight="1" x14ac:dyDescent="0.2">
      <c r="A12" s="302"/>
      <c r="B12" s="140"/>
      <c r="C12" s="140"/>
      <c r="D12" s="116"/>
      <c r="E12" s="116"/>
      <c r="F12" s="117"/>
      <c r="G12" s="49"/>
      <c r="H12" s="116"/>
      <c r="I12" s="116"/>
      <c r="J12" s="116"/>
      <c r="K12" s="486"/>
      <c r="L12" s="486"/>
      <c r="M12" s="540"/>
      <c r="N12" s="486"/>
      <c r="O12" s="703"/>
      <c r="P12" s="704"/>
      <c r="Q12" s="704"/>
      <c r="R12" s="704"/>
      <c r="S12" s="704"/>
      <c r="U12" s="214"/>
      <c r="V12" s="214"/>
      <c r="W12" s="49"/>
      <c r="X12" s="49"/>
    </row>
    <row r="13" spans="1:27" ht="12" customHeight="1" x14ac:dyDescent="0.2">
      <c r="A13" s="302" t="s">
        <v>242</v>
      </c>
      <c r="B13" s="303">
        <v>601244181</v>
      </c>
      <c r="C13" s="140">
        <v>542099340</v>
      </c>
      <c r="D13" s="116">
        <v>558251108</v>
      </c>
      <c r="E13" s="116">
        <v>710072789</v>
      </c>
      <c r="F13" s="116">
        <v>689048572</v>
      </c>
      <c r="G13" s="116">
        <v>700218381</v>
      </c>
      <c r="H13" s="225">
        <v>726610987</v>
      </c>
      <c r="I13" s="225">
        <v>815981022</v>
      </c>
      <c r="J13" s="225">
        <v>793989446.23485625</v>
      </c>
      <c r="K13" s="486">
        <v>875350703.08716178</v>
      </c>
      <c r="L13" s="486">
        <v>1022703447</v>
      </c>
      <c r="M13" s="540">
        <v>1136137963</v>
      </c>
      <c r="N13" s="486">
        <v>1124644158</v>
      </c>
      <c r="O13" s="703">
        <v>1331662434.282573</v>
      </c>
      <c r="P13" s="704">
        <v>1849379995.2671471</v>
      </c>
      <c r="Q13" s="704">
        <v>1986931026.5996099</v>
      </c>
      <c r="R13" s="704">
        <v>1911978565.5641499</v>
      </c>
      <c r="S13" s="704">
        <v>2270579686.6194086</v>
      </c>
      <c r="U13" s="227">
        <v>1986931026.5996099</v>
      </c>
      <c r="V13" s="214">
        <v>1911978565.5641499</v>
      </c>
      <c r="W13" s="49">
        <v>2270579686.6194086</v>
      </c>
      <c r="X13" s="49"/>
      <c r="Y13" s="29" t="b">
        <f>Q13=U13</f>
        <v>1</v>
      </c>
      <c r="Z13" s="29" t="b">
        <f t="shared" ref="Z13" si="3">R13=V13</f>
        <v>1</v>
      </c>
      <c r="AA13" s="29" t="b">
        <f t="shared" ref="AA13" si="4">S13=W13</f>
        <v>1</v>
      </c>
    </row>
    <row r="14" spans="1:27" ht="6" customHeight="1" x14ac:dyDescent="0.2">
      <c r="A14" s="302"/>
      <c r="B14" s="303"/>
      <c r="C14" s="140"/>
      <c r="D14" s="116"/>
      <c r="E14" s="117"/>
      <c r="F14" s="117"/>
      <c r="G14" s="49"/>
      <c r="H14" s="116"/>
      <c r="I14" s="116"/>
      <c r="J14" s="116"/>
      <c r="K14" s="501"/>
      <c r="L14" s="486"/>
      <c r="M14" s="540"/>
      <c r="N14" s="486"/>
      <c r="O14" s="49"/>
      <c r="P14" s="484"/>
      <c r="Q14" s="484"/>
      <c r="R14" s="484"/>
      <c r="S14" s="484"/>
      <c r="X14" s="49"/>
    </row>
    <row r="15" spans="1:27" ht="12" customHeight="1" x14ac:dyDescent="0.2">
      <c r="A15" s="302" t="s">
        <v>77</v>
      </c>
      <c r="B15" s="303">
        <v>592575381</v>
      </c>
      <c r="C15" s="140">
        <v>563636267</v>
      </c>
      <c r="D15" s="116">
        <v>568249149</v>
      </c>
      <c r="E15" s="116">
        <v>710489074</v>
      </c>
      <c r="F15" s="116">
        <v>651290630</v>
      </c>
      <c r="G15" s="116">
        <v>698106028</v>
      </c>
      <c r="H15" s="116">
        <v>726867041</v>
      </c>
      <c r="I15" s="116">
        <v>784066039</v>
      </c>
      <c r="J15" s="116">
        <v>783403987.14838135</v>
      </c>
      <c r="K15" s="486">
        <v>846649818.10485804</v>
      </c>
      <c r="L15" s="486">
        <v>978281125</v>
      </c>
      <c r="M15" s="540">
        <v>1090505788</v>
      </c>
      <c r="N15" s="486">
        <v>1130072101</v>
      </c>
      <c r="O15" s="703">
        <v>1526098382.5306673</v>
      </c>
      <c r="P15" s="491">
        <v>1847747735.173445</v>
      </c>
      <c r="Q15" s="491">
        <v>1819274605.2154536</v>
      </c>
      <c r="R15" s="491">
        <v>2068893540.3023322</v>
      </c>
      <c r="S15" s="491">
        <v>2361909433.9690189</v>
      </c>
      <c r="U15" s="227">
        <v>1819274605.2154536</v>
      </c>
      <c r="V15" s="214">
        <v>2068893540.3023322</v>
      </c>
      <c r="W15" s="49">
        <v>2361909433.9690189</v>
      </c>
      <c r="X15" s="49"/>
      <c r="Y15" s="29" t="b">
        <f t="shared" ref="Y15:Y19" si="5">Q15=U15</f>
        <v>1</v>
      </c>
      <c r="Z15" s="29" t="b">
        <f t="shared" ref="Z15:Z19" si="6">R15=V15</f>
        <v>1</v>
      </c>
      <c r="AA15" s="29" t="b">
        <f t="shared" ref="AA15:AA19" si="7">S15=W15</f>
        <v>1</v>
      </c>
    </row>
    <row r="16" spans="1:27" ht="12" customHeight="1" x14ac:dyDescent="0.2">
      <c r="A16" s="302" t="s">
        <v>78</v>
      </c>
      <c r="B16" s="140">
        <v>270446118</v>
      </c>
      <c r="C16" s="140">
        <v>271339903</v>
      </c>
      <c r="D16" s="116">
        <v>275906006</v>
      </c>
      <c r="E16" s="116">
        <v>367808762</v>
      </c>
      <c r="F16" s="116">
        <v>307401095</v>
      </c>
      <c r="G16" s="116">
        <v>325141000</v>
      </c>
      <c r="H16" s="116">
        <v>335841000</v>
      </c>
      <c r="I16" s="116">
        <v>369053000</v>
      </c>
      <c r="J16" s="116">
        <v>365909999.99999994</v>
      </c>
      <c r="K16" s="486">
        <v>415286000.00000018</v>
      </c>
      <c r="L16" s="486">
        <v>517407000</v>
      </c>
      <c r="M16" s="540">
        <v>597962000</v>
      </c>
      <c r="N16" s="486">
        <v>669484000</v>
      </c>
      <c r="O16" s="703">
        <v>785426947.92917824</v>
      </c>
      <c r="P16" s="704">
        <v>949406417.02219367</v>
      </c>
      <c r="Q16" s="704">
        <v>906596117.22080564</v>
      </c>
      <c r="R16" s="704">
        <v>1095175731.3354986</v>
      </c>
      <c r="S16" s="704">
        <v>1253746313.3652556</v>
      </c>
      <c r="U16" s="227">
        <v>906596117.22080564</v>
      </c>
      <c r="V16" s="214">
        <v>1095175731.3354986</v>
      </c>
      <c r="W16" s="49">
        <v>1253746313.3652556</v>
      </c>
      <c r="X16" s="49"/>
      <c r="Y16" s="29" t="b">
        <f t="shared" si="5"/>
        <v>1</v>
      </c>
      <c r="Z16" s="29" t="b">
        <f t="shared" si="6"/>
        <v>1</v>
      </c>
      <c r="AA16" s="29" t="b">
        <f t="shared" si="7"/>
        <v>1</v>
      </c>
    </row>
    <row r="17" spans="1:27" ht="12" customHeight="1" x14ac:dyDescent="0.2">
      <c r="A17" s="302" t="s">
        <v>79</v>
      </c>
      <c r="B17" s="140">
        <v>284894263</v>
      </c>
      <c r="C17" s="140">
        <v>253349364</v>
      </c>
      <c r="D17" s="116">
        <v>251341143</v>
      </c>
      <c r="E17" s="116">
        <v>297484312</v>
      </c>
      <c r="F17" s="116">
        <v>294754536</v>
      </c>
      <c r="G17" s="116">
        <v>321055913</v>
      </c>
      <c r="H17" s="116">
        <v>336137989</v>
      </c>
      <c r="I17" s="116">
        <v>351657077</v>
      </c>
      <c r="J17" s="116">
        <v>351859084.60966313</v>
      </c>
      <c r="K17" s="486">
        <v>358264610.69668889</v>
      </c>
      <c r="L17" s="486">
        <v>381935483</v>
      </c>
      <c r="M17" s="540">
        <v>390557015.98961347</v>
      </c>
      <c r="N17" s="486">
        <v>356472709</v>
      </c>
      <c r="O17" s="703">
        <v>541642292.05328822</v>
      </c>
      <c r="P17" s="704">
        <v>692519360.39411712</v>
      </c>
      <c r="Q17" s="704">
        <v>698745396.2094878</v>
      </c>
      <c r="R17" s="704">
        <v>751133349.64805377</v>
      </c>
      <c r="S17" s="704">
        <v>885835868.05736637</v>
      </c>
      <c r="U17" s="227">
        <v>698745396.2094878</v>
      </c>
      <c r="V17" s="214">
        <v>751133349.64805377</v>
      </c>
      <c r="W17" s="49">
        <v>885835868.05736637</v>
      </c>
      <c r="X17" s="49"/>
      <c r="Y17" s="29" t="b">
        <f t="shared" si="5"/>
        <v>1</v>
      </c>
      <c r="Z17" s="29" t="b">
        <f t="shared" si="6"/>
        <v>1</v>
      </c>
      <c r="AA17" s="29" t="b">
        <f t="shared" si="7"/>
        <v>1</v>
      </c>
    </row>
    <row r="18" spans="1:27" ht="12" customHeight="1" x14ac:dyDescent="0.2">
      <c r="A18" s="302" t="s">
        <v>239</v>
      </c>
      <c r="B18" s="49"/>
      <c r="C18" s="49"/>
      <c r="D18" s="49"/>
      <c r="E18" s="117"/>
      <c r="F18" s="117"/>
      <c r="G18" s="49"/>
      <c r="H18" s="49"/>
      <c r="I18" s="49"/>
      <c r="J18" s="116"/>
      <c r="K18" s="501"/>
      <c r="L18" s="486"/>
      <c r="M18" s="540"/>
      <c r="N18" s="486"/>
      <c r="O18" s="703">
        <v>168960064.84459612</v>
      </c>
      <c r="P18" s="704">
        <v>173493851.39114448</v>
      </c>
      <c r="Q18" s="704">
        <v>178640270.21316823</v>
      </c>
      <c r="R18" s="704">
        <v>181021635.25423729</v>
      </c>
      <c r="S18" s="704">
        <v>177592694.55680722</v>
      </c>
      <c r="U18" s="227">
        <v>178640270.21316823</v>
      </c>
      <c r="V18" s="214">
        <v>181021635.25423729</v>
      </c>
      <c r="W18" s="49">
        <v>177592694.55680722</v>
      </c>
      <c r="X18" s="49"/>
      <c r="Y18" s="29" t="b">
        <f t="shared" si="5"/>
        <v>1</v>
      </c>
      <c r="Z18" s="29" t="b">
        <f t="shared" si="6"/>
        <v>1</v>
      </c>
      <c r="AA18" s="29" t="b">
        <f t="shared" si="7"/>
        <v>1</v>
      </c>
    </row>
    <row r="19" spans="1:27" x14ac:dyDescent="0.2">
      <c r="A19" s="302" t="s">
        <v>240</v>
      </c>
      <c r="B19" s="140">
        <v>37235000</v>
      </c>
      <c r="C19" s="140">
        <v>38947000</v>
      </c>
      <c r="D19" s="116">
        <v>41002000</v>
      </c>
      <c r="E19" s="116">
        <v>45196000</v>
      </c>
      <c r="F19" s="116">
        <v>49134999</v>
      </c>
      <c r="G19" s="116">
        <v>51909115</v>
      </c>
      <c r="H19" s="116">
        <v>54888052</v>
      </c>
      <c r="I19" s="116">
        <v>63355962</v>
      </c>
      <c r="J19" s="116">
        <v>65634902.538718306</v>
      </c>
      <c r="K19" s="486">
        <v>73099207.408168927</v>
      </c>
      <c r="L19" s="486">
        <v>78938643</v>
      </c>
      <c r="M19" s="540">
        <v>101986772</v>
      </c>
      <c r="N19" s="486">
        <v>104115392</v>
      </c>
      <c r="O19" s="703">
        <v>30069077.703604814</v>
      </c>
      <c r="P19" s="704">
        <v>32328106.365989756</v>
      </c>
      <c r="Q19" s="704">
        <v>35292821.571991846</v>
      </c>
      <c r="R19" s="704">
        <v>41562824.064542577</v>
      </c>
      <c r="S19" s="704">
        <v>44734557.989589542</v>
      </c>
      <c r="U19" s="227">
        <v>35292821.571991846</v>
      </c>
      <c r="V19" s="214">
        <v>41562824.064542577</v>
      </c>
      <c r="W19" s="49">
        <v>44734557.989589542</v>
      </c>
      <c r="X19" s="49"/>
      <c r="Y19" s="29" t="b">
        <f t="shared" si="5"/>
        <v>1</v>
      </c>
      <c r="Z19" s="29" t="b">
        <f t="shared" si="6"/>
        <v>1</v>
      </c>
      <c r="AA19" s="29" t="b">
        <f t="shared" si="7"/>
        <v>1</v>
      </c>
    </row>
    <row r="20" spans="1:27" x14ac:dyDescent="0.2">
      <c r="A20" s="302"/>
      <c r="B20" s="140"/>
      <c r="C20" s="140"/>
      <c r="D20" s="116"/>
      <c r="E20" s="116"/>
      <c r="F20" s="116"/>
      <c r="G20" s="116"/>
      <c r="H20" s="116"/>
      <c r="I20" s="116"/>
      <c r="J20" s="116"/>
      <c r="K20" s="501"/>
      <c r="L20" s="486"/>
      <c r="M20" s="540"/>
      <c r="N20" s="486"/>
      <c r="P20" s="484"/>
      <c r="Q20" s="484"/>
      <c r="R20" s="484"/>
      <c r="S20" s="484"/>
      <c r="X20" s="49"/>
    </row>
    <row r="21" spans="1:27" ht="12" customHeight="1" x14ac:dyDescent="0.2">
      <c r="A21" s="302" t="s">
        <v>243</v>
      </c>
      <c r="B21" s="140">
        <v>8668800</v>
      </c>
      <c r="C21" s="140">
        <v>-21536927</v>
      </c>
      <c r="D21" s="116">
        <v>-9998041</v>
      </c>
      <c r="E21" s="116">
        <v>-416285</v>
      </c>
      <c r="F21" s="116">
        <v>37757942</v>
      </c>
      <c r="G21" s="116">
        <v>2112353</v>
      </c>
      <c r="H21" s="433">
        <v>-256054</v>
      </c>
      <c r="I21" s="116">
        <v>31914984</v>
      </c>
      <c r="J21" s="116">
        <v>10585459.086474884</v>
      </c>
      <c r="K21" s="486">
        <v>28700884.98230369</v>
      </c>
      <c r="L21" s="486">
        <v>44422322</v>
      </c>
      <c r="M21" s="540">
        <v>45632175</v>
      </c>
      <c r="N21" s="486">
        <v>-5427943</v>
      </c>
      <c r="O21" s="703">
        <v>-194435948.24809423</v>
      </c>
      <c r="P21" s="484">
        <v>1632260.0937020616</v>
      </c>
      <c r="Q21" s="484">
        <v>167656421.38415611</v>
      </c>
      <c r="R21" s="484">
        <v>-156914974.73818231</v>
      </c>
      <c r="S21" s="484">
        <v>-91329747.349610388</v>
      </c>
      <c r="U21" s="227">
        <v>167656421.38415611</v>
      </c>
      <c r="V21" s="214">
        <v>-156914974.73818231</v>
      </c>
      <c r="W21" s="49">
        <v>-91329747.349610388</v>
      </c>
      <c r="X21" s="49"/>
      <c r="Y21" s="29" t="b">
        <f>Q21=U21</f>
        <v>1</v>
      </c>
      <c r="Z21" s="29" t="b">
        <f t="shared" ref="Z21" si="8">R21=V21</f>
        <v>1</v>
      </c>
      <c r="AA21" s="29" t="b">
        <f t="shared" ref="AA21" si="9">S21=W21</f>
        <v>1</v>
      </c>
    </row>
    <row r="22" spans="1:27" ht="10.5" customHeight="1" x14ac:dyDescent="0.2">
      <c r="A22" s="66"/>
      <c r="B22" s="303"/>
      <c r="C22" s="140"/>
      <c r="D22" s="116"/>
      <c r="E22" s="116"/>
      <c r="F22" s="117"/>
      <c r="G22" s="49"/>
      <c r="H22" s="116"/>
      <c r="I22" s="116"/>
      <c r="J22" s="116"/>
      <c r="K22" s="501"/>
      <c r="L22" s="486"/>
      <c r="M22" s="540"/>
      <c r="N22" s="486"/>
      <c r="O22" s="703"/>
      <c r="P22" s="484"/>
      <c r="Q22" s="484"/>
      <c r="R22" s="484"/>
      <c r="S22" s="484"/>
      <c r="U22" s="214"/>
      <c r="V22" s="214"/>
      <c r="W22" s="49"/>
      <c r="X22" s="49"/>
    </row>
    <row r="23" spans="1:27" ht="12" customHeight="1" x14ac:dyDescent="0.2">
      <c r="A23" s="302" t="s">
        <v>83</v>
      </c>
      <c r="B23" s="303">
        <v>-256444414</v>
      </c>
      <c r="C23" s="140">
        <v>-211533529</v>
      </c>
      <c r="D23" s="116">
        <v>-132228657</v>
      </c>
      <c r="E23" s="116">
        <v>-129739896</v>
      </c>
      <c r="F23" s="116">
        <v>-67430414</v>
      </c>
      <c r="G23" s="116">
        <v>55757219</v>
      </c>
      <c r="H23" s="116">
        <v>124140385</v>
      </c>
      <c r="I23" s="116">
        <v>216747351</v>
      </c>
      <c r="J23" s="116">
        <v>350754523.36034012</v>
      </c>
      <c r="K23" s="486">
        <v>336381723.8263464</v>
      </c>
      <c r="L23" s="486">
        <v>360271734</v>
      </c>
      <c r="M23" s="540">
        <v>294507561</v>
      </c>
      <c r="N23" s="486">
        <v>69619788</v>
      </c>
      <c r="O23" s="703">
        <v>-90348424.305620193</v>
      </c>
      <c r="P23" s="704">
        <v>-163224070.36724472</v>
      </c>
      <c r="Q23" s="704">
        <v>-353016875.12799072</v>
      </c>
      <c r="R23" s="704">
        <v>-327663626.80722618</v>
      </c>
      <c r="S23" s="704">
        <v>-469679742.40325546</v>
      </c>
      <c r="U23" s="227">
        <v>-353016875.12799072</v>
      </c>
      <c r="V23" s="214">
        <v>-327663626.80722618</v>
      </c>
      <c r="W23" s="49">
        <v>-469679742.40325546</v>
      </c>
      <c r="Y23" s="29" t="b">
        <f>Q23=U23</f>
        <v>1</v>
      </c>
      <c r="Z23" s="29" t="b">
        <f t="shared" ref="Z23" si="10">R23=V23</f>
        <v>1</v>
      </c>
      <c r="AA23" s="29" t="b">
        <f t="shared" ref="AA23" si="11">S23=W23</f>
        <v>1</v>
      </c>
    </row>
    <row r="24" spans="1:27" ht="10.5" customHeight="1" x14ac:dyDescent="0.2">
      <c r="A24" s="66"/>
      <c r="B24" s="225"/>
      <c r="C24" s="116"/>
      <c r="D24" s="116"/>
      <c r="E24" s="116"/>
      <c r="F24" s="117"/>
      <c r="G24" s="49"/>
      <c r="H24" s="49"/>
      <c r="I24" s="49"/>
      <c r="J24" s="116"/>
      <c r="K24" s="501"/>
      <c r="L24" s="501"/>
      <c r="M24" s="540"/>
      <c r="O24" s="703"/>
      <c r="P24" s="484"/>
      <c r="Q24" s="484"/>
      <c r="R24" s="484"/>
      <c r="S24" s="484"/>
    </row>
    <row r="25" spans="1:27" ht="12" customHeight="1" x14ac:dyDescent="0.2">
      <c r="A25" s="189" t="s">
        <v>84</v>
      </c>
      <c r="B25" s="49"/>
      <c r="C25" s="49"/>
      <c r="D25" s="49"/>
      <c r="E25" s="125"/>
      <c r="F25" s="125"/>
      <c r="G25" s="214"/>
      <c r="H25" s="214"/>
      <c r="I25" s="214"/>
      <c r="J25" s="225"/>
      <c r="K25" s="501"/>
      <c r="L25" s="501"/>
      <c r="M25" s="540"/>
      <c r="O25" s="705">
        <v>8026143387.7070265</v>
      </c>
      <c r="P25" s="706">
        <v>9003480491.826231</v>
      </c>
      <c r="Q25" s="706">
        <v>9708331799.2679005</v>
      </c>
      <c r="R25" s="706">
        <v>10567335915.119419</v>
      </c>
      <c r="S25" s="706">
        <v>11548191402.098953</v>
      </c>
      <c r="U25" s="29">
        <v>9708331799.2679005</v>
      </c>
      <c r="V25" s="29">
        <v>10567335915.119419</v>
      </c>
      <c r="W25" s="29">
        <v>11548191402.098953</v>
      </c>
      <c r="Y25" s="29" t="b">
        <f>Q25=U25</f>
        <v>1</v>
      </c>
      <c r="Z25" s="29" t="b">
        <f t="shared" ref="Z25" si="12">R25=V25</f>
        <v>1</v>
      </c>
      <c r="AA25" s="29" t="b">
        <f t="shared" ref="AA25" si="13">S25=W25</f>
        <v>1</v>
      </c>
    </row>
    <row r="26" spans="1:27" ht="11.25" customHeight="1" x14ac:dyDescent="0.2">
      <c r="A26" s="592" t="s">
        <v>263</v>
      </c>
      <c r="B26" s="592"/>
      <c r="C26" s="592"/>
      <c r="D26" s="592"/>
      <c r="E26" s="592"/>
      <c r="F26" s="592"/>
      <c r="G26" s="592"/>
      <c r="H26" s="592"/>
      <c r="I26" s="592"/>
      <c r="J26" s="592"/>
      <c r="K26" s="592"/>
      <c r="L26" s="592"/>
      <c r="M26" s="592"/>
      <c r="N26" s="592"/>
      <c r="O26" s="592"/>
      <c r="P26" s="592"/>
      <c r="Q26" s="193"/>
      <c r="R26" s="193"/>
      <c r="S26" s="193"/>
      <c r="T26" s="49"/>
      <c r="U26" s="49"/>
      <c r="V26" s="49"/>
    </row>
    <row r="27" spans="1:27" ht="11.25" customHeight="1" x14ac:dyDescent="0.2">
      <c r="A27" s="592" t="s">
        <v>260</v>
      </c>
      <c r="B27" s="590"/>
      <c r="C27" s="590"/>
      <c r="D27" s="590"/>
      <c r="E27" s="590"/>
      <c r="F27" s="590"/>
      <c r="G27" s="590"/>
      <c r="H27" s="626"/>
      <c r="I27" s="626"/>
      <c r="J27" s="590"/>
      <c r="K27" s="616"/>
      <c r="L27" s="616"/>
      <c r="M27" s="616"/>
      <c r="N27" s="590"/>
      <c r="O27" s="590"/>
      <c r="P27" s="590"/>
    </row>
    <row r="28" spans="1:27" ht="11.25" customHeight="1" x14ac:dyDescent="0.2">
      <c r="A28" s="66"/>
      <c r="B28" s="66"/>
      <c r="C28" s="49"/>
      <c r="D28" s="49"/>
      <c r="E28" s="49"/>
      <c r="G28" s="306"/>
      <c r="H28" s="306"/>
      <c r="I28" s="306"/>
      <c r="J28" s="49"/>
      <c r="K28" s="486"/>
      <c r="L28" s="486"/>
      <c r="M28" s="486"/>
    </row>
    <row r="29" spans="1:27" ht="11.25" customHeight="1" x14ac:dyDescent="0.2">
      <c r="A29" s="49"/>
      <c r="B29" s="49"/>
      <c r="C29" s="49"/>
      <c r="D29" s="306"/>
      <c r="E29" s="306"/>
      <c r="F29" s="306"/>
      <c r="G29" s="306"/>
      <c r="H29" s="306"/>
      <c r="I29" s="306"/>
      <c r="J29" s="49"/>
      <c r="K29" s="486"/>
      <c r="L29" s="486"/>
      <c r="M29" s="486"/>
    </row>
    <row r="30" spans="1:27" ht="11.25" customHeight="1" x14ac:dyDescent="0.2">
      <c r="A30" s="49"/>
      <c r="B30" s="49"/>
      <c r="C30" s="49"/>
      <c r="D30" s="306"/>
      <c r="E30" s="306"/>
      <c r="F30" s="306"/>
      <c r="G30" s="306"/>
      <c r="H30" s="306"/>
      <c r="I30" s="306"/>
      <c r="J30" s="49"/>
      <c r="K30" s="486"/>
      <c r="L30" s="486"/>
      <c r="M30" s="486"/>
      <c r="U30" s="466"/>
    </row>
    <row r="31" spans="1:27" ht="11.25" customHeight="1" x14ac:dyDescent="0.2">
      <c r="A31" s="49"/>
      <c r="B31" s="49"/>
      <c r="C31" s="49"/>
      <c r="D31" s="306"/>
      <c r="E31" s="306"/>
      <c r="F31" s="306"/>
      <c r="G31" s="306"/>
      <c r="H31" s="306"/>
      <c r="I31" s="306"/>
      <c r="J31" s="49"/>
      <c r="K31" s="486"/>
      <c r="L31" s="486"/>
      <c r="M31" s="486"/>
    </row>
    <row r="32" spans="1:27" ht="12" customHeight="1" x14ac:dyDescent="0.2">
      <c r="A32" s="301" t="s">
        <v>85</v>
      </c>
      <c r="B32" s="302"/>
      <c r="C32" s="49"/>
      <c r="D32" s="306"/>
      <c r="E32" s="306"/>
      <c r="J32" s="205"/>
      <c r="K32" s="163" t="s">
        <v>144</v>
      </c>
      <c r="L32" s="486"/>
      <c r="M32" s="486"/>
    </row>
    <row r="33" spans="1:27" ht="12" customHeight="1" x14ac:dyDescent="0.2">
      <c r="A33" s="196" t="s">
        <v>200</v>
      </c>
      <c r="B33" s="169"/>
      <c r="C33" s="49"/>
      <c r="D33" s="306"/>
      <c r="E33" s="306"/>
      <c r="J33" s="205"/>
      <c r="K33" s="196" t="s">
        <v>200</v>
      </c>
      <c r="L33" s="486"/>
      <c r="M33" s="486"/>
    </row>
    <row r="34" spans="1:27" ht="12" customHeight="1" x14ac:dyDescent="0.2">
      <c r="A34" s="531" t="s">
        <v>237</v>
      </c>
      <c r="B34" s="169"/>
      <c r="C34" s="49"/>
      <c r="D34" s="306"/>
      <c r="E34" s="306"/>
      <c r="J34" s="205"/>
      <c r="K34" s="531" t="s">
        <v>128</v>
      </c>
      <c r="L34" s="486"/>
      <c r="M34" s="486"/>
    </row>
    <row r="35" spans="1:27" ht="12" customHeight="1" x14ac:dyDescent="0.2">
      <c r="A35" s="167" t="s">
        <v>259</v>
      </c>
      <c r="B35" s="307"/>
      <c r="C35" s="49"/>
      <c r="D35" s="306"/>
      <c r="E35" s="306"/>
      <c r="J35" s="205"/>
      <c r="K35" s="167" t="str">
        <f>A4</f>
        <v>2011-2013</v>
      </c>
      <c r="L35" s="486"/>
      <c r="M35" s="486"/>
    </row>
    <row r="36" spans="1:27" ht="12" customHeight="1" x14ac:dyDescent="0.2">
      <c r="A36" s="167" t="s">
        <v>2</v>
      </c>
      <c r="B36" s="307"/>
      <c r="C36" s="49"/>
      <c r="D36" s="306"/>
      <c r="E36" s="306"/>
      <c r="J36" s="205"/>
      <c r="K36" s="167" t="s">
        <v>2</v>
      </c>
      <c r="L36" s="486"/>
      <c r="M36" s="486"/>
    </row>
    <row r="37" spans="1:27" ht="11.25" customHeight="1" x14ac:dyDescent="0.2">
      <c r="A37" s="163"/>
      <c r="B37" s="302"/>
      <c r="C37" s="49"/>
      <c r="D37" s="306"/>
      <c r="E37" s="306"/>
      <c r="F37" s="289"/>
      <c r="G37" s="335"/>
      <c r="H37" s="205"/>
      <c r="I37" s="335"/>
      <c r="J37" s="205"/>
      <c r="K37" s="486"/>
      <c r="L37" s="486"/>
      <c r="M37" s="486"/>
    </row>
    <row r="38" spans="1:27" ht="12" customHeight="1" x14ac:dyDescent="0.2">
      <c r="A38" s="80" t="s">
        <v>69</v>
      </c>
      <c r="B38" s="114">
        <v>1997</v>
      </c>
      <c r="C38" s="114">
        <v>1998</v>
      </c>
      <c r="D38" s="122">
        <v>1999</v>
      </c>
      <c r="E38" s="122">
        <v>2000</v>
      </c>
      <c r="F38" s="122">
        <v>2001</v>
      </c>
      <c r="G38" s="122">
        <v>2002</v>
      </c>
      <c r="H38" s="122">
        <v>2003</v>
      </c>
      <c r="I38" s="122">
        <v>2004</v>
      </c>
      <c r="J38" s="122">
        <v>2005</v>
      </c>
      <c r="K38" s="511">
        <v>2006</v>
      </c>
      <c r="L38" s="511">
        <v>2007</v>
      </c>
      <c r="M38" s="511">
        <v>2008</v>
      </c>
      <c r="N38" s="512">
        <v>2009</v>
      </c>
      <c r="O38" s="446">
        <v>2009</v>
      </c>
      <c r="P38" s="446">
        <v>2010</v>
      </c>
      <c r="Q38" s="446">
        <v>2011</v>
      </c>
      <c r="R38" s="653">
        <v>2012</v>
      </c>
      <c r="S38" s="653">
        <v>2013</v>
      </c>
      <c r="U38" s="446">
        <v>2011</v>
      </c>
      <c r="V38" s="653">
        <v>2012</v>
      </c>
      <c r="W38" s="653">
        <v>2013</v>
      </c>
      <c r="X38" s="58"/>
      <c r="Y38" s="446">
        <v>2011</v>
      </c>
      <c r="Z38" s="653">
        <v>2012</v>
      </c>
      <c r="AA38" s="653">
        <v>2013</v>
      </c>
    </row>
    <row r="39" spans="1:27" ht="11.25" customHeight="1" x14ac:dyDescent="0.2">
      <c r="A39" s="197"/>
      <c r="B39" s="115"/>
      <c r="C39" s="49"/>
      <c r="D39" s="49"/>
      <c r="E39" s="117"/>
      <c r="F39" s="308"/>
      <c r="G39" s="214"/>
      <c r="H39" s="49"/>
      <c r="I39" s="49"/>
      <c r="J39" s="49"/>
      <c r="K39" s="486"/>
      <c r="L39" s="486"/>
      <c r="M39" s="486"/>
      <c r="N39" s="125"/>
      <c r="O39" s="125"/>
      <c r="P39" s="126"/>
    </row>
    <row r="40" spans="1:27" ht="12" customHeight="1" x14ac:dyDescent="0.2">
      <c r="A40" s="302" t="s">
        <v>241</v>
      </c>
      <c r="B40" s="129">
        <v>684316000</v>
      </c>
      <c r="C40" s="152">
        <v>707904000</v>
      </c>
      <c r="D40" s="246">
        <v>726578000</v>
      </c>
      <c r="E40" s="225">
        <v>752066016</v>
      </c>
      <c r="F40" s="257">
        <v>779011013</v>
      </c>
      <c r="G40" s="257">
        <v>810785029</v>
      </c>
      <c r="H40" s="129">
        <v>853598019</v>
      </c>
      <c r="I40" s="129">
        <v>903814021</v>
      </c>
      <c r="J40" s="451">
        <v>947506086.00000012</v>
      </c>
      <c r="K40" s="486">
        <v>999728101</v>
      </c>
      <c r="L40" s="486">
        <v>1058176051.9999998</v>
      </c>
      <c r="M40" s="540">
        <v>1107569000</v>
      </c>
      <c r="N40" s="486">
        <v>1152657836</v>
      </c>
      <c r="O40" s="119">
        <v>3817907975.7201719</v>
      </c>
      <c r="P40" s="119">
        <v>3945827362.3910084</v>
      </c>
      <c r="Q40" s="119">
        <v>4166410305.2201648</v>
      </c>
      <c r="R40" s="303">
        <v>4442522858.0008278</v>
      </c>
      <c r="S40" s="303">
        <v>4694760035.7517624</v>
      </c>
      <c r="U40" s="29">
        <v>4166410305.2201648</v>
      </c>
      <c r="V40" s="29">
        <v>4442522858.0008278</v>
      </c>
      <c r="W40" s="29">
        <v>4694760035.7517624</v>
      </c>
      <c r="Y40" s="29" t="b">
        <f>Q40=U40</f>
        <v>1</v>
      </c>
      <c r="Z40" s="29" t="b">
        <f t="shared" ref="Z40" si="14">R40=V40</f>
        <v>1</v>
      </c>
      <c r="AA40" s="29" t="b">
        <f t="shared" ref="AA40" si="15">S40=W40</f>
        <v>1</v>
      </c>
    </row>
    <row r="41" spans="1:27" ht="10.5" customHeight="1" x14ac:dyDescent="0.2">
      <c r="A41" s="302"/>
      <c r="B41" s="150"/>
      <c r="C41" s="152"/>
      <c r="D41" s="246"/>
      <c r="E41" s="225"/>
      <c r="F41" s="257"/>
      <c r="G41" s="257"/>
      <c r="H41" s="49"/>
      <c r="I41" s="49"/>
      <c r="J41" s="257"/>
      <c r="K41" s="486"/>
      <c r="L41" s="486"/>
      <c r="M41" s="540"/>
      <c r="N41" s="486"/>
      <c r="O41" s="214"/>
      <c r="P41" s="225"/>
      <c r="Q41" s="225"/>
      <c r="R41" s="707"/>
      <c r="S41" s="707"/>
    </row>
    <row r="42" spans="1:27" ht="12" customHeight="1" x14ac:dyDescent="0.2">
      <c r="A42" s="302" t="s">
        <v>238</v>
      </c>
      <c r="B42" s="124">
        <v>71703759</v>
      </c>
      <c r="C42" s="152">
        <v>70304702</v>
      </c>
      <c r="D42" s="246">
        <v>75036629</v>
      </c>
      <c r="E42" s="225">
        <v>79649181</v>
      </c>
      <c r="F42" s="257">
        <v>75413467</v>
      </c>
      <c r="G42" s="257">
        <v>72525522</v>
      </c>
      <c r="H42" s="124">
        <v>74418646</v>
      </c>
      <c r="I42" s="124">
        <v>75455067</v>
      </c>
      <c r="J42" s="124">
        <v>77197898.699320361</v>
      </c>
      <c r="K42" s="486">
        <v>85208200.492829382</v>
      </c>
      <c r="L42" s="486">
        <v>90810000</v>
      </c>
      <c r="M42" s="540">
        <v>91214409</v>
      </c>
      <c r="N42" s="486">
        <v>101163166</v>
      </c>
      <c r="O42" s="119">
        <v>548296700.005</v>
      </c>
      <c r="P42" s="119">
        <v>570208298</v>
      </c>
      <c r="Q42" s="119">
        <v>582099036.8574816</v>
      </c>
      <c r="R42" s="303">
        <v>672176406.00332534</v>
      </c>
      <c r="S42" s="303">
        <v>723639853.24353027</v>
      </c>
      <c r="U42" s="29">
        <v>582099036.8574816</v>
      </c>
      <c r="V42" s="29">
        <v>672176406.00332534</v>
      </c>
      <c r="W42" s="29">
        <v>723639853.24353027</v>
      </c>
      <c r="Y42" s="29" t="b">
        <f>Q42=U42</f>
        <v>1</v>
      </c>
      <c r="Z42" s="29" t="b">
        <f t="shared" ref="Z42" si="16">R42=V42</f>
        <v>1</v>
      </c>
      <c r="AA42" s="29" t="b">
        <f t="shared" ref="AA42" si="17">S42=W42</f>
        <v>1</v>
      </c>
    </row>
    <row r="43" spans="1:27" ht="11.25" customHeight="1" x14ac:dyDescent="0.2">
      <c r="A43" s="302"/>
      <c r="B43" s="150"/>
      <c r="C43" s="152"/>
      <c r="D43" s="246"/>
      <c r="E43" s="225"/>
      <c r="F43" s="257"/>
      <c r="G43" s="257"/>
      <c r="H43" s="49"/>
      <c r="I43" s="49"/>
      <c r="J43" s="257"/>
      <c r="K43" s="486"/>
      <c r="L43" s="486"/>
      <c r="M43" s="540"/>
      <c r="N43" s="486"/>
      <c r="O43" s="225"/>
      <c r="P43" s="225"/>
      <c r="Q43" s="225"/>
      <c r="R43" s="707"/>
      <c r="S43" s="707"/>
    </row>
    <row r="44" spans="1:27" ht="12" customHeight="1" x14ac:dyDescent="0.2">
      <c r="A44" s="302" t="s">
        <v>242</v>
      </c>
      <c r="B44" s="123">
        <v>235052351</v>
      </c>
      <c r="C44" s="140">
        <v>196794159</v>
      </c>
      <c r="D44" s="246">
        <v>192893495</v>
      </c>
      <c r="E44" s="225">
        <v>239053572</v>
      </c>
      <c r="F44" s="257">
        <v>221621478</v>
      </c>
      <c r="G44" s="257">
        <v>212082637</v>
      </c>
      <c r="H44" s="123">
        <v>218412659</v>
      </c>
      <c r="I44" s="123">
        <v>234065457</v>
      </c>
      <c r="J44" s="123">
        <v>213469440.95973158</v>
      </c>
      <c r="K44" s="486">
        <v>224288734.63056958</v>
      </c>
      <c r="L44" s="486">
        <v>251999839</v>
      </c>
      <c r="M44" s="540">
        <v>257766101</v>
      </c>
      <c r="N44" s="486">
        <v>243051755</v>
      </c>
      <c r="O44" s="119">
        <v>899332529.11872971</v>
      </c>
      <c r="P44" s="119">
        <v>1183649752.0104003</v>
      </c>
      <c r="Q44" s="119">
        <v>1216883608.2268212</v>
      </c>
      <c r="R44" s="303">
        <v>1152067327.0259964</v>
      </c>
      <c r="S44" s="303">
        <v>1496775665.0604663</v>
      </c>
      <c r="U44" s="29">
        <v>1216883608.2268212</v>
      </c>
      <c r="V44" s="29">
        <v>1152067327.0259964</v>
      </c>
      <c r="W44" s="29">
        <v>1496775665.0604663</v>
      </c>
      <c r="Y44" s="29" t="b">
        <f>Q44=U44</f>
        <v>1</v>
      </c>
      <c r="Z44" s="29" t="b">
        <f t="shared" ref="Z44" si="18">R44=V44</f>
        <v>1</v>
      </c>
      <c r="AA44" s="29" t="b">
        <f t="shared" ref="AA44" si="19">S44=W44</f>
        <v>1</v>
      </c>
    </row>
    <row r="45" spans="1:27" x14ac:dyDescent="0.2">
      <c r="A45" s="302"/>
      <c r="B45" s="123"/>
      <c r="C45" s="152"/>
      <c r="D45" s="246"/>
      <c r="E45" s="117"/>
      <c r="F45" s="257"/>
      <c r="G45" s="49"/>
      <c r="H45" s="49"/>
      <c r="I45" s="49"/>
      <c r="J45" s="257"/>
      <c r="K45" s="486"/>
      <c r="L45" s="486"/>
      <c r="M45" s="540"/>
      <c r="N45" s="486"/>
      <c r="O45" s="119"/>
      <c r="P45" s="116"/>
      <c r="Q45" s="116"/>
      <c r="R45" s="152"/>
      <c r="S45" s="152"/>
    </row>
    <row r="46" spans="1:27" ht="12" customHeight="1" x14ac:dyDescent="0.2">
      <c r="A46" s="302" t="s">
        <v>77</v>
      </c>
      <c r="B46" s="124">
        <v>230589454</v>
      </c>
      <c r="C46" s="152">
        <v>204829401</v>
      </c>
      <c r="D46" s="246">
        <v>200172649</v>
      </c>
      <c r="E46" s="225">
        <v>240055624</v>
      </c>
      <c r="F46" s="257">
        <v>208786857</v>
      </c>
      <c r="G46" s="257">
        <v>213270242</v>
      </c>
      <c r="H46" s="124">
        <v>221286091</v>
      </c>
      <c r="I46" s="124">
        <v>224176145</v>
      </c>
      <c r="J46" s="124">
        <v>209325055.7732566</v>
      </c>
      <c r="K46" s="486">
        <v>217488531.18865624</v>
      </c>
      <c r="L46" s="486">
        <v>241288371</v>
      </c>
      <c r="M46" s="540">
        <v>247862723</v>
      </c>
      <c r="N46" s="486">
        <v>246992179</v>
      </c>
      <c r="O46" s="119">
        <v>992946777.3835634</v>
      </c>
      <c r="P46" s="225">
        <v>1182205951.8093908</v>
      </c>
      <c r="Q46" s="116">
        <v>1159856931.4170151</v>
      </c>
      <c r="R46" s="152">
        <v>1285179503.4756212</v>
      </c>
      <c r="S46" s="152">
        <v>1438295371.2793264</v>
      </c>
      <c r="U46" s="29">
        <v>1159856931.4170151</v>
      </c>
      <c r="V46" s="29">
        <v>1285179503.4756212</v>
      </c>
      <c r="W46" s="29">
        <v>1438295371.2793264</v>
      </c>
      <c r="Y46" s="29" t="b">
        <f t="shared" ref="Y46:Y50" si="20">Q46=U46</f>
        <v>1</v>
      </c>
      <c r="Z46" s="29" t="b">
        <f t="shared" ref="Z46:Z50" si="21">R46=V46</f>
        <v>1</v>
      </c>
      <c r="AA46" s="29" t="b">
        <f t="shared" ref="AA46:AA50" si="22">S46=W46</f>
        <v>1</v>
      </c>
    </row>
    <row r="47" spans="1:27" ht="12" customHeight="1" x14ac:dyDescent="0.2">
      <c r="A47" s="302" t="s">
        <v>78</v>
      </c>
      <c r="B47" s="123">
        <v>104404351</v>
      </c>
      <c r="C47" s="140">
        <v>98831269</v>
      </c>
      <c r="D47" s="246">
        <v>98570599</v>
      </c>
      <c r="E47" s="225">
        <v>125347520</v>
      </c>
      <c r="F47" s="257">
        <v>97018950</v>
      </c>
      <c r="G47" s="257">
        <v>96337010</v>
      </c>
      <c r="H47" s="123">
        <v>95154131</v>
      </c>
      <c r="I47" s="123">
        <v>94402000</v>
      </c>
      <c r="J47" s="123">
        <v>87501000.00000003</v>
      </c>
      <c r="K47" s="486">
        <v>94187999.999999985</v>
      </c>
      <c r="L47" s="486">
        <v>112586000</v>
      </c>
      <c r="M47" s="540">
        <v>117316000</v>
      </c>
      <c r="N47" s="486">
        <v>126035000</v>
      </c>
      <c r="O47" s="119">
        <v>417708039.62292206</v>
      </c>
      <c r="P47" s="119">
        <v>490659471.04144597</v>
      </c>
      <c r="Q47" s="119">
        <v>450345933.70744371</v>
      </c>
      <c r="R47" s="303">
        <v>528568974.7808975</v>
      </c>
      <c r="S47" s="303">
        <v>583551392.69686007</v>
      </c>
      <c r="U47" s="29">
        <v>450345933.70744371</v>
      </c>
      <c r="V47" s="29">
        <v>528568974.7808975</v>
      </c>
      <c r="W47" s="29">
        <v>583551392.69686007</v>
      </c>
      <c r="Y47" s="29" t="b">
        <f t="shared" si="20"/>
        <v>1</v>
      </c>
      <c r="Z47" s="29" t="b">
        <f t="shared" si="21"/>
        <v>1</v>
      </c>
      <c r="AA47" s="29" t="b">
        <f t="shared" si="22"/>
        <v>1</v>
      </c>
    </row>
    <row r="48" spans="1:27" ht="12" customHeight="1" x14ac:dyDescent="0.2">
      <c r="A48" s="302" t="s">
        <v>79</v>
      </c>
      <c r="B48" s="123">
        <v>112065103</v>
      </c>
      <c r="C48" s="140">
        <v>91837132</v>
      </c>
      <c r="D48" s="246">
        <v>87269050</v>
      </c>
      <c r="E48" s="225">
        <v>99119104</v>
      </c>
      <c r="F48" s="257">
        <v>95948908</v>
      </c>
      <c r="G48" s="257">
        <v>100593010</v>
      </c>
      <c r="H48" s="123">
        <v>109868973</v>
      </c>
      <c r="I48" s="123">
        <v>113358796</v>
      </c>
      <c r="J48" s="123">
        <v>105298080.97489642</v>
      </c>
      <c r="K48" s="486">
        <v>106641325.98016363</v>
      </c>
      <c r="L48" s="486">
        <v>111411811.31535007</v>
      </c>
      <c r="M48" s="540">
        <v>113535622.95949039</v>
      </c>
      <c r="N48" s="486">
        <v>104203066</v>
      </c>
      <c r="O48" s="119">
        <v>452559611.98391443</v>
      </c>
      <c r="P48" s="119">
        <v>567833436.11438191</v>
      </c>
      <c r="Q48" s="119">
        <v>583224565.00697362</v>
      </c>
      <c r="R48" s="303">
        <v>624112100.85706198</v>
      </c>
      <c r="S48" s="303">
        <v>720936605.0484668</v>
      </c>
      <c r="U48" s="29">
        <v>583224565.00697362</v>
      </c>
      <c r="V48" s="29">
        <v>624112100.85706198</v>
      </c>
      <c r="W48" s="29">
        <v>720936605.0484668</v>
      </c>
      <c r="Y48" s="29" t="b">
        <f t="shared" si="20"/>
        <v>1</v>
      </c>
      <c r="Z48" s="29" t="b">
        <f t="shared" si="21"/>
        <v>1</v>
      </c>
      <c r="AA48" s="29" t="b">
        <f t="shared" si="22"/>
        <v>1</v>
      </c>
    </row>
    <row r="49" spans="1:27" ht="12" customHeight="1" x14ac:dyDescent="0.2">
      <c r="A49" s="302" t="s">
        <v>239</v>
      </c>
      <c r="B49" s="49"/>
      <c r="C49" s="110"/>
      <c r="D49" s="150"/>
      <c r="E49" s="117"/>
      <c r="F49" s="117"/>
      <c r="G49" s="49"/>
      <c r="H49" s="49"/>
      <c r="I49" s="49"/>
      <c r="J49" s="257"/>
      <c r="K49" s="486"/>
      <c r="L49" s="486"/>
      <c r="M49" s="540"/>
      <c r="N49" s="486"/>
      <c r="O49" s="119">
        <v>98591933.44416827</v>
      </c>
      <c r="P49" s="119">
        <v>98927904.569644123</v>
      </c>
      <c r="Q49" s="119">
        <v>98678371.023378447</v>
      </c>
      <c r="R49" s="303">
        <v>100066492.70702375</v>
      </c>
      <c r="S49" s="303">
        <v>96063075.860819206</v>
      </c>
      <c r="U49" s="29">
        <v>98678371.023378447</v>
      </c>
      <c r="V49" s="29">
        <v>100066492.70702375</v>
      </c>
      <c r="W49" s="29">
        <v>96063075.860819206</v>
      </c>
      <c r="Y49" s="29" t="b">
        <f t="shared" si="20"/>
        <v>1</v>
      </c>
      <c r="Z49" s="29" t="b">
        <f t="shared" si="21"/>
        <v>1</v>
      </c>
      <c r="AA49" s="29" t="b">
        <f t="shared" si="22"/>
        <v>1</v>
      </c>
    </row>
    <row r="50" spans="1:27" ht="12" customHeight="1" x14ac:dyDescent="0.2">
      <c r="A50" s="302" t="s">
        <v>240</v>
      </c>
      <c r="B50" s="123">
        <v>14120000</v>
      </c>
      <c r="C50" s="140">
        <v>14161000</v>
      </c>
      <c r="D50" s="246">
        <v>14333000</v>
      </c>
      <c r="E50" s="225">
        <v>15589000</v>
      </c>
      <c r="F50" s="257">
        <v>15818999</v>
      </c>
      <c r="G50" s="257">
        <v>16340222</v>
      </c>
      <c r="H50" s="123">
        <v>16262987</v>
      </c>
      <c r="I50" s="123">
        <v>16415349</v>
      </c>
      <c r="J50" s="123">
        <v>16525974.798360161</v>
      </c>
      <c r="K50" s="486">
        <v>16659205.208492616</v>
      </c>
      <c r="L50" s="486">
        <v>17290560</v>
      </c>
      <c r="M50" s="540">
        <v>17011100</v>
      </c>
      <c r="N50" s="486">
        <v>16754113</v>
      </c>
      <c r="O50" s="119">
        <v>24087192.33255855</v>
      </c>
      <c r="P50" s="119">
        <v>24785140.083918836</v>
      </c>
      <c r="Q50" s="119">
        <v>27608061.679219302</v>
      </c>
      <c r="R50" s="303">
        <v>32431935.130637962</v>
      </c>
      <c r="S50" s="303">
        <v>37744297.673180401</v>
      </c>
      <c r="U50" s="29">
        <v>27608061.679219302</v>
      </c>
      <c r="V50" s="29">
        <v>32431935.130637962</v>
      </c>
      <c r="W50" s="29">
        <v>37744297.673180401</v>
      </c>
      <c r="Y50" s="29" t="b">
        <f t="shared" si="20"/>
        <v>1</v>
      </c>
      <c r="Z50" s="29" t="b">
        <f t="shared" si="21"/>
        <v>1</v>
      </c>
      <c r="AA50" s="29" t="b">
        <f t="shared" si="22"/>
        <v>1</v>
      </c>
    </row>
    <row r="51" spans="1:27" x14ac:dyDescent="0.2">
      <c r="A51" s="302"/>
      <c r="B51" s="123"/>
      <c r="C51" s="140"/>
      <c r="D51" s="246"/>
      <c r="E51" s="225"/>
      <c r="F51" s="257"/>
      <c r="G51" s="257"/>
      <c r="H51" s="123"/>
      <c r="I51" s="123"/>
      <c r="J51" s="123"/>
      <c r="K51" s="486"/>
      <c r="L51" s="486"/>
      <c r="M51" s="540"/>
      <c r="N51" s="486"/>
      <c r="O51" s="119"/>
      <c r="P51" s="116"/>
      <c r="Q51" s="116"/>
      <c r="R51" s="152"/>
      <c r="S51" s="152"/>
    </row>
    <row r="52" spans="1:27" ht="12" customHeight="1" x14ac:dyDescent="0.2">
      <c r="A52" s="302" t="s">
        <v>243</v>
      </c>
      <c r="B52" s="123">
        <v>4462897</v>
      </c>
      <c r="C52" s="140">
        <v>-8035242</v>
      </c>
      <c r="D52" s="246">
        <v>-7279154</v>
      </c>
      <c r="E52" s="225">
        <v>-1002052</v>
      </c>
      <c r="F52" s="257">
        <v>12834621</v>
      </c>
      <c r="G52" s="257">
        <v>-1187605</v>
      </c>
      <c r="H52" s="123">
        <v>-2873432</v>
      </c>
      <c r="I52" s="123">
        <v>9889313</v>
      </c>
      <c r="J52" s="123">
        <v>4144385.1864749924</v>
      </c>
      <c r="K52" s="486">
        <v>6800203.4419133281</v>
      </c>
      <c r="L52" s="486">
        <v>10711468</v>
      </c>
      <c r="M52" s="540">
        <v>9903378</v>
      </c>
      <c r="N52" s="486">
        <v>-3940424</v>
      </c>
      <c r="O52" s="703">
        <v>-93614248.264833674</v>
      </c>
      <c r="P52" s="119">
        <v>1443800.2010094789</v>
      </c>
      <c r="Q52" s="119">
        <v>57026676.809806056</v>
      </c>
      <c r="R52" s="303">
        <v>-133112176.44962475</v>
      </c>
      <c r="S52" s="303">
        <v>58480293.781139791</v>
      </c>
      <c r="U52" s="29">
        <v>57026676.809806056</v>
      </c>
      <c r="V52" s="29">
        <v>-133112176.44962475</v>
      </c>
      <c r="W52" s="29">
        <v>58480293.781139791</v>
      </c>
      <c r="Y52" s="29" t="b">
        <f>Q52=U52</f>
        <v>1</v>
      </c>
      <c r="Z52" s="29" t="b">
        <f t="shared" ref="Z52" si="23">R52=V52</f>
        <v>1</v>
      </c>
      <c r="AA52" s="29" t="b">
        <f t="shared" ref="AA52" si="24">S52=W52</f>
        <v>1</v>
      </c>
    </row>
    <row r="53" spans="1:27" ht="10.5" customHeight="1" x14ac:dyDescent="0.2">
      <c r="A53" s="66"/>
      <c r="B53" s="150"/>
      <c r="C53" s="152"/>
      <c r="D53" s="246"/>
      <c r="E53" s="225"/>
      <c r="F53" s="257"/>
      <c r="G53" s="257"/>
      <c r="H53" s="49"/>
      <c r="I53" s="49"/>
      <c r="J53" s="257"/>
      <c r="K53" s="486"/>
      <c r="L53" s="486"/>
      <c r="M53" s="540"/>
      <c r="N53" s="486"/>
      <c r="O53" s="214"/>
      <c r="P53" s="116"/>
      <c r="Q53" s="116"/>
      <c r="R53" s="152"/>
      <c r="S53" s="152"/>
    </row>
    <row r="54" spans="1:27" ht="12" customHeight="1" x14ac:dyDescent="0.2">
      <c r="A54" s="302" t="s">
        <v>83</v>
      </c>
      <c r="B54" s="123">
        <v>-97920631</v>
      </c>
      <c r="C54" s="140">
        <v>-87002063</v>
      </c>
      <c r="D54" s="246">
        <v>-76347410</v>
      </c>
      <c r="E54" s="225">
        <v>-97808071</v>
      </c>
      <c r="F54" s="257">
        <v>-86002387</v>
      </c>
      <c r="G54" s="257">
        <v>-61298436</v>
      </c>
      <c r="H54" s="123">
        <v>-61357289</v>
      </c>
      <c r="I54" s="123">
        <v>-59039947</v>
      </c>
      <c r="J54" s="123">
        <v>-26720981.594537497</v>
      </c>
      <c r="K54" s="486">
        <v>-33069437.576801538</v>
      </c>
      <c r="L54" s="486">
        <v>-34361145</v>
      </c>
      <c r="M54" s="540">
        <v>-39462050</v>
      </c>
      <c r="N54" s="486">
        <v>-64757258</v>
      </c>
      <c r="O54" s="703">
        <v>31702565.488530159</v>
      </c>
      <c r="P54" s="225">
        <v>1853783.7403268814</v>
      </c>
      <c r="Q54" s="116">
        <v>-55191593.239450455</v>
      </c>
      <c r="R54" s="152">
        <v>45407101.045698166</v>
      </c>
      <c r="S54" s="152">
        <v>-149716976.71654606</v>
      </c>
      <c r="U54" s="29">
        <v>-55191593.239450455</v>
      </c>
      <c r="V54" s="29">
        <v>45407101.045698166</v>
      </c>
      <c r="W54" s="29">
        <v>-149716976.71654606</v>
      </c>
      <c r="Y54" s="29" t="b">
        <f>Q54=U54</f>
        <v>1</v>
      </c>
      <c r="Z54" s="29" t="b">
        <f t="shared" ref="Z54" si="25">R54=V54</f>
        <v>1</v>
      </c>
      <c r="AA54" s="29" t="b">
        <f t="shared" ref="AA54" si="26">S54=W54</f>
        <v>1</v>
      </c>
    </row>
    <row r="55" spans="1:27" ht="10.5" customHeight="1" x14ac:dyDescent="0.2">
      <c r="A55" s="66"/>
      <c r="B55" s="123"/>
      <c r="C55" s="140"/>
      <c r="D55" s="246"/>
      <c r="E55" s="225"/>
      <c r="F55" s="257"/>
      <c r="G55" s="257"/>
      <c r="H55" s="123"/>
      <c r="I55" s="123"/>
      <c r="J55" s="123"/>
      <c r="K55" s="486"/>
      <c r="L55" s="486"/>
      <c r="M55" s="540"/>
      <c r="N55" s="516"/>
      <c r="O55" s="225"/>
      <c r="P55" s="116"/>
      <c r="Q55" s="116"/>
      <c r="R55" s="152"/>
      <c r="S55" s="152"/>
    </row>
    <row r="56" spans="1:27" ht="12" customHeight="1" x14ac:dyDescent="0.2">
      <c r="A56" s="189" t="s">
        <v>84</v>
      </c>
      <c r="B56" s="150"/>
      <c r="C56" s="152"/>
      <c r="D56" s="246"/>
      <c r="E56" s="225"/>
      <c r="F56" s="257"/>
      <c r="G56" s="257"/>
      <c r="H56" s="49"/>
      <c r="I56" s="49"/>
      <c r="J56" s="257"/>
      <c r="K56" s="486"/>
      <c r="L56" s="486"/>
      <c r="M56" s="540"/>
      <c r="N56" s="516"/>
      <c r="O56" s="708">
        <v>5297239770.3324318</v>
      </c>
      <c r="P56" s="709">
        <v>5701539196.141736</v>
      </c>
      <c r="Q56" s="709">
        <v>5910201357.0650167</v>
      </c>
      <c r="R56" s="710">
        <v>6312173692.0758476</v>
      </c>
      <c r="S56" s="710">
        <v>6765458577.3392134</v>
      </c>
      <c r="U56" s="29">
        <v>5910201357.0650167</v>
      </c>
      <c r="V56" s="29">
        <v>6312173692.0758476</v>
      </c>
      <c r="W56" s="29">
        <v>6765458577.3392134</v>
      </c>
      <c r="Y56" s="29" t="b">
        <f>Q56=U56</f>
        <v>1</v>
      </c>
      <c r="Z56" s="29" t="b">
        <f t="shared" ref="Z56" si="27">R56=V56</f>
        <v>1</v>
      </c>
      <c r="AA56" s="29" t="b">
        <f t="shared" ref="AA56" si="28">S56=W56</f>
        <v>1</v>
      </c>
    </row>
    <row r="57" spans="1:27" ht="11.25" customHeight="1" x14ac:dyDescent="0.2">
      <c r="A57" s="592" t="s">
        <v>263</v>
      </c>
      <c r="B57" s="592"/>
      <c r="C57" s="620"/>
      <c r="D57" s="627"/>
      <c r="E57" s="628"/>
      <c r="F57" s="620"/>
      <c r="G57" s="620"/>
      <c r="H57" s="629"/>
      <c r="I57" s="630"/>
      <c r="J57" s="590"/>
      <c r="K57" s="616"/>
      <c r="L57" s="616"/>
      <c r="M57" s="616"/>
      <c r="N57" s="590"/>
      <c r="O57" s="590"/>
      <c r="P57" s="590"/>
      <c r="Q57" s="590"/>
      <c r="R57" s="590"/>
      <c r="S57" s="590"/>
    </row>
    <row r="58" spans="1:27" ht="11.25" customHeight="1" x14ac:dyDescent="0.2">
      <c r="A58" s="592" t="s">
        <v>260</v>
      </c>
      <c r="B58" s="592"/>
      <c r="C58" s="590"/>
      <c r="D58" s="631"/>
      <c r="E58" s="590"/>
      <c r="F58" s="590"/>
      <c r="G58" s="590"/>
      <c r="H58" s="590"/>
      <c r="I58" s="590"/>
      <c r="J58" s="590"/>
      <c r="K58" s="616"/>
      <c r="L58" s="616"/>
      <c r="M58" s="616"/>
      <c r="N58" s="590"/>
      <c r="O58" s="590"/>
      <c r="P58" s="590"/>
      <c r="Q58" s="590"/>
      <c r="R58" s="590"/>
      <c r="S58" s="590"/>
    </row>
    <row r="59" spans="1:27" x14ac:dyDescent="0.2">
      <c r="D59" s="126"/>
    </row>
  </sheetData>
  <phoneticPr fontId="0" type="noConversion"/>
  <printOptions horizontalCentered="1"/>
  <pageMargins left="0.75" right="0.75" top="0.75" bottom="0.75" header="0" footer="0.5"/>
  <pageSetup paperSize="9" pageOrder="overThenDown" orientation="portrait" r:id="rId1"/>
  <headerFooter alignWithMargins="0">
    <oddFooter>&amp;C3-8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
  <sheetViews>
    <sheetView showGridLines="0" view="pageBreakPreview" topLeftCell="A19" zoomScaleSheetLayoutView="95" workbookViewId="0">
      <selection activeCell="T69" sqref="T69"/>
    </sheetView>
  </sheetViews>
  <sheetFormatPr defaultRowHeight="12.75" x14ac:dyDescent="0.2"/>
  <cols>
    <col min="1" max="1" width="5.140625" style="29" customWidth="1"/>
    <col min="2" max="2" width="29.140625" style="164" customWidth="1"/>
    <col min="3" max="3" width="14.5703125" style="29" hidden="1" customWidth="1"/>
    <col min="4" max="8" width="13.28515625" style="29" hidden="1" customWidth="1"/>
    <col min="9" max="10" width="13.28515625" style="130" hidden="1" customWidth="1"/>
    <col min="11" max="13" width="13.28515625" style="29" hidden="1" customWidth="1"/>
    <col min="14" max="14" width="13.28515625" style="484" hidden="1" customWidth="1"/>
    <col min="15" max="17" width="13.28515625" style="29" hidden="1" customWidth="1"/>
    <col min="18" max="18" width="13.28515625" style="29" customWidth="1"/>
    <col min="19" max="20" width="14.5703125" style="29" bestFit="1" customWidth="1"/>
    <col min="21" max="21" width="15.7109375" style="29" bestFit="1" customWidth="1"/>
    <col min="22" max="23" width="15.7109375" style="29" customWidth="1"/>
    <col min="24" max="24" width="16.85546875" style="29" bestFit="1" customWidth="1"/>
    <col min="25" max="25" width="15.7109375" style="29" customWidth="1"/>
    <col min="26" max="27" width="8.140625" style="29" bestFit="1" customWidth="1"/>
    <col min="28" max="28" width="9.85546875" style="29" customWidth="1"/>
    <col min="29" max="29" width="16.85546875" style="29" bestFit="1" customWidth="1"/>
    <col min="30" max="30" width="17.28515625" style="29" bestFit="1" customWidth="1"/>
    <col min="31" max="31" width="15.7109375" style="29" bestFit="1" customWidth="1"/>
    <col min="32" max="32" width="15" style="29" bestFit="1" customWidth="1"/>
    <col min="33" max="16384" width="9.140625" style="29"/>
  </cols>
  <sheetData>
    <row r="1" spans="1:38" ht="11.25" customHeight="1" x14ac:dyDescent="0.2">
      <c r="A1" s="301" t="s">
        <v>86</v>
      </c>
      <c r="B1" s="310"/>
      <c r="C1" s="49"/>
      <c r="D1" s="49"/>
      <c r="E1" s="49"/>
      <c r="F1" s="311"/>
      <c r="L1" s="301" t="s">
        <v>145</v>
      </c>
      <c r="M1" s="117"/>
      <c r="N1" s="486"/>
    </row>
    <row r="2" spans="1:38" ht="11.25" customHeight="1" x14ac:dyDescent="0.2">
      <c r="A2" s="312" t="s">
        <v>87</v>
      </c>
      <c r="B2" s="310"/>
      <c r="C2" s="49"/>
      <c r="D2" s="49"/>
      <c r="E2" s="49"/>
      <c r="F2" s="311"/>
      <c r="L2" s="312" t="s">
        <v>87</v>
      </c>
      <c r="M2" s="117"/>
      <c r="N2" s="486"/>
      <c r="X2" s="205"/>
      <c r="Y2" s="205"/>
      <c r="Z2" s="205"/>
      <c r="AA2" s="205"/>
      <c r="AB2" s="205"/>
      <c r="AC2" s="205"/>
      <c r="AD2" s="205"/>
      <c r="AE2" s="205"/>
      <c r="AF2" s="205"/>
      <c r="AG2" s="205"/>
      <c r="AH2" s="205"/>
      <c r="AI2" s="205"/>
      <c r="AJ2" s="205"/>
      <c r="AK2" s="205"/>
    </row>
    <row r="3" spans="1:38" ht="11.25" customHeight="1" x14ac:dyDescent="0.2">
      <c r="A3" s="313" t="s">
        <v>168</v>
      </c>
      <c r="B3" s="310"/>
      <c r="C3" s="49"/>
      <c r="D3" s="49"/>
      <c r="E3" s="49"/>
      <c r="F3" s="311"/>
      <c r="K3" s="117"/>
      <c r="L3" s="313" t="s">
        <v>168</v>
      </c>
      <c r="M3" s="117"/>
      <c r="N3" s="486"/>
      <c r="U3" s="282"/>
      <c r="X3" s="202"/>
      <c r="Y3" s="202"/>
      <c r="Z3" s="202"/>
      <c r="AA3" s="202"/>
      <c r="AB3" s="202"/>
      <c r="AC3" s="202"/>
      <c r="AE3" s="202"/>
      <c r="AF3" s="202"/>
      <c r="AG3" s="202"/>
      <c r="AH3" s="202"/>
      <c r="AI3" s="202"/>
      <c r="AJ3" s="202"/>
      <c r="AK3" s="202"/>
    </row>
    <row r="4" spans="1:38" ht="11.25" customHeight="1" x14ac:dyDescent="0.2">
      <c r="A4" s="167" t="s">
        <v>259</v>
      </c>
      <c r="B4" s="310"/>
      <c r="C4" s="49"/>
      <c r="D4" s="49"/>
      <c r="E4" s="49"/>
      <c r="F4" s="202"/>
      <c r="K4" s="117"/>
      <c r="L4" s="167" t="str">
        <f>A4</f>
        <v>2011-2013</v>
      </c>
      <c r="M4" s="117"/>
      <c r="N4" s="486"/>
      <c r="U4" s="314"/>
      <c r="V4" s="169" t="s">
        <v>255</v>
      </c>
      <c r="W4" s="169"/>
      <c r="AB4" s="126"/>
      <c r="AC4" s="678"/>
      <c r="AD4" s="678"/>
      <c r="AE4" s="678"/>
      <c r="AF4" s="678"/>
      <c r="AG4" s="214"/>
      <c r="AH4" s="678"/>
      <c r="AI4" s="678"/>
      <c r="AJ4" s="678"/>
      <c r="AK4" s="678"/>
      <c r="AL4" s="126"/>
    </row>
    <row r="5" spans="1:38" ht="11.25" customHeight="1" x14ac:dyDescent="0.2">
      <c r="A5" s="313" t="s">
        <v>2</v>
      </c>
      <c r="B5" s="310"/>
      <c r="C5" s="49"/>
      <c r="D5" s="49"/>
      <c r="E5" s="49"/>
      <c r="F5" s="202"/>
      <c r="K5" s="117"/>
      <c r="L5" s="313" t="s">
        <v>2</v>
      </c>
      <c r="M5" s="117"/>
      <c r="N5" s="486"/>
      <c r="U5" s="314"/>
      <c r="V5" s="66" t="s">
        <v>257</v>
      </c>
      <c r="W5" s="66"/>
      <c r="X5" s="314"/>
      <c r="Y5" s="314"/>
      <c r="Z5" s="314"/>
      <c r="AA5" s="314"/>
      <c r="AD5" s="126"/>
      <c r="AE5" s="126"/>
      <c r="AF5" s="126"/>
      <c r="AG5" s="126"/>
      <c r="AH5" s="126"/>
      <c r="AI5" s="126"/>
      <c r="AJ5" s="126"/>
      <c r="AK5" s="126"/>
      <c r="AL5" s="126"/>
    </row>
    <row r="6" spans="1:38" ht="11.25" customHeight="1" x14ac:dyDescent="0.2">
      <c r="A6" s="313"/>
      <c r="B6" s="310"/>
      <c r="C6" s="49"/>
      <c r="D6" s="49"/>
      <c r="E6" s="49"/>
      <c r="F6" s="262"/>
      <c r="H6" s="313"/>
      <c r="I6" s="131"/>
      <c r="J6" s="131"/>
      <c r="K6" s="117"/>
      <c r="L6" s="117"/>
      <c r="M6" s="117"/>
      <c r="N6" s="486"/>
      <c r="U6" s="676"/>
      <c r="V6" s="676"/>
      <c r="W6" s="676"/>
      <c r="X6" s="676"/>
      <c r="Y6" s="676"/>
      <c r="Z6" s="676"/>
      <c r="AA6" s="676"/>
      <c r="AD6" s="164" t="s">
        <v>256</v>
      </c>
    </row>
    <row r="7" spans="1:38" ht="1.5" customHeight="1" x14ac:dyDescent="0.2">
      <c r="B7" s="163"/>
      <c r="C7" s="49"/>
      <c r="D7" s="49"/>
      <c r="E7" s="49"/>
      <c r="F7" s="49"/>
      <c r="H7" s="49"/>
      <c r="I7" s="116"/>
      <c r="J7" s="116"/>
      <c r="K7" s="117"/>
      <c r="L7" s="117"/>
      <c r="M7" s="117"/>
      <c r="N7" s="486"/>
      <c r="U7" s="282"/>
      <c r="V7" s="282"/>
      <c r="W7" s="282"/>
      <c r="X7" s="282"/>
      <c r="Y7" s="282"/>
      <c r="Z7" s="282"/>
      <c r="AA7" s="282"/>
    </row>
    <row r="8" spans="1:38" ht="10.5" customHeight="1" x14ac:dyDescent="0.2">
      <c r="A8" s="736" t="s">
        <v>65</v>
      </c>
      <c r="B8" s="737"/>
      <c r="C8" s="95">
        <v>1997</v>
      </c>
      <c r="D8" s="114">
        <v>1998</v>
      </c>
      <c r="E8" s="114">
        <v>1999</v>
      </c>
      <c r="F8" s="114">
        <v>2000</v>
      </c>
      <c r="G8" s="114" t="s">
        <v>161</v>
      </c>
      <c r="H8" s="114">
        <v>2002</v>
      </c>
      <c r="I8" s="114">
        <v>2003</v>
      </c>
      <c r="J8" s="114">
        <v>2004</v>
      </c>
      <c r="K8" s="114">
        <v>2005</v>
      </c>
      <c r="L8" s="343">
        <v>2006</v>
      </c>
      <c r="M8" s="343">
        <v>2007</v>
      </c>
      <c r="N8" s="502">
        <v>2008</v>
      </c>
      <c r="O8" s="502">
        <v>2009</v>
      </c>
      <c r="P8" s="446">
        <v>2009</v>
      </c>
      <c r="Q8" s="446">
        <v>2010</v>
      </c>
      <c r="R8" s="446">
        <v>2011</v>
      </c>
      <c r="S8" s="653">
        <v>2012</v>
      </c>
      <c r="T8" s="653">
        <v>2013</v>
      </c>
      <c r="U8" s="282"/>
      <c r="V8" s="446">
        <v>2011</v>
      </c>
      <c r="W8" s="653">
        <v>2012</v>
      </c>
      <c r="X8" s="653">
        <v>2013</v>
      </c>
      <c r="Y8" s="66"/>
      <c r="Z8" s="446">
        <v>2011</v>
      </c>
      <c r="AA8" s="653">
        <v>2012</v>
      </c>
      <c r="AB8" s="653">
        <v>2013</v>
      </c>
      <c r="AD8" s="653">
        <v>2010</v>
      </c>
      <c r="AE8" s="653">
        <v>2011</v>
      </c>
      <c r="AF8" s="446">
        <v>2012</v>
      </c>
    </row>
    <row r="9" spans="1:38" ht="1.5" hidden="1" customHeight="1" x14ac:dyDescent="0.2">
      <c r="B9" s="66"/>
      <c r="C9" s="283"/>
      <c r="D9" s="283"/>
      <c r="E9" s="283"/>
      <c r="F9" s="118"/>
      <c r="G9" s="130"/>
      <c r="H9" s="130"/>
      <c r="I9" s="117"/>
      <c r="J9" s="117"/>
      <c r="K9" s="117"/>
      <c r="L9" s="117"/>
      <c r="M9" s="117"/>
      <c r="N9" s="320"/>
      <c r="U9" s="282"/>
      <c r="V9" s="282"/>
      <c r="W9" s="282"/>
      <c r="X9" s="282"/>
      <c r="Y9" s="282"/>
      <c r="Z9" s="282"/>
      <c r="AA9" s="282"/>
    </row>
    <row r="10" spans="1:38" s="126" customFormat="1" ht="15" customHeight="1" x14ac:dyDescent="0.2">
      <c r="A10" s="315" t="s">
        <v>27</v>
      </c>
      <c r="C10" s="316">
        <v>2426742767</v>
      </c>
      <c r="D10" s="146">
        <v>2665059811</v>
      </c>
      <c r="E10" s="141">
        <v>2976904952</v>
      </c>
      <c r="F10" s="141">
        <v>3354726923</v>
      </c>
      <c r="G10" s="141">
        <v>3631474049</v>
      </c>
      <c r="H10" s="141">
        <v>3963873151</v>
      </c>
      <c r="I10" s="141">
        <v>4316401957</v>
      </c>
      <c r="J10" s="141">
        <v>4871554787</v>
      </c>
      <c r="K10" s="320">
        <v>5444038530.5951967</v>
      </c>
      <c r="L10" s="320">
        <v>6031164133.9135084</v>
      </c>
      <c r="M10" s="320">
        <v>6648619255</v>
      </c>
      <c r="N10" s="711">
        <v>7409370523</v>
      </c>
      <c r="O10" s="320">
        <v>7678917134</v>
      </c>
      <c r="P10" s="712">
        <v>8026143387.7070265</v>
      </c>
      <c r="Q10" s="713">
        <v>9003480491.826231</v>
      </c>
      <c r="R10" s="713">
        <v>9708331799.2679005</v>
      </c>
      <c r="S10" s="713">
        <v>10567335915.119419</v>
      </c>
      <c r="T10" s="713">
        <v>11548191402.098953</v>
      </c>
      <c r="U10" s="714"/>
      <c r="V10" s="714">
        <v>9708331799.2679005</v>
      </c>
      <c r="W10" s="714">
        <v>10567335915.119419</v>
      </c>
      <c r="X10" s="714">
        <v>11548191402.098953</v>
      </c>
      <c r="Y10" s="714"/>
      <c r="Z10" s="714" t="b">
        <f>V10=R10</f>
        <v>1</v>
      </c>
      <c r="AA10" s="714" t="b">
        <f t="shared" ref="AA10:AB10" si="0">W10=S10</f>
        <v>1</v>
      </c>
      <c r="AB10" s="714" t="b">
        <f t="shared" si="0"/>
        <v>1</v>
      </c>
      <c r="AD10" s="714">
        <f>SUM(Q12:Q30)</f>
        <v>9003480491.826231</v>
      </c>
      <c r="AE10" s="714">
        <f>SUM(R12:R30)</f>
        <v>9708331799.2679005</v>
      </c>
      <c r="AF10" s="656">
        <f>SUM(T12:T30)</f>
        <v>11548191402.098953</v>
      </c>
    </row>
    <row r="11" spans="1:38" ht="0.75" customHeight="1" x14ac:dyDescent="0.2">
      <c r="A11" s="117"/>
      <c r="B11" s="317"/>
      <c r="C11" s="116"/>
      <c r="D11" s="116"/>
      <c r="E11" s="116"/>
      <c r="F11" s="116"/>
      <c r="G11" s="116"/>
      <c r="H11" s="116">
        <v>3963873151</v>
      </c>
      <c r="I11" s="116"/>
      <c r="J11" s="116"/>
      <c r="K11" s="116"/>
      <c r="L11" s="128"/>
      <c r="M11" s="128"/>
      <c r="N11" s="715"/>
      <c r="O11" s="517"/>
      <c r="P11" s="49"/>
      <c r="Q11" s="491"/>
      <c r="R11" s="491"/>
      <c r="S11" s="491"/>
      <c r="T11" s="491"/>
      <c r="U11" s="716"/>
      <c r="V11" s="716"/>
      <c r="W11" s="716"/>
      <c r="X11" s="716"/>
      <c r="Y11" s="716"/>
      <c r="Z11" s="714" t="b">
        <f t="shared" ref="Z11:Z28" si="1">V11=R11</f>
        <v>1</v>
      </c>
      <c r="AA11" s="714" t="b">
        <f t="shared" ref="AA11:AA28" si="2">W11=S11</f>
        <v>1</v>
      </c>
      <c r="AB11" s="714" t="b">
        <f t="shared" ref="AB11:AB28" si="3">X11=T11</f>
        <v>1</v>
      </c>
      <c r="AC11" s="716"/>
    </row>
    <row r="12" spans="1:38" ht="11.25" customHeight="1" x14ac:dyDescent="0.2">
      <c r="A12" s="117" t="s">
        <v>28</v>
      </c>
      <c r="B12" s="434" t="s">
        <v>151</v>
      </c>
      <c r="C12" s="319">
        <v>827616432</v>
      </c>
      <c r="D12" s="147">
        <v>920400479</v>
      </c>
      <c r="E12" s="116">
        <v>1030546271</v>
      </c>
      <c r="F12" s="116">
        <v>1179471181</v>
      </c>
      <c r="G12" s="116">
        <v>1301989460</v>
      </c>
      <c r="H12" s="116">
        <v>1412564505</v>
      </c>
      <c r="I12" s="225">
        <v>1556807668</v>
      </c>
      <c r="J12" s="225">
        <v>1767750379</v>
      </c>
      <c r="K12" s="225">
        <v>2015929184.4607601</v>
      </c>
      <c r="L12" s="717">
        <v>2245513178.537631</v>
      </c>
      <c r="M12" s="717">
        <v>2478589365</v>
      </c>
      <c r="N12" s="718">
        <v>2740343366</v>
      </c>
      <c r="O12" s="717">
        <v>2813801990</v>
      </c>
      <c r="P12" s="719">
        <v>2871469725.2811484</v>
      </c>
      <c r="Q12" s="720">
        <v>3224786477.0820103</v>
      </c>
      <c r="R12" s="720">
        <v>3461447602.2437563</v>
      </c>
      <c r="S12" s="720">
        <v>3823186925.3086643</v>
      </c>
      <c r="T12" s="720">
        <v>4290630470.8923554</v>
      </c>
      <c r="U12" s="714"/>
      <c r="V12" s="714">
        <v>3461447602.2437563</v>
      </c>
      <c r="W12" s="714">
        <v>3823186925.3086643</v>
      </c>
      <c r="X12" s="714">
        <v>4290630470.8923554</v>
      </c>
      <c r="Y12" s="714"/>
      <c r="Z12" s="714" t="b">
        <f t="shared" si="1"/>
        <v>1</v>
      </c>
      <c r="AA12" s="714" t="b">
        <f t="shared" si="2"/>
        <v>1</v>
      </c>
      <c r="AB12" s="714" t="b">
        <f t="shared" si="3"/>
        <v>1</v>
      </c>
      <c r="AC12" s="714"/>
    </row>
    <row r="13" spans="1:38" ht="11.25" customHeight="1" x14ac:dyDescent="0.2">
      <c r="A13" s="58" t="s">
        <v>30</v>
      </c>
      <c r="B13" s="435" t="s">
        <v>31</v>
      </c>
      <c r="C13" s="320">
        <v>52209851</v>
      </c>
      <c r="D13" s="148">
        <v>60128198</v>
      </c>
      <c r="E13" s="131">
        <v>72207525</v>
      </c>
      <c r="F13" s="131">
        <v>79541181</v>
      </c>
      <c r="G13" s="131">
        <v>82331627</v>
      </c>
      <c r="H13" s="131">
        <v>90837163</v>
      </c>
      <c r="I13" s="131">
        <v>97667692</v>
      </c>
      <c r="J13" s="131">
        <v>107929558</v>
      </c>
      <c r="K13" s="131">
        <v>116311116.71332295</v>
      </c>
      <c r="L13" s="320">
        <v>128709149.08112273</v>
      </c>
      <c r="M13" s="320">
        <v>136113605</v>
      </c>
      <c r="N13" s="711">
        <v>145789992</v>
      </c>
      <c r="O13" s="320">
        <v>149449662</v>
      </c>
      <c r="P13" s="712">
        <v>180184790.21588379</v>
      </c>
      <c r="Q13" s="713">
        <v>198504043.16295907</v>
      </c>
      <c r="R13" s="713">
        <v>209515838.02650034</v>
      </c>
      <c r="S13" s="713">
        <v>211961294.94342759</v>
      </c>
      <c r="T13" s="713">
        <v>227924970.74720651</v>
      </c>
      <c r="U13" s="714"/>
      <c r="V13" s="714">
        <v>209515838.02650034</v>
      </c>
      <c r="W13" s="714">
        <v>211961294.94342759</v>
      </c>
      <c r="X13" s="714">
        <v>227924970.74720651</v>
      </c>
      <c r="Y13" s="714"/>
      <c r="Z13" s="714" t="b">
        <f t="shared" si="1"/>
        <v>1</v>
      </c>
      <c r="AA13" s="714" t="b">
        <f t="shared" si="2"/>
        <v>1</v>
      </c>
      <c r="AB13" s="714" t="b">
        <f t="shared" si="3"/>
        <v>1</v>
      </c>
      <c r="AC13" s="714"/>
    </row>
    <row r="14" spans="1:38" s="322" customFormat="1" ht="11.25" customHeight="1" x14ac:dyDescent="0.2">
      <c r="A14" s="49" t="s">
        <v>32</v>
      </c>
      <c r="B14" s="436" t="s">
        <v>33</v>
      </c>
      <c r="C14" s="119">
        <v>79224583</v>
      </c>
      <c r="D14" s="147">
        <v>81937911</v>
      </c>
      <c r="E14" s="116">
        <v>95916937</v>
      </c>
      <c r="F14" s="116">
        <v>103376150</v>
      </c>
      <c r="G14" s="116">
        <v>107979829</v>
      </c>
      <c r="H14" s="116">
        <v>118040884</v>
      </c>
      <c r="I14" s="116">
        <v>125577691</v>
      </c>
      <c r="J14" s="116">
        <v>141002919</v>
      </c>
      <c r="K14" s="116">
        <v>156289966.55556828</v>
      </c>
      <c r="L14" s="717">
        <v>172015326.85456711</v>
      </c>
      <c r="M14" s="717">
        <v>185388414</v>
      </c>
      <c r="N14" s="718">
        <v>207409135</v>
      </c>
      <c r="O14" s="717">
        <v>215073390</v>
      </c>
      <c r="P14" s="719">
        <v>250038886.62917811</v>
      </c>
      <c r="Q14" s="720">
        <v>279786746.11582744</v>
      </c>
      <c r="R14" s="720">
        <v>299314606.73009384</v>
      </c>
      <c r="S14" s="720">
        <v>326638855.5892868</v>
      </c>
      <c r="T14" s="720">
        <v>359706534.53073072</v>
      </c>
      <c r="U14" s="714"/>
      <c r="V14" s="714">
        <v>299314606.73009384</v>
      </c>
      <c r="W14" s="714">
        <v>326638855.5892868</v>
      </c>
      <c r="X14" s="714">
        <v>359706534.53073072</v>
      </c>
      <c r="Y14" s="714"/>
      <c r="Z14" s="714" t="b">
        <f t="shared" si="1"/>
        <v>1</v>
      </c>
      <c r="AA14" s="714" t="b">
        <f t="shared" si="2"/>
        <v>1</v>
      </c>
      <c r="AB14" s="714" t="b">
        <f t="shared" si="3"/>
        <v>1</v>
      </c>
      <c r="AC14" s="714"/>
    </row>
    <row r="15" spans="1:38" ht="11.25" customHeight="1" x14ac:dyDescent="0.2">
      <c r="A15" s="117" t="s">
        <v>34</v>
      </c>
      <c r="B15" s="434" t="s">
        <v>35</v>
      </c>
      <c r="C15" s="319">
        <v>52573570</v>
      </c>
      <c r="D15" s="147">
        <v>52815892</v>
      </c>
      <c r="E15" s="116">
        <v>65772734</v>
      </c>
      <c r="F15" s="116">
        <v>73830328</v>
      </c>
      <c r="G15" s="116">
        <v>77165877</v>
      </c>
      <c r="H15" s="116">
        <v>78980111</v>
      </c>
      <c r="I15" s="116">
        <v>79931100</v>
      </c>
      <c r="J15" s="116">
        <v>93537925</v>
      </c>
      <c r="K15" s="116">
        <v>94992886.291366726</v>
      </c>
      <c r="L15" s="717">
        <v>106163549.95061834</v>
      </c>
      <c r="M15" s="717">
        <v>117250288</v>
      </c>
      <c r="N15" s="718">
        <v>131905349</v>
      </c>
      <c r="O15" s="717">
        <v>138871974</v>
      </c>
      <c r="P15" s="719">
        <v>147640957.59819898</v>
      </c>
      <c r="Q15" s="720">
        <v>149564277.37868506</v>
      </c>
      <c r="R15" s="720">
        <v>166150283.85607904</v>
      </c>
      <c r="S15" s="720">
        <v>187747740.66941154</v>
      </c>
      <c r="T15" s="720">
        <v>208546726.68205774</v>
      </c>
      <c r="U15" s="714"/>
      <c r="V15" s="714">
        <v>166150283.85607904</v>
      </c>
      <c r="W15" s="714">
        <v>187747740.66941154</v>
      </c>
      <c r="X15" s="714">
        <v>208546726.68205774</v>
      </c>
      <c r="Y15" s="714"/>
      <c r="Z15" s="714" t="b">
        <f t="shared" si="1"/>
        <v>1</v>
      </c>
      <c r="AA15" s="714" t="b">
        <f t="shared" si="2"/>
        <v>1</v>
      </c>
      <c r="AB15" s="714" t="b">
        <f t="shared" si="3"/>
        <v>1</v>
      </c>
      <c r="AC15" s="714"/>
    </row>
    <row r="16" spans="1:38" ht="11.25" customHeight="1" x14ac:dyDescent="0.2">
      <c r="A16" s="117" t="s">
        <v>36</v>
      </c>
      <c r="B16" s="434" t="s">
        <v>37</v>
      </c>
      <c r="C16" s="319">
        <v>202295090</v>
      </c>
      <c r="D16" s="147">
        <v>206530584</v>
      </c>
      <c r="E16" s="116">
        <v>228469909</v>
      </c>
      <c r="F16" s="116">
        <v>263944167</v>
      </c>
      <c r="G16" s="116">
        <v>286750366</v>
      </c>
      <c r="H16" s="116">
        <v>320096162</v>
      </c>
      <c r="I16" s="116">
        <v>347426227</v>
      </c>
      <c r="J16" s="116">
        <v>381358810</v>
      </c>
      <c r="K16" s="116">
        <v>423884397.10836053</v>
      </c>
      <c r="L16" s="717">
        <v>463039823.17944169</v>
      </c>
      <c r="M16" s="717">
        <v>499258786</v>
      </c>
      <c r="N16" s="718">
        <v>571164807</v>
      </c>
      <c r="O16" s="717">
        <v>576550361</v>
      </c>
      <c r="P16" s="719">
        <v>701756822.72861338</v>
      </c>
      <c r="Q16" s="720">
        <v>795502553.81738961</v>
      </c>
      <c r="R16" s="720">
        <v>885868921.05456984</v>
      </c>
      <c r="S16" s="720">
        <v>960983453.27569747</v>
      </c>
      <c r="T16" s="720">
        <v>1018224367.0906494</v>
      </c>
      <c r="U16" s="714"/>
      <c r="V16" s="714">
        <v>885868921.05456984</v>
      </c>
      <c r="W16" s="714">
        <v>960983453.27569747</v>
      </c>
      <c r="X16" s="714">
        <v>1018224367.0906494</v>
      </c>
      <c r="Y16" s="714"/>
      <c r="Z16" s="714" t="b">
        <f t="shared" si="1"/>
        <v>1</v>
      </c>
      <c r="AA16" s="714" t="b">
        <f t="shared" si="2"/>
        <v>1</v>
      </c>
      <c r="AB16" s="714" t="b">
        <f t="shared" si="3"/>
        <v>1</v>
      </c>
      <c r="AC16" s="714"/>
    </row>
    <row r="17" spans="1:29" ht="11.25" hidden="1" customHeight="1" x14ac:dyDescent="0.2">
      <c r="A17" s="117" t="s">
        <v>38</v>
      </c>
      <c r="B17" s="434" t="s">
        <v>39</v>
      </c>
      <c r="C17" s="319">
        <v>337571786</v>
      </c>
      <c r="D17" s="147">
        <v>374766267</v>
      </c>
      <c r="E17" s="116">
        <v>409238958</v>
      </c>
      <c r="F17" s="116">
        <v>469477413</v>
      </c>
      <c r="G17" s="116">
        <v>513457812</v>
      </c>
      <c r="H17" s="429" t="s">
        <v>183</v>
      </c>
      <c r="I17" s="429" t="s">
        <v>183</v>
      </c>
      <c r="J17" s="429" t="s">
        <v>183</v>
      </c>
      <c r="K17" s="449" t="s">
        <v>183</v>
      </c>
      <c r="L17" s="717"/>
      <c r="M17" s="717"/>
      <c r="N17" s="718"/>
      <c r="O17" s="717"/>
      <c r="P17" s="719">
        <v>0</v>
      </c>
      <c r="Q17" s="720">
        <v>0</v>
      </c>
      <c r="R17" s="720">
        <v>0</v>
      </c>
      <c r="S17" s="720">
        <v>0</v>
      </c>
      <c r="T17" s="720">
        <v>0</v>
      </c>
      <c r="U17" s="714"/>
      <c r="V17" s="714">
        <v>0</v>
      </c>
      <c r="W17" s="714">
        <v>0</v>
      </c>
      <c r="X17" s="714">
        <v>0</v>
      </c>
      <c r="Y17" s="714"/>
      <c r="Z17" s="714" t="b">
        <f t="shared" si="1"/>
        <v>1</v>
      </c>
      <c r="AA17" s="714" t="b">
        <f t="shared" si="2"/>
        <v>1</v>
      </c>
      <c r="AB17" s="714" t="b">
        <f t="shared" si="3"/>
        <v>1</v>
      </c>
      <c r="AC17" s="714"/>
    </row>
    <row r="18" spans="1:29" ht="11.25" customHeight="1" x14ac:dyDescent="0.2">
      <c r="A18" s="117" t="s">
        <v>162</v>
      </c>
      <c r="B18" s="437" t="s">
        <v>180</v>
      </c>
      <c r="C18" s="319"/>
      <c r="D18" s="427" t="s">
        <v>183</v>
      </c>
      <c r="E18" s="427" t="s">
        <v>183</v>
      </c>
      <c r="F18" s="427" t="s">
        <v>183</v>
      </c>
      <c r="G18" s="427" t="s">
        <v>183</v>
      </c>
      <c r="H18" s="116">
        <v>467056958</v>
      </c>
      <c r="I18" s="116">
        <v>518131135</v>
      </c>
      <c r="J18" s="116">
        <v>576035029</v>
      </c>
      <c r="K18" s="116">
        <v>628254557.32330155</v>
      </c>
      <c r="L18" s="717">
        <v>691635646.46985531</v>
      </c>
      <c r="M18" s="717">
        <v>749201033</v>
      </c>
      <c r="N18" s="718">
        <v>801841723</v>
      </c>
      <c r="O18" s="717">
        <v>802837489</v>
      </c>
      <c r="P18" s="719">
        <v>1351986480.6899185</v>
      </c>
      <c r="Q18" s="720">
        <v>1561505770.5440843</v>
      </c>
      <c r="R18" s="720">
        <v>1640077535.6127133</v>
      </c>
      <c r="S18" s="720">
        <v>1775645232.7463045</v>
      </c>
      <c r="T18" s="720">
        <v>1881381140.5255404</v>
      </c>
      <c r="U18" s="714"/>
      <c r="V18" s="714">
        <v>1640077535.6127133</v>
      </c>
      <c r="W18" s="714">
        <v>1775645232.7463045</v>
      </c>
      <c r="X18" s="714">
        <v>1881381140.5255404</v>
      </c>
      <c r="Y18" s="714"/>
      <c r="Z18" s="714" t="b">
        <f t="shared" si="1"/>
        <v>1</v>
      </c>
      <c r="AA18" s="714" t="b">
        <f t="shared" si="2"/>
        <v>1</v>
      </c>
      <c r="AB18" s="714" t="b">
        <f t="shared" si="3"/>
        <v>1</v>
      </c>
      <c r="AC18" s="714"/>
    </row>
    <row r="19" spans="1:29" ht="11.25" customHeight="1" x14ac:dyDescent="0.2">
      <c r="A19" s="117" t="s">
        <v>163</v>
      </c>
      <c r="B19" s="437" t="s">
        <v>181</v>
      </c>
      <c r="C19" s="319"/>
      <c r="D19" s="427" t="s">
        <v>183</v>
      </c>
      <c r="E19" s="427" t="s">
        <v>183</v>
      </c>
      <c r="F19" s="427" t="s">
        <v>183</v>
      </c>
      <c r="G19" s="427" t="s">
        <v>183</v>
      </c>
      <c r="H19" s="116">
        <v>83242572</v>
      </c>
      <c r="I19" s="116">
        <v>91754894</v>
      </c>
      <c r="J19" s="116">
        <v>99956196</v>
      </c>
      <c r="K19" s="116">
        <v>114350912.77744359</v>
      </c>
      <c r="L19" s="717">
        <v>123597749.46501276</v>
      </c>
      <c r="M19" s="717">
        <v>138835493</v>
      </c>
      <c r="N19" s="718">
        <v>162399788</v>
      </c>
      <c r="O19" s="717">
        <v>161985798</v>
      </c>
      <c r="P19" s="719">
        <v>154484532.99927413</v>
      </c>
      <c r="Q19" s="720">
        <v>159091083.34923789</v>
      </c>
      <c r="R19" s="720">
        <v>173610041.08467701</v>
      </c>
      <c r="S19" s="720">
        <v>181355361.69882935</v>
      </c>
      <c r="T19" s="720">
        <v>186762077.96572542</v>
      </c>
      <c r="U19" s="714"/>
      <c r="V19" s="714">
        <v>173610041.08467701</v>
      </c>
      <c r="W19" s="714">
        <v>181355361.69882935</v>
      </c>
      <c r="X19" s="714">
        <v>186762077.96572542</v>
      </c>
      <c r="Y19" s="714"/>
      <c r="Z19" s="714" t="b">
        <f t="shared" si="1"/>
        <v>1</v>
      </c>
      <c r="AA19" s="714" t="b">
        <f t="shared" si="2"/>
        <v>1</v>
      </c>
      <c r="AB19" s="714" t="b">
        <f t="shared" si="3"/>
        <v>1</v>
      </c>
      <c r="AC19" s="714"/>
    </row>
    <row r="20" spans="1:29" s="323" customFormat="1" ht="11.25" customHeight="1" x14ac:dyDescent="0.2">
      <c r="A20" s="117" t="s">
        <v>40</v>
      </c>
      <c r="B20" s="434" t="s">
        <v>41</v>
      </c>
      <c r="C20" s="319">
        <v>72316817</v>
      </c>
      <c r="D20" s="147">
        <v>75498074</v>
      </c>
      <c r="E20" s="116">
        <v>83234440</v>
      </c>
      <c r="F20" s="116">
        <v>86430047</v>
      </c>
      <c r="G20" s="116">
        <v>93099350</v>
      </c>
      <c r="H20" s="116">
        <v>102983265</v>
      </c>
      <c r="I20" s="116">
        <v>109804875</v>
      </c>
      <c r="J20" s="116">
        <v>123662050</v>
      </c>
      <c r="K20" s="116">
        <v>136556766.45801651</v>
      </c>
      <c r="L20" s="717">
        <v>148046455.32184675</v>
      </c>
      <c r="M20" s="717">
        <v>168666596</v>
      </c>
      <c r="N20" s="718">
        <v>189138524</v>
      </c>
      <c r="O20" s="717">
        <v>213099393</v>
      </c>
      <c r="P20" s="719">
        <v>170957029.33046997</v>
      </c>
      <c r="Q20" s="720">
        <v>185856579.94881397</v>
      </c>
      <c r="R20" s="720">
        <v>199312225.61750686</v>
      </c>
      <c r="S20" s="720">
        <v>216675398.01295689</v>
      </c>
      <c r="T20" s="720">
        <v>240303495.80133319</v>
      </c>
      <c r="U20" s="714"/>
      <c r="V20" s="714">
        <v>199312225.61750686</v>
      </c>
      <c r="W20" s="714">
        <v>216675398.01295689</v>
      </c>
      <c r="X20" s="714">
        <v>240303495.80133319</v>
      </c>
      <c r="Y20" s="714"/>
      <c r="Z20" s="714" t="b">
        <f t="shared" si="1"/>
        <v>1</v>
      </c>
      <c r="AA20" s="714" t="b">
        <f t="shared" si="2"/>
        <v>1</v>
      </c>
      <c r="AB20" s="714" t="b">
        <f t="shared" si="3"/>
        <v>1</v>
      </c>
      <c r="AC20" s="714"/>
    </row>
    <row r="21" spans="1:29" ht="11.25" customHeight="1" x14ac:dyDescent="0.2">
      <c r="A21" s="117" t="s">
        <v>42</v>
      </c>
      <c r="B21" s="434" t="s">
        <v>43</v>
      </c>
      <c r="C21" s="319">
        <v>158971046</v>
      </c>
      <c r="D21" s="147">
        <v>175019196</v>
      </c>
      <c r="E21" s="116">
        <v>195317403</v>
      </c>
      <c r="F21" s="116">
        <v>218778786</v>
      </c>
      <c r="G21" s="116">
        <v>234554872</v>
      </c>
      <c r="H21" s="116">
        <v>259753197</v>
      </c>
      <c r="I21" s="116">
        <v>281441298</v>
      </c>
      <c r="J21" s="116">
        <v>316688693</v>
      </c>
      <c r="K21" s="116">
        <v>355443512.85494626</v>
      </c>
      <c r="L21" s="717">
        <v>396408676.7060008</v>
      </c>
      <c r="M21" s="717">
        <v>438790638</v>
      </c>
      <c r="N21" s="718">
        <v>501234448</v>
      </c>
      <c r="O21" s="717">
        <v>543140178</v>
      </c>
      <c r="P21" s="719">
        <v>329382086.38966382</v>
      </c>
      <c r="Q21" s="720">
        <v>350152538.68380159</v>
      </c>
      <c r="R21" s="720">
        <v>387794519.19624197</v>
      </c>
      <c r="S21" s="720">
        <v>422811384.16779011</v>
      </c>
      <c r="T21" s="720">
        <v>455654312.1101864</v>
      </c>
      <c r="U21" s="714"/>
      <c r="V21" s="714">
        <v>387794519.19624197</v>
      </c>
      <c r="W21" s="714">
        <v>422811384.16779011</v>
      </c>
      <c r="X21" s="714">
        <v>455654312.1101864</v>
      </c>
      <c r="Y21" s="714"/>
      <c r="Z21" s="714" t="b">
        <f t="shared" si="1"/>
        <v>1</v>
      </c>
      <c r="AA21" s="714" t="b">
        <f t="shared" si="2"/>
        <v>1</v>
      </c>
      <c r="AB21" s="714" t="b">
        <f t="shared" si="3"/>
        <v>1</v>
      </c>
      <c r="AC21" s="714"/>
    </row>
    <row r="22" spans="1:29" ht="11.25" customHeight="1" x14ac:dyDescent="0.2">
      <c r="A22" s="117" t="s">
        <v>44</v>
      </c>
      <c r="B22" s="434" t="s">
        <v>45</v>
      </c>
      <c r="C22" s="319">
        <v>158892511</v>
      </c>
      <c r="D22" s="147">
        <v>176998511</v>
      </c>
      <c r="E22" s="116">
        <v>200794772</v>
      </c>
      <c r="F22" s="116">
        <v>236042793</v>
      </c>
      <c r="G22" s="116">
        <v>256508123</v>
      </c>
      <c r="H22" s="116">
        <v>278044915</v>
      </c>
      <c r="I22" s="116">
        <v>296491384</v>
      </c>
      <c r="J22" s="116">
        <v>337833065</v>
      </c>
      <c r="K22" s="116">
        <v>378503623.4558726</v>
      </c>
      <c r="L22" s="717">
        <v>416945841.86493826</v>
      </c>
      <c r="M22" s="717">
        <v>462251356</v>
      </c>
      <c r="N22" s="718">
        <v>507396744</v>
      </c>
      <c r="O22" s="717">
        <v>518329037</v>
      </c>
      <c r="P22" s="719">
        <v>464415328.26392567</v>
      </c>
      <c r="Q22" s="720">
        <v>538557940.85986066</v>
      </c>
      <c r="R22" s="720">
        <v>590909133.55203772</v>
      </c>
      <c r="S22" s="720">
        <v>666781051.17616606</v>
      </c>
      <c r="T22" s="720">
        <v>732977309.90612817</v>
      </c>
      <c r="U22" s="714"/>
      <c r="V22" s="714">
        <v>590909133.55203772</v>
      </c>
      <c r="W22" s="714">
        <v>666781051.17616606</v>
      </c>
      <c r="X22" s="714">
        <v>732977309.90612817</v>
      </c>
      <c r="Y22" s="714"/>
      <c r="Z22" s="714" t="b">
        <f t="shared" si="1"/>
        <v>1</v>
      </c>
      <c r="AA22" s="714" t="b">
        <f t="shared" si="2"/>
        <v>1</v>
      </c>
      <c r="AB22" s="714" t="b">
        <f t="shared" si="3"/>
        <v>1</v>
      </c>
      <c r="AC22" s="714"/>
    </row>
    <row r="23" spans="1:29" ht="11.25" customHeight="1" x14ac:dyDescent="0.2">
      <c r="A23" s="117" t="s">
        <v>46</v>
      </c>
      <c r="B23" s="434" t="s">
        <v>47</v>
      </c>
      <c r="C23" s="319">
        <v>65693457</v>
      </c>
      <c r="D23" s="147">
        <v>68005046</v>
      </c>
      <c r="E23" s="116">
        <v>74544295</v>
      </c>
      <c r="F23" s="116">
        <v>81003461</v>
      </c>
      <c r="G23" s="116">
        <v>85392889</v>
      </c>
      <c r="H23" s="116">
        <v>93599992</v>
      </c>
      <c r="I23" s="116">
        <v>99349724</v>
      </c>
      <c r="J23" s="116">
        <v>114316284</v>
      </c>
      <c r="K23" s="116">
        <v>124904465.50982136</v>
      </c>
      <c r="L23" s="717">
        <v>137404900.91721082</v>
      </c>
      <c r="M23" s="717">
        <v>140778617</v>
      </c>
      <c r="N23" s="718">
        <v>165220473</v>
      </c>
      <c r="O23" s="717">
        <v>173325678</v>
      </c>
      <c r="P23" s="719">
        <v>218537883.77055037</v>
      </c>
      <c r="Q23" s="720">
        <v>226366311.70864779</v>
      </c>
      <c r="R23" s="720">
        <v>240777700.33132139</v>
      </c>
      <c r="S23" s="720">
        <v>227793668.87663996</v>
      </c>
      <c r="T23" s="720">
        <v>250344509.37730485</v>
      </c>
      <c r="U23" s="714"/>
      <c r="V23" s="714">
        <v>240777700.33132139</v>
      </c>
      <c r="W23" s="714">
        <v>227793668.87663996</v>
      </c>
      <c r="X23" s="714">
        <v>250344509.37730485</v>
      </c>
      <c r="Y23" s="714"/>
      <c r="Z23" s="714" t="b">
        <f t="shared" si="1"/>
        <v>1</v>
      </c>
      <c r="AA23" s="714" t="b">
        <f t="shared" si="2"/>
        <v>1</v>
      </c>
      <c r="AB23" s="714" t="b">
        <f t="shared" si="3"/>
        <v>1</v>
      </c>
      <c r="AC23" s="714"/>
    </row>
    <row r="24" spans="1:29" ht="11.25" customHeight="1" x14ac:dyDescent="0.2">
      <c r="A24" s="117" t="s">
        <v>48</v>
      </c>
      <c r="B24" s="437" t="s">
        <v>159</v>
      </c>
      <c r="C24" s="319">
        <v>62096996</v>
      </c>
      <c r="D24" s="147">
        <v>64947884</v>
      </c>
      <c r="E24" s="116">
        <v>70558295</v>
      </c>
      <c r="F24" s="116">
        <v>78195951</v>
      </c>
      <c r="G24" s="116">
        <v>83770130</v>
      </c>
      <c r="H24" s="116">
        <v>90546322</v>
      </c>
      <c r="I24" s="116">
        <v>96772234</v>
      </c>
      <c r="J24" s="116">
        <v>107301304</v>
      </c>
      <c r="K24" s="116">
        <v>120954120.76206493</v>
      </c>
      <c r="L24" s="717">
        <v>134933715.54084685</v>
      </c>
      <c r="M24" s="717">
        <v>151646375</v>
      </c>
      <c r="N24" s="718">
        <v>173368150</v>
      </c>
      <c r="O24" s="717">
        <v>186433145</v>
      </c>
      <c r="P24" s="719">
        <v>170432996.71032235</v>
      </c>
      <c r="Q24" s="720">
        <v>183913767.24995303</v>
      </c>
      <c r="R24" s="720">
        <v>197625379.28679469</v>
      </c>
      <c r="S24" s="720">
        <v>217792570.14989913</v>
      </c>
      <c r="T24" s="720">
        <v>230651364.45578188</v>
      </c>
      <c r="U24" s="714"/>
      <c r="V24" s="714">
        <v>197625379.28679469</v>
      </c>
      <c r="W24" s="714">
        <v>217792570.14989913</v>
      </c>
      <c r="X24" s="714">
        <v>230651364.45578188</v>
      </c>
      <c r="Y24" s="714"/>
      <c r="Z24" s="714" t="b">
        <f t="shared" si="1"/>
        <v>1</v>
      </c>
      <c r="AA24" s="714" t="b">
        <f t="shared" si="2"/>
        <v>1</v>
      </c>
      <c r="AB24" s="714" t="b">
        <f t="shared" si="3"/>
        <v>1</v>
      </c>
      <c r="AC24" s="714"/>
    </row>
    <row r="25" spans="1:29" ht="11.25" customHeight="1" x14ac:dyDescent="0.2">
      <c r="A25" s="117" t="s">
        <v>49</v>
      </c>
      <c r="B25" s="434" t="s">
        <v>164</v>
      </c>
      <c r="C25" s="319">
        <v>101225791</v>
      </c>
      <c r="D25" s="147">
        <v>101995969</v>
      </c>
      <c r="E25" s="116">
        <v>70558604</v>
      </c>
      <c r="F25" s="116">
        <v>124524782</v>
      </c>
      <c r="G25" s="116">
        <v>134863768</v>
      </c>
      <c r="H25" s="116">
        <v>179515560</v>
      </c>
      <c r="I25" s="116">
        <v>197101642</v>
      </c>
      <c r="J25" s="116">
        <v>224321609</v>
      </c>
      <c r="K25" s="116">
        <v>247996668.77242851</v>
      </c>
      <c r="L25" s="717">
        <v>277269294.5491519</v>
      </c>
      <c r="M25" s="717">
        <v>311620890</v>
      </c>
      <c r="N25" s="718">
        <v>362106212</v>
      </c>
      <c r="O25" s="717">
        <v>389624318</v>
      </c>
      <c r="P25" s="719">
        <v>302238428.94223845</v>
      </c>
      <c r="Q25" s="720">
        <v>344424553.20554125</v>
      </c>
      <c r="R25" s="720">
        <v>379624420.43901134</v>
      </c>
      <c r="S25" s="720">
        <v>408950618.77908611</v>
      </c>
      <c r="T25" s="720">
        <v>438917210.64570105</v>
      </c>
      <c r="U25" s="714"/>
      <c r="V25" s="714">
        <v>379624420.43901134</v>
      </c>
      <c r="W25" s="714">
        <v>408950618.77908611</v>
      </c>
      <c r="X25" s="714">
        <v>438917210.64570105</v>
      </c>
      <c r="Y25" s="714"/>
      <c r="Z25" s="714" t="b">
        <f t="shared" si="1"/>
        <v>1</v>
      </c>
      <c r="AA25" s="714" t="b">
        <f t="shared" si="2"/>
        <v>1</v>
      </c>
      <c r="AB25" s="714" t="b">
        <f t="shared" si="3"/>
        <v>1</v>
      </c>
      <c r="AC25" s="714"/>
    </row>
    <row r="26" spans="1:29" ht="11.25" customHeight="1" x14ac:dyDescent="0.2">
      <c r="A26" s="117" t="s">
        <v>51</v>
      </c>
      <c r="B26" s="437" t="s">
        <v>160</v>
      </c>
      <c r="C26" s="319">
        <v>129668734</v>
      </c>
      <c r="D26" s="147">
        <v>172151354</v>
      </c>
      <c r="E26" s="116">
        <v>110861315</v>
      </c>
      <c r="F26" s="116">
        <v>195198388</v>
      </c>
      <c r="G26" s="116">
        <v>203876284</v>
      </c>
      <c r="H26" s="116">
        <v>172633965</v>
      </c>
      <c r="I26" s="116">
        <v>187341331</v>
      </c>
      <c r="J26" s="116">
        <v>215391732</v>
      </c>
      <c r="K26" s="116">
        <v>240199147.6126408</v>
      </c>
      <c r="L26" s="717">
        <v>263755251.96148515</v>
      </c>
      <c r="M26" s="717">
        <v>295935577</v>
      </c>
      <c r="N26" s="718">
        <v>336952906</v>
      </c>
      <c r="O26" s="717">
        <v>367903477</v>
      </c>
      <c r="P26" s="719">
        <v>336529792.46611452</v>
      </c>
      <c r="Q26" s="720">
        <v>375230993.16210753</v>
      </c>
      <c r="R26" s="720">
        <v>406720757.23302937</v>
      </c>
      <c r="S26" s="720">
        <v>423563119.74709201</v>
      </c>
      <c r="T26" s="720">
        <v>461427166.99339223</v>
      </c>
      <c r="U26" s="714"/>
      <c r="V26" s="714">
        <v>406720757.23302937</v>
      </c>
      <c r="W26" s="714">
        <v>423563119.74709201</v>
      </c>
      <c r="X26" s="714">
        <v>461427166.99339223</v>
      </c>
      <c r="Y26" s="714"/>
      <c r="Z26" s="714" t="b">
        <f t="shared" si="1"/>
        <v>1</v>
      </c>
      <c r="AA26" s="714" t="b">
        <f t="shared" si="2"/>
        <v>1</v>
      </c>
      <c r="AB26" s="714" t="b">
        <f t="shared" si="3"/>
        <v>1</v>
      </c>
      <c r="AC26" s="714"/>
    </row>
    <row r="27" spans="1:29" ht="11.25" customHeight="1" x14ac:dyDescent="0.2">
      <c r="A27" s="117" t="s">
        <v>52</v>
      </c>
      <c r="B27" s="437" t="s">
        <v>182</v>
      </c>
      <c r="C27" s="319">
        <v>67174197</v>
      </c>
      <c r="D27" s="147">
        <v>69182543</v>
      </c>
      <c r="E27" s="116">
        <v>194864564</v>
      </c>
      <c r="F27" s="116">
        <v>84719840</v>
      </c>
      <c r="G27" s="116">
        <v>91064953</v>
      </c>
      <c r="H27" s="116">
        <v>128429289</v>
      </c>
      <c r="I27" s="116">
        <v>139167008</v>
      </c>
      <c r="J27" s="116">
        <v>160739275</v>
      </c>
      <c r="K27" s="116">
        <v>174855410.59303495</v>
      </c>
      <c r="L27" s="717">
        <v>195570392.03978285</v>
      </c>
      <c r="M27" s="717">
        <v>221804058</v>
      </c>
      <c r="N27" s="718">
        <v>250923247</v>
      </c>
      <c r="O27" s="717">
        <v>258936134</v>
      </c>
      <c r="P27" s="719">
        <v>218564310.11513323</v>
      </c>
      <c r="Q27" s="720">
        <v>248311912.97403827</v>
      </c>
      <c r="R27" s="720">
        <v>273018326.24366367</v>
      </c>
      <c r="S27" s="720">
        <v>299413728.16047263</v>
      </c>
      <c r="T27" s="720">
        <v>333172764.03670734</v>
      </c>
      <c r="U27" s="714"/>
      <c r="V27" s="714">
        <v>273018326.24366367</v>
      </c>
      <c r="W27" s="714">
        <v>299413728.16047263</v>
      </c>
      <c r="X27" s="714">
        <v>333172764.03670734</v>
      </c>
      <c r="Y27" s="714"/>
      <c r="Z27" s="714" t="b">
        <f t="shared" si="1"/>
        <v>1</v>
      </c>
      <c r="AA27" s="714" t="b">
        <f t="shared" si="2"/>
        <v>1</v>
      </c>
      <c r="AB27" s="714" t="b">
        <f t="shared" si="3"/>
        <v>1</v>
      </c>
      <c r="AC27" s="714"/>
    </row>
    <row r="28" spans="1:29" s="126" customFormat="1" ht="11.25" customHeight="1" x14ac:dyDescent="0.2">
      <c r="A28" s="125" t="s">
        <v>154</v>
      </c>
      <c r="B28" s="642" t="s">
        <v>186</v>
      </c>
      <c r="C28" s="214"/>
      <c r="D28" s="214"/>
      <c r="E28" s="214"/>
      <c r="F28" s="225"/>
      <c r="G28" s="225"/>
      <c r="H28" s="225"/>
      <c r="J28" s="225"/>
      <c r="L28" s="125"/>
      <c r="M28" s="717"/>
      <c r="N28" s="718"/>
      <c r="O28" s="717"/>
      <c r="P28" s="719">
        <v>87220100.892987221</v>
      </c>
      <c r="Q28" s="720">
        <v>98234271.638575003</v>
      </c>
      <c r="R28" s="720">
        <v>108485519.83267272</v>
      </c>
      <c r="S28" s="720">
        <v>122697384.15546325</v>
      </c>
      <c r="T28" s="720">
        <v>130475588.11306998</v>
      </c>
      <c r="U28" s="714"/>
      <c r="V28" s="714">
        <v>108485519.83267272</v>
      </c>
      <c r="W28" s="714">
        <v>122697384.15546325</v>
      </c>
      <c r="X28" s="714">
        <v>130475588.11306998</v>
      </c>
      <c r="Y28" s="714"/>
      <c r="Z28" s="714" t="b">
        <f t="shared" si="1"/>
        <v>1</v>
      </c>
      <c r="AA28" s="714" t="b">
        <f t="shared" si="2"/>
        <v>1</v>
      </c>
      <c r="AB28" s="714" t="b">
        <f t="shared" si="3"/>
        <v>1</v>
      </c>
    </row>
    <row r="29" spans="1:29" s="126" customFormat="1" ht="11.25" customHeight="1" x14ac:dyDescent="0.2">
      <c r="A29" s="125" t="s">
        <v>53</v>
      </c>
      <c r="B29" s="436" t="s">
        <v>169</v>
      </c>
      <c r="D29" s="149">
        <v>26640769</v>
      </c>
      <c r="E29" s="225">
        <v>76821402</v>
      </c>
      <c r="F29" s="225">
        <v>31285115</v>
      </c>
      <c r="G29" s="225">
        <v>29155273</v>
      </c>
      <c r="H29" s="225">
        <v>34899172</v>
      </c>
      <c r="I29" s="225">
        <v>36897886</v>
      </c>
      <c r="J29" s="225">
        <v>43541147</v>
      </c>
      <c r="K29" s="225">
        <v>48220594.604863711</v>
      </c>
      <c r="L29" s="717">
        <v>52914434.176403433</v>
      </c>
      <c r="M29" s="717">
        <v>55935114</v>
      </c>
      <c r="N29" s="718">
        <v>62369766</v>
      </c>
      <c r="O29" s="717">
        <v>65732998</v>
      </c>
      <c r="Q29" s="493"/>
      <c r="R29" s="493"/>
      <c r="S29" s="493"/>
      <c r="T29" s="493"/>
      <c r="U29" s="714"/>
      <c r="Y29" s="714"/>
      <c r="Z29" s="714"/>
      <c r="AA29" s="714"/>
      <c r="AB29" s="714"/>
    </row>
    <row r="30" spans="1:29" s="235" customFormat="1" ht="11.25" customHeight="1" x14ac:dyDescent="0.2">
      <c r="A30" s="125"/>
      <c r="B30" s="436" t="s">
        <v>167</v>
      </c>
      <c r="C30" s="126"/>
      <c r="D30" s="325">
        <v>38041134</v>
      </c>
      <c r="E30" s="326">
        <v>39894001</v>
      </c>
      <c r="F30" s="326">
        <v>48907267</v>
      </c>
      <c r="G30" s="326">
        <v>49513436</v>
      </c>
      <c r="H30" s="326">
        <v>52649120</v>
      </c>
      <c r="I30" s="326">
        <v>54738170</v>
      </c>
      <c r="J30" s="326">
        <v>60188812</v>
      </c>
      <c r="K30" s="326">
        <v>66391198.741384842</v>
      </c>
      <c r="L30" s="721">
        <v>77240747.297592387</v>
      </c>
      <c r="M30" s="721">
        <v>96553051</v>
      </c>
      <c r="N30" s="722">
        <v>99805893</v>
      </c>
      <c r="O30" s="721">
        <v>103822122</v>
      </c>
      <c r="P30" s="723">
        <v>70303234.683405161</v>
      </c>
      <c r="Q30" s="649">
        <v>83690670.944697782</v>
      </c>
      <c r="R30" s="649">
        <v>88078988.92723307</v>
      </c>
      <c r="S30" s="649">
        <v>93338127.662230253</v>
      </c>
      <c r="T30" s="649">
        <v>101091392.2250838</v>
      </c>
      <c r="V30" s="724">
        <v>88078988.92723307</v>
      </c>
      <c r="W30" s="724">
        <v>93338127.662230253</v>
      </c>
      <c r="X30" s="724">
        <v>101091392.2250838</v>
      </c>
      <c r="Y30" s="641"/>
      <c r="Z30" s="714" t="b">
        <f t="shared" ref="Z30" si="4">V30=R30</f>
        <v>1</v>
      </c>
      <c r="AA30" s="714" t="b">
        <f t="shared" ref="AA30" si="5">W30=S30</f>
        <v>1</v>
      </c>
      <c r="AB30" s="714" t="b">
        <f t="shared" ref="AB30" si="6">X30=T30</f>
        <v>1</v>
      </c>
    </row>
    <row r="31" spans="1:29" ht="10.5" customHeight="1" x14ac:dyDescent="0.2">
      <c r="A31" s="618" t="s">
        <v>188</v>
      </c>
      <c r="B31" s="618" t="s">
        <v>264</v>
      </c>
      <c r="C31" s="590"/>
      <c r="D31" s="590"/>
      <c r="E31" s="590"/>
      <c r="F31" s="590"/>
      <c r="G31" s="591"/>
      <c r="H31" s="591"/>
      <c r="I31" s="632"/>
      <c r="J31" s="632"/>
      <c r="K31" s="633"/>
      <c r="L31" s="633"/>
      <c r="M31" s="590"/>
      <c r="N31" s="616"/>
      <c r="O31" s="632"/>
      <c r="P31" s="590"/>
      <c r="Q31" s="590"/>
      <c r="R31" s="590"/>
      <c r="S31" s="590"/>
      <c r="T31" s="590"/>
    </row>
    <row r="32" spans="1:29" ht="11.25" customHeight="1" x14ac:dyDescent="0.2">
      <c r="A32" s="590"/>
      <c r="B32" s="589" t="s">
        <v>189</v>
      </c>
      <c r="C32" s="593"/>
      <c r="D32" s="593"/>
      <c r="E32" s="593"/>
      <c r="F32" s="593"/>
      <c r="G32" s="590"/>
      <c r="H32" s="591"/>
      <c r="I32" s="632"/>
      <c r="J32" s="632"/>
      <c r="K32" s="633"/>
      <c r="L32" s="633"/>
      <c r="M32" s="590"/>
      <c r="N32" s="616"/>
      <c r="O32" s="590"/>
      <c r="P32" s="590"/>
      <c r="Q32" s="590"/>
      <c r="R32" s="590"/>
      <c r="S32" s="590"/>
      <c r="T32" s="590"/>
    </row>
    <row r="33" spans="1:32" ht="10.5" customHeight="1" x14ac:dyDescent="0.2">
      <c r="A33" s="609"/>
      <c r="B33" s="589" t="s">
        <v>190</v>
      </c>
      <c r="C33" s="593"/>
      <c r="D33" s="593"/>
      <c r="E33" s="593"/>
      <c r="F33" s="593"/>
      <c r="G33" s="590"/>
      <c r="H33" s="591"/>
      <c r="I33" s="632"/>
      <c r="J33" s="632"/>
      <c r="K33" s="633"/>
      <c r="L33" s="633"/>
      <c r="M33" s="590"/>
      <c r="N33" s="616"/>
      <c r="O33" s="590"/>
      <c r="P33" s="590"/>
      <c r="Q33" s="590"/>
      <c r="R33" s="590"/>
      <c r="S33" s="590"/>
      <c r="T33" s="590"/>
    </row>
    <row r="34" spans="1:32" ht="10.5" customHeight="1" x14ac:dyDescent="0.2">
      <c r="A34" s="592" t="s">
        <v>260</v>
      </c>
      <c r="B34" s="590"/>
      <c r="C34" s="593"/>
      <c r="D34" s="593"/>
      <c r="E34" s="593"/>
      <c r="F34" s="593"/>
      <c r="G34" s="590"/>
      <c r="H34" s="591"/>
      <c r="I34" s="632"/>
      <c r="J34" s="632"/>
      <c r="K34" s="633"/>
      <c r="L34" s="633"/>
      <c r="M34" s="590"/>
      <c r="N34" s="616"/>
      <c r="O34" s="590"/>
      <c r="P34" s="590"/>
      <c r="Q34" s="590"/>
      <c r="R34" s="590"/>
      <c r="S34" s="590"/>
      <c r="T34" s="590"/>
    </row>
    <row r="35" spans="1:32" ht="10.5" customHeight="1" x14ac:dyDescent="0.2">
      <c r="B35" s="49"/>
      <c r="C35" s="109"/>
      <c r="D35" s="109"/>
      <c r="E35" s="109"/>
      <c r="F35" s="109"/>
      <c r="G35" s="49"/>
      <c r="H35" s="212"/>
      <c r="I35" s="119"/>
      <c r="J35" s="119"/>
      <c r="K35" s="116"/>
      <c r="L35" s="130"/>
      <c r="M35" s="117"/>
      <c r="N35" s="486"/>
    </row>
    <row r="36" spans="1:32" ht="10.5" customHeight="1" x14ac:dyDescent="0.2">
      <c r="B36" s="49"/>
      <c r="C36" s="109"/>
      <c r="D36" s="109"/>
      <c r="E36" s="109"/>
      <c r="F36" s="109"/>
      <c r="G36" s="49"/>
      <c r="H36" s="212"/>
      <c r="I36" s="327"/>
      <c r="J36" s="225"/>
      <c r="K36" s="116"/>
      <c r="L36" s="130"/>
      <c r="M36" s="117"/>
      <c r="N36" s="486"/>
    </row>
    <row r="37" spans="1:32" ht="10.5" customHeight="1" x14ac:dyDescent="0.2">
      <c r="C37" s="49"/>
      <c r="D37" s="49"/>
      <c r="E37" s="306"/>
      <c r="F37" s="450"/>
      <c r="G37" s="306"/>
      <c r="H37" s="327"/>
      <c r="I37" s="327"/>
      <c r="J37" s="225"/>
      <c r="K37" s="116"/>
      <c r="L37" s="130"/>
      <c r="M37" s="117"/>
      <c r="N37" s="486"/>
    </row>
    <row r="38" spans="1:32" ht="9.75" customHeight="1" x14ac:dyDescent="0.2">
      <c r="C38" s="306"/>
      <c r="D38" s="49"/>
      <c r="E38" s="306"/>
      <c r="F38" s="328"/>
      <c r="G38" s="306"/>
      <c r="H38" s="329"/>
      <c r="I38" s="329"/>
      <c r="J38" s="116"/>
      <c r="K38" s="116"/>
      <c r="L38" s="130"/>
      <c r="M38" s="117"/>
      <c r="N38" s="486"/>
    </row>
    <row r="39" spans="1:32" ht="8.25" customHeight="1" x14ac:dyDescent="0.2">
      <c r="A39" s="66"/>
      <c r="B39" s="49"/>
      <c r="C39" s="306"/>
      <c r="D39" s="49"/>
      <c r="E39" s="306"/>
      <c r="F39" s="330"/>
      <c r="G39" s="306"/>
      <c r="H39" s="116"/>
      <c r="J39" s="116"/>
      <c r="K39" s="116"/>
      <c r="L39" s="130"/>
      <c r="M39" s="117"/>
      <c r="N39" s="486"/>
    </row>
    <row r="40" spans="1:32" s="117" customFormat="1" ht="11.25" customHeight="1" x14ac:dyDescent="0.2">
      <c r="A40" s="301" t="s">
        <v>88</v>
      </c>
      <c r="B40" s="331"/>
      <c r="C40" s="306"/>
      <c r="D40" s="49"/>
      <c r="E40" s="306"/>
      <c r="F40" s="328"/>
      <c r="K40" s="116"/>
      <c r="L40" s="301" t="s">
        <v>146</v>
      </c>
      <c r="N40" s="486"/>
    </row>
    <row r="41" spans="1:32" s="117" customFormat="1" ht="11.25" customHeight="1" x14ac:dyDescent="0.2">
      <c r="A41" s="312" t="s">
        <v>87</v>
      </c>
      <c r="B41" s="331"/>
      <c r="C41" s="306"/>
      <c r="D41" s="49"/>
      <c r="E41" s="306"/>
      <c r="F41" s="332"/>
      <c r="K41" s="116"/>
      <c r="L41" s="312" t="s">
        <v>87</v>
      </c>
      <c r="N41" s="486"/>
    </row>
    <row r="42" spans="1:32" s="117" customFormat="1" ht="11.25" customHeight="1" x14ac:dyDescent="0.2">
      <c r="A42" s="531" t="s">
        <v>237</v>
      </c>
      <c r="B42" s="331"/>
      <c r="C42" s="306"/>
      <c r="D42" s="49"/>
      <c r="E42" s="306"/>
      <c r="F42" s="332"/>
      <c r="K42" s="116"/>
      <c r="L42" s="531" t="s">
        <v>128</v>
      </c>
      <c r="N42" s="486"/>
    </row>
    <row r="43" spans="1:32" s="117" customFormat="1" ht="11.25" customHeight="1" x14ac:dyDescent="0.2">
      <c r="A43" s="167" t="s">
        <v>259</v>
      </c>
      <c r="B43" s="331"/>
      <c r="C43" s="306"/>
      <c r="D43" s="49"/>
      <c r="E43" s="306"/>
      <c r="F43" s="49"/>
      <c r="K43" s="116"/>
      <c r="L43" s="167" t="str">
        <f>A4</f>
        <v>2011-2013</v>
      </c>
      <c r="N43" s="486"/>
      <c r="V43" s="169"/>
      <c r="W43" s="169"/>
      <c r="X43" s="29"/>
      <c r="Y43" s="29"/>
      <c r="Z43" s="29"/>
      <c r="AA43" s="29"/>
      <c r="AB43" s="126"/>
    </row>
    <row r="44" spans="1:32" s="117" customFormat="1" ht="11.25" customHeight="1" x14ac:dyDescent="0.2">
      <c r="A44" s="312" t="s">
        <v>2</v>
      </c>
      <c r="B44" s="331"/>
      <c r="C44" s="306"/>
      <c r="D44" s="49"/>
      <c r="E44" s="306"/>
      <c r="F44" s="49"/>
      <c r="K44" s="116"/>
      <c r="L44" s="312" t="s">
        <v>2</v>
      </c>
      <c r="N44" s="486"/>
      <c r="V44" s="66"/>
      <c r="W44" s="66"/>
      <c r="X44" s="314"/>
      <c r="Y44" s="314"/>
      <c r="Z44" s="314"/>
      <c r="AA44" s="314"/>
      <c r="AB44" s="29"/>
    </row>
    <row r="45" spans="1:32" s="117" customFormat="1" ht="11.25" customHeight="1" x14ac:dyDescent="0.2">
      <c r="A45" s="312"/>
      <c r="B45" s="331"/>
      <c r="C45" s="306"/>
      <c r="D45" s="49"/>
      <c r="E45" s="306"/>
      <c r="F45" s="118"/>
      <c r="H45" s="312"/>
      <c r="I45" s="319"/>
      <c r="J45" s="319"/>
      <c r="K45" s="116"/>
      <c r="L45" s="130"/>
      <c r="N45" s="486"/>
      <c r="V45" s="676"/>
      <c r="W45" s="676"/>
      <c r="X45" s="676"/>
      <c r="Y45" s="676"/>
      <c r="Z45" s="676"/>
      <c r="AA45" s="676"/>
      <c r="AB45" s="29"/>
    </row>
    <row r="46" spans="1:32" ht="1.5" customHeight="1" x14ac:dyDescent="0.2">
      <c r="B46" s="66"/>
      <c r="C46" s="306"/>
      <c r="D46" s="306"/>
      <c r="E46" s="306"/>
      <c r="F46" s="49"/>
      <c r="G46" s="306"/>
      <c r="H46" s="116"/>
      <c r="I46" s="116"/>
      <c r="J46" s="116"/>
      <c r="K46" s="116"/>
      <c r="L46" s="130"/>
      <c r="M46" s="117"/>
      <c r="N46" s="486"/>
      <c r="V46" s="282"/>
      <c r="W46" s="282"/>
      <c r="X46" s="282"/>
      <c r="Y46" s="282"/>
      <c r="Z46" s="282"/>
      <c r="AA46" s="282"/>
    </row>
    <row r="47" spans="1:32" ht="11.25" customHeight="1" x14ac:dyDescent="0.2">
      <c r="A47" s="736" t="s">
        <v>65</v>
      </c>
      <c r="B47" s="737"/>
      <c r="C47" s="114">
        <v>1997</v>
      </c>
      <c r="D47" s="120">
        <v>1998</v>
      </c>
      <c r="E47" s="120">
        <v>1999</v>
      </c>
      <c r="F47" s="114">
        <v>2000</v>
      </c>
      <c r="G47" s="114" t="s">
        <v>161</v>
      </c>
      <c r="H47" s="114">
        <v>2002</v>
      </c>
      <c r="I47" s="114">
        <v>2003</v>
      </c>
      <c r="J47" s="114">
        <v>2004</v>
      </c>
      <c r="K47" s="114">
        <v>2005</v>
      </c>
      <c r="L47" s="343">
        <v>2006</v>
      </c>
      <c r="M47" s="343">
        <v>2007</v>
      </c>
      <c r="N47" s="502">
        <v>2008</v>
      </c>
      <c r="O47" s="502">
        <v>2009</v>
      </c>
      <c r="P47" s="446">
        <v>2009</v>
      </c>
      <c r="Q47" s="446">
        <v>2010</v>
      </c>
      <c r="R47" s="446">
        <v>2011</v>
      </c>
      <c r="S47" s="653">
        <v>2012</v>
      </c>
      <c r="T47" s="653">
        <v>2013</v>
      </c>
      <c r="V47" s="446">
        <v>2011</v>
      </c>
      <c r="W47" s="653">
        <v>2012</v>
      </c>
      <c r="X47" s="653">
        <v>2013</v>
      </c>
      <c r="Y47" s="66"/>
      <c r="Z47" s="446">
        <v>2011</v>
      </c>
      <c r="AA47" s="653">
        <v>2012</v>
      </c>
      <c r="AB47" s="653">
        <v>2013</v>
      </c>
      <c r="AD47" s="446">
        <v>2010</v>
      </c>
      <c r="AE47" s="446">
        <v>2011</v>
      </c>
      <c r="AF47" s="446">
        <v>2012</v>
      </c>
    </row>
    <row r="48" spans="1:32" ht="0.75" customHeight="1" x14ac:dyDescent="0.2">
      <c r="B48" s="66"/>
      <c r="C48" s="49"/>
      <c r="D48" s="49"/>
      <c r="E48" s="116"/>
      <c r="F48" s="116"/>
      <c r="G48" s="116"/>
      <c r="H48" s="116"/>
      <c r="I48" s="116"/>
      <c r="J48" s="116"/>
      <c r="K48" s="116"/>
      <c r="L48" s="130"/>
      <c r="M48" s="117"/>
      <c r="N48" s="504"/>
    </row>
    <row r="49" spans="1:32" s="126" customFormat="1" ht="12" customHeight="1" x14ac:dyDescent="0.2">
      <c r="A49" s="315" t="s">
        <v>27</v>
      </c>
      <c r="C49" s="320">
        <v>893151479</v>
      </c>
      <c r="D49" s="320">
        <v>888000798</v>
      </c>
      <c r="E49" s="141">
        <v>918160714</v>
      </c>
      <c r="F49" s="141">
        <v>972960698</v>
      </c>
      <c r="G49" s="141">
        <f>SUM(G51:G69)</f>
        <v>990043571</v>
      </c>
      <c r="H49" s="141">
        <v>1034094752</v>
      </c>
      <c r="I49" s="141">
        <v>1085072036</v>
      </c>
      <c r="J49" s="141">
        <v>1154294598</v>
      </c>
      <c r="K49" s="141">
        <v>1211452444.0645144</v>
      </c>
      <c r="L49" s="320">
        <v>1276155598.5465972</v>
      </c>
      <c r="M49" s="320">
        <v>1366624746</v>
      </c>
      <c r="N49" s="711">
        <v>1417087459</v>
      </c>
      <c r="O49" s="320">
        <v>1432115499</v>
      </c>
      <c r="P49" s="712">
        <v>5297239770.3324318</v>
      </c>
      <c r="Q49" s="713">
        <v>5701539196.141736</v>
      </c>
      <c r="R49" s="713">
        <v>5910201357.0650167</v>
      </c>
      <c r="S49" s="713">
        <v>6312173692.0758476</v>
      </c>
      <c r="T49" s="713">
        <v>6765458577.3392134</v>
      </c>
      <c r="U49" s="714"/>
      <c r="V49" s="714">
        <v>5910201357.0650167</v>
      </c>
      <c r="W49" s="714">
        <v>6312173692.0758476</v>
      </c>
      <c r="X49" s="714">
        <v>6765458577.3392134</v>
      </c>
      <c r="Y49" s="714"/>
      <c r="Z49" s="714" t="b">
        <f>V49=R49</f>
        <v>1</v>
      </c>
      <c r="AA49" s="714" t="b">
        <f t="shared" ref="AA49:AA67" si="7">W49=S49</f>
        <v>1</v>
      </c>
      <c r="AB49" s="714" t="b">
        <f t="shared" ref="AB49:AB67" si="8">X49=T49</f>
        <v>1</v>
      </c>
      <c r="AD49" s="714">
        <f>SUM(Q51:Q69)</f>
        <v>5701539196.141736</v>
      </c>
      <c r="AE49" s="656">
        <f>SUM(R51:R69)</f>
        <v>5910201357.0650167</v>
      </c>
      <c r="AF49" s="656">
        <f>SUM(T51:T69)</f>
        <v>6765458577.3392134</v>
      </c>
    </row>
    <row r="50" spans="1:32" ht="0.75" customHeight="1" x14ac:dyDescent="0.2">
      <c r="A50" s="117"/>
      <c r="B50" s="317"/>
      <c r="C50" s="49"/>
      <c r="D50" s="49"/>
      <c r="E50" s="116"/>
      <c r="F50" s="116"/>
      <c r="G50" s="116"/>
      <c r="H50" s="116"/>
      <c r="I50" s="116"/>
      <c r="J50" s="116"/>
      <c r="K50" s="116"/>
      <c r="L50" s="128"/>
      <c r="M50" s="128"/>
      <c r="N50" s="715"/>
      <c r="O50" s="518"/>
      <c r="P50" s="725"/>
      <c r="Q50" s="726"/>
      <c r="R50" s="726"/>
      <c r="S50" s="726"/>
      <c r="T50" s="726"/>
      <c r="U50" s="716"/>
      <c r="V50" s="716"/>
      <c r="W50" s="716"/>
      <c r="X50" s="716"/>
      <c r="Y50" s="716"/>
      <c r="Z50" s="714" t="b">
        <f t="shared" ref="Z50:Z67" si="9">V50=R50</f>
        <v>1</v>
      </c>
      <c r="AA50" s="714" t="b">
        <f t="shared" si="7"/>
        <v>1</v>
      </c>
      <c r="AB50" s="714" t="b">
        <f t="shared" si="8"/>
        <v>1</v>
      </c>
    </row>
    <row r="51" spans="1:32" ht="11.25" customHeight="1" x14ac:dyDescent="0.2">
      <c r="A51" s="117" t="s">
        <v>28</v>
      </c>
      <c r="B51" s="434" t="s">
        <v>151</v>
      </c>
      <c r="C51" s="319">
        <v>272991407</v>
      </c>
      <c r="D51" s="319">
        <v>272315644</v>
      </c>
      <c r="E51" s="116">
        <v>278353002</v>
      </c>
      <c r="F51" s="116">
        <v>297064940</v>
      </c>
      <c r="G51" s="225">
        <v>304070655</v>
      </c>
      <c r="H51" s="116">
        <v>313841715</v>
      </c>
      <c r="I51" s="116">
        <v>332102461</v>
      </c>
      <c r="J51" s="116">
        <v>360892919</v>
      </c>
      <c r="K51" s="116">
        <v>388159527.70783961</v>
      </c>
      <c r="L51" s="717">
        <v>414437923.85900998</v>
      </c>
      <c r="M51" s="717">
        <v>446661559</v>
      </c>
      <c r="N51" s="718">
        <v>467453002</v>
      </c>
      <c r="O51" s="717">
        <v>465688965</v>
      </c>
      <c r="P51" s="719">
        <v>1898573861.9410796</v>
      </c>
      <c r="Q51" s="720">
        <v>2038178776.2421298</v>
      </c>
      <c r="R51" s="720">
        <v>2102867145.5074158</v>
      </c>
      <c r="S51" s="720">
        <v>2250591272.3512125</v>
      </c>
      <c r="T51" s="720">
        <v>2455306204.4208555</v>
      </c>
      <c r="U51" s="714"/>
      <c r="V51" s="714">
        <v>2102867145.5074158</v>
      </c>
      <c r="W51" s="714">
        <v>2250591272.3512125</v>
      </c>
      <c r="X51" s="714">
        <v>2455306204.4208555</v>
      </c>
      <c r="Y51" s="714"/>
      <c r="Z51" s="714" t="b">
        <f t="shared" si="9"/>
        <v>1</v>
      </c>
      <c r="AA51" s="714" t="b">
        <f t="shared" si="7"/>
        <v>1</v>
      </c>
      <c r="AB51" s="714" t="b">
        <f t="shared" si="8"/>
        <v>1</v>
      </c>
    </row>
    <row r="52" spans="1:32" ht="11.25" customHeight="1" x14ac:dyDescent="0.2">
      <c r="A52" s="58" t="s">
        <v>30</v>
      </c>
      <c r="B52" s="435" t="s">
        <v>31</v>
      </c>
      <c r="C52" s="320">
        <v>19642568</v>
      </c>
      <c r="D52" s="320">
        <v>20303349</v>
      </c>
      <c r="E52" s="131">
        <v>23757295</v>
      </c>
      <c r="F52" s="131">
        <v>24730107</v>
      </c>
      <c r="G52" s="131">
        <v>24313691</v>
      </c>
      <c r="H52" s="131">
        <v>25233010</v>
      </c>
      <c r="I52" s="131">
        <v>26114579</v>
      </c>
      <c r="J52" s="131">
        <v>27189955</v>
      </c>
      <c r="K52" s="131">
        <v>27412428.937086225</v>
      </c>
      <c r="L52" s="320">
        <v>28396925.446509704</v>
      </c>
      <c r="M52" s="320">
        <v>30413787</v>
      </c>
      <c r="N52" s="711">
        <v>30920809</v>
      </c>
      <c r="O52" s="320">
        <v>31547310</v>
      </c>
      <c r="P52" s="712">
        <v>112792966.09207396</v>
      </c>
      <c r="Q52" s="713">
        <v>120136274.19277976</v>
      </c>
      <c r="R52" s="713">
        <v>121740175.06765932</v>
      </c>
      <c r="S52" s="713">
        <v>122980395.60435177</v>
      </c>
      <c r="T52" s="713">
        <v>130325805.29844648</v>
      </c>
      <c r="U52" s="714"/>
      <c r="V52" s="714">
        <v>121740175.06765932</v>
      </c>
      <c r="W52" s="714">
        <v>122980395.60435177</v>
      </c>
      <c r="X52" s="714">
        <v>130325805.29844648</v>
      </c>
      <c r="Y52" s="714"/>
      <c r="Z52" s="714" t="b">
        <f t="shared" si="9"/>
        <v>1</v>
      </c>
      <c r="AA52" s="714" t="b">
        <f t="shared" si="7"/>
        <v>1</v>
      </c>
      <c r="AB52" s="714" t="b">
        <f t="shared" si="8"/>
        <v>1</v>
      </c>
    </row>
    <row r="53" spans="1:32" s="322" customFormat="1" ht="11.25" customHeight="1" x14ac:dyDescent="0.2">
      <c r="A53" s="49" t="s">
        <v>32</v>
      </c>
      <c r="B53" s="436" t="s">
        <v>33</v>
      </c>
      <c r="C53" s="119">
        <v>26776107</v>
      </c>
      <c r="D53" s="119">
        <v>28547504</v>
      </c>
      <c r="E53" s="116">
        <v>28299654</v>
      </c>
      <c r="F53" s="116">
        <v>29736716</v>
      </c>
      <c r="G53" s="116">
        <v>29873628</v>
      </c>
      <c r="H53" s="116">
        <v>31202829</v>
      </c>
      <c r="I53" s="116">
        <v>32397483</v>
      </c>
      <c r="J53" s="116">
        <v>34152962</v>
      </c>
      <c r="K53" s="116">
        <v>35965465.950226262</v>
      </c>
      <c r="L53" s="717">
        <v>38172734.004264623</v>
      </c>
      <c r="M53" s="717">
        <v>40348623</v>
      </c>
      <c r="N53" s="718">
        <v>41168347</v>
      </c>
      <c r="O53" s="717">
        <v>40737475</v>
      </c>
      <c r="P53" s="719">
        <v>168426091.62926102</v>
      </c>
      <c r="Q53" s="720">
        <v>179927788.76069191</v>
      </c>
      <c r="R53" s="720">
        <v>184361548.23446852</v>
      </c>
      <c r="S53" s="720">
        <v>194023031.5477742</v>
      </c>
      <c r="T53" s="720">
        <v>209037280.66496223</v>
      </c>
      <c r="U53" s="714"/>
      <c r="V53" s="714">
        <v>184361548.23446852</v>
      </c>
      <c r="W53" s="714">
        <v>194023031.5477742</v>
      </c>
      <c r="X53" s="714">
        <v>209037280.66496223</v>
      </c>
      <c r="Y53" s="714"/>
      <c r="Z53" s="714" t="b">
        <f t="shared" si="9"/>
        <v>1</v>
      </c>
      <c r="AA53" s="714" t="b">
        <f t="shared" si="7"/>
        <v>1</v>
      </c>
      <c r="AB53" s="714" t="b">
        <f t="shared" si="8"/>
        <v>1</v>
      </c>
    </row>
    <row r="54" spans="1:32" ht="11.25" customHeight="1" x14ac:dyDescent="0.2">
      <c r="A54" s="117" t="s">
        <v>34</v>
      </c>
      <c r="B54" s="434" t="s">
        <v>35</v>
      </c>
      <c r="C54" s="319">
        <v>18449636</v>
      </c>
      <c r="D54" s="319">
        <v>17505918</v>
      </c>
      <c r="E54" s="116">
        <v>21396200</v>
      </c>
      <c r="F54" s="116">
        <v>22619089</v>
      </c>
      <c r="G54" s="116">
        <v>22658000</v>
      </c>
      <c r="H54" s="116">
        <v>22310276</v>
      </c>
      <c r="I54" s="116">
        <v>22611506</v>
      </c>
      <c r="J54" s="116">
        <v>24762902</v>
      </c>
      <c r="K54" s="116">
        <v>23731960.089884222</v>
      </c>
      <c r="L54" s="717">
        <v>25523961.085572977</v>
      </c>
      <c r="M54" s="717">
        <v>27180880</v>
      </c>
      <c r="N54" s="718">
        <v>27638771</v>
      </c>
      <c r="O54" s="717">
        <v>28157464</v>
      </c>
      <c r="P54" s="719">
        <v>100691790.79327185</v>
      </c>
      <c r="Q54" s="720">
        <v>99839759.953711808</v>
      </c>
      <c r="R54" s="720">
        <v>105494400.19753911</v>
      </c>
      <c r="S54" s="720">
        <v>114007429.48631521</v>
      </c>
      <c r="T54" s="720">
        <v>121541791.46183711</v>
      </c>
      <c r="U54" s="714"/>
      <c r="V54" s="714">
        <v>105494400.19753911</v>
      </c>
      <c r="W54" s="714">
        <v>114007429.48631521</v>
      </c>
      <c r="X54" s="714">
        <v>121541791.46183711</v>
      </c>
      <c r="Y54" s="714"/>
      <c r="Z54" s="714" t="b">
        <f t="shared" si="9"/>
        <v>1</v>
      </c>
      <c r="AA54" s="714" t="b">
        <f t="shared" si="7"/>
        <v>1</v>
      </c>
      <c r="AB54" s="714" t="b">
        <f t="shared" si="8"/>
        <v>1</v>
      </c>
    </row>
    <row r="55" spans="1:32" ht="11.25" customHeight="1" x14ac:dyDescent="0.2">
      <c r="A55" s="117" t="s">
        <v>36</v>
      </c>
      <c r="B55" s="434" t="s">
        <v>37</v>
      </c>
      <c r="C55" s="319">
        <v>86176985</v>
      </c>
      <c r="D55" s="319">
        <v>80338575</v>
      </c>
      <c r="E55" s="116">
        <v>82024805</v>
      </c>
      <c r="F55" s="116">
        <v>87228167</v>
      </c>
      <c r="G55" s="116">
        <v>89538851</v>
      </c>
      <c r="H55" s="116">
        <v>94226375</v>
      </c>
      <c r="I55" s="116">
        <v>97793947</v>
      </c>
      <c r="J55" s="116">
        <v>99754393</v>
      </c>
      <c r="K55" s="116">
        <v>102486493.45298752</v>
      </c>
      <c r="L55" s="717">
        <v>107039139.56784615</v>
      </c>
      <c r="M55" s="717">
        <v>113375855</v>
      </c>
      <c r="N55" s="718">
        <v>117622250</v>
      </c>
      <c r="O55" s="717">
        <v>115947511</v>
      </c>
      <c r="P55" s="719">
        <v>464403056.92574036</v>
      </c>
      <c r="Q55" s="720">
        <v>510617863.6828509</v>
      </c>
      <c r="R55" s="720">
        <v>546756620.88362145</v>
      </c>
      <c r="S55" s="720">
        <v>582482717.7717067</v>
      </c>
      <c r="T55" s="720">
        <v>607545151.39470649</v>
      </c>
      <c r="U55" s="714"/>
      <c r="V55" s="714">
        <v>546756620.88362145</v>
      </c>
      <c r="W55" s="714">
        <v>582482717.7717067</v>
      </c>
      <c r="X55" s="714">
        <v>607545151.39470649</v>
      </c>
      <c r="Y55" s="714"/>
      <c r="Z55" s="714" t="b">
        <f t="shared" si="9"/>
        <v>1</v>
      </c>
      <c r="AA55" s="714" t="b">
        <f t="shared" si="7"/>
        <v>1</v>
      </c>
      <c r="AB55" s="714" t="b">
        <f t="shared" si="8"/>
        <v>1</v>
      </c>
    </row>
    <row r="56" spans="1:32" ht="11.25" hidden="1" customHeight="1" x14ac:dyDescent="0.2">
      <c r="A56" s="117" t="s">
        <v>38</v>
      </c>
      <c r="B56" s="434" t="s">
        <v>39</v>
      </c>
      <c r="C56" s="319">
        <v>140912686</v>
      </c>
      <c r="D56" s="319">
        <v>139144301</v>
      </c>
      <c r="E56" s="116">
        <v>141561125</v>
      </c>
      <c r="F56" s="116">
        <v>148607787</v>
      </c>
      <c r="G56" s="116">
        <v>152442283</v>
      </c>
      <c r="H56" s="429" t="s">
        <v>195</v>
      </c>
      <c r="I56" s="429" t="s">
        <v>183</v>
      </c>
      <c r="J56" s="429" t="s">
        <v>183</v>
      </c>
      <c r="K56" s="449" t="s">
        <v>183</v>
      </c>
      <c r="L56" s="717"/>
      <c r="M56" s="717"/>
      <c r="N56" s="718"/>
      <c r="O56" s="717"/>
      <c r="P56" s="719">
        <v>0</v>
      </c>
      <c r="Q56" s="720">
        <v>0</v>
      </c>
      <c r="R56" s="720">
        <v>0</v>
      </c>
      <c r="S56" s="720">
        <v>0</v>
      </c>
      <c r="T56" s="720">
        <v>0</v>
      </c>
      <c r="U56" s="714"/>
      <c r="V56" s="714">
        <v>0</v>
      </c>
      <c r="W56" s="714">
        <v>0</v>
      </c>
      <c r="X56" s="714">
        <v>0</v>
      </c>
      <c r="Y56" s="714"/>
      <c r="Z56" s="714" t="b">
        <f t="shared" si="9"/>
        <v>1</v>
      </c>
      <c r="AA56" s="714" t="b">
        <f t="shared" si="7"/>
        <v>1</v>
      </c>
      <c r="AB56" s="714" t="b">
        <f t="shared" si="8"/>
        <v>1</v>
      </c>
    </row>
    <row r="57" spans="1:32" s="323" customFormat="1" ht="11.25" customHeight="1" x14ac:dyDescent="0.2">
      <c r="A57" s="117" t="s">
        <v>162</v>
      </c>
      <c r="B57" s="437" t="s">
        <v>180</v>
      </c>
      <c r="C57" s="49"/>
      <c r="D57" s="427" t="s">
        <v>183</v>
      </c>
      <c r="E57" s="428" t="s">
        <v>183</v>
      </c>
      <c r="F57" s="428" t="s">
        <v>183</v>
      </c>
      <c r="G57" s="428" t="s">
        <v>183</v>
      </c>
      <c r="H57" s="116">
        <v>135136910</v>
      </c>
      <c r="I57" s="116">
        <v>140745516</v>
      </c>
      <c r="J57" s="116">
        <v>146759656</v>
      </c>
      <c r="K57" s="116">
        <v>150558021.91773275</v>
      </c>
      <c r="L57" s="717">
        <v>156688378.20580712</v>
      </c>
      <c r="M57" s="717">
        <v>165056755</v>
      </c>
      <c r="N57" s="718">
        <v>168196749</v>
      </c>
      <c r="O57" s="717">
        <v>165572379</v>
      </c>
      <c r="P57" s="719">
        <v>903910747.84310961</v>
      </c>
      <c r="Q57" s="720">
        <v>1009389533.2404826</v>
      </c>
      <c r="R57" s="720">
        <v>1025925323.7934321</v>
      </c>
      <c r="S57" s="720">
        <v>1100652986.8560448</v>
      </c>
      <c r="T57" s="720">
        <v>1174749593.1291907</v>
      </c>
      <c r="U57" s="714"/>
      <c r="V57" s="714">
        <v>1025925323.7934321</v>
      </c>
      <c r="W57" s="714">
        <v>1100652986.8560448</v>
      </c>
      <c r="X57" s="714">
        <v>1174749593.1291907</v>
      </c>
      <c r="Y57" s="714"/>
      <c r="Z57" s="714" t="b">
        <f t="shared" si="9"/>
        <v>1</v>
      </c>
      <c r="AA57" s="714" t="b">
        <f t="shared" si="7"/>
        <v>1</v>
      </c>
      <c r="AB57" s="714" t="b">
        <f t="shared" si="8"/>
        <v>1</v>
      </c>
    </row>
    <row r="58" spans="1:32" ht="11.25" customHeight="1" x14ac:dyDescent="0.2">
      <c r="A58" s="117" t="s">
        <v>163</v>
      </c>
      <c r="B58" s="437" t="s">
        <v>181</v>
      </c>
      <c r="C58" s="49"/>
      <c r="D58" s="427" t="s">
        <v>183</v>
      </c>
      <c r="E58" s="428" t="s">
        <v>183</v>
      </c>
      <c r="F58" s="428" t="s">
        <v>183</v>
      </c>
      <c r="G58" s="428" t="s">
        <v>183</v>
      </c>
      <c r="H58" s="116">
        <v>27914600</v>
      </c>
      <c r="I58" s="116">
        <v>30436754</v>
      </c>
      <c r="J58" s="116">
        <v>31716296</v>
      </c>
      <c r="K58" s="116">
        <v>33758955.207915269</v>
      </c>
      <c r="L58" s="717">
        <v>34292905.840694435</v>
      </c>
      <c r="M58" s="717">
        <v>37648453</v>
      </c>
      <c r="N58" s="718">
        <v>38790154</v>
      </c>
      <c r="O58" s="717">
        <v>39105919</v>
      </c>
      <c r="P58" s="719">
        <v>102146656.70850664</v>
      </c>
      <c r="Q58" s="720">
        <v>101835837.83789918</v>
      </c>
      <c r="R58" s="720">
        <v>104997400.91781965</v>
      </c>
      <c r="S58" s="720">
        <v>110035097.37120526</v>
      </c>
      <c r="T58" s="720">
        <v>111886291.69145744</v>
      </c>
      <c r="U58" s="714"/>
      <c r="V58" s="714">
        <v>104997400.91781965</v>
      </c>
      <c r="W58" s="714">
        <v>110035097.37120526</v>
      </c>
      <c r="X58" s="714">
        <v>111886291.69145744</v>
      </c>
      <c r="Y58" s="714"/>
      <c r="Z58" s="714" t="b">
        <f t="shared" si="9"/>
        <v>1</v>
      </c>
      <c r="AA58" s="714" t="b">
        <f t="shared" si="7"/>
        <v>1</v>
      </c>
      <c r="AB58" s="714" t="b">
        <f t="shared" si="8"/>
        <v>1</v>
      </c>
    </row>
    <row r="59" spans="1:32" ht="11.25" customHeight="1" x14ac:dyDescent="0.2">
      <c r="A59" s="117" t="s">
        <v>40</v>
      </c>
      <c r="B59" s="434" t="s">
        <v>41</v>
      </c>
      <c r="C59" s="319">
        <v>26040759</v>
      </c>
      <c r="D59" s="319">
        <v>25626267</v>
      </c>
      <c r="E59" s="116">
        <v>26030398</v>
      </c>
      <c r="F59" s="116">
        <v>27116624</v>
      </c>
      <c r="G59" s="116">
        <v>27864162</v>
      </c>
      <c r="H59" s="116">
        <v>29451517</v>
      </c>
      <c r="I59" s="116">
        <v>31027232</v>
      </c>
      <c r="J59" s="116">
        <v>32810702</v>
      </c>
      <c r="K59" s="116">
        <v>34496482.5740145</v>
      </c>
      <c r="L59" s="717">
        <v>35394007.253439993</v>
      </c>
      <c r="M59" s="717">
        <v>38057243</v>
      </c>
      <c r="N59" s="718">
        <v>39634904</v>
      </c>
      <c r="O59" s="717">
        <v>42877886</v>
      </c>
      <c r="P59" s="719">
        <v>110301847.96864513</v>
      </c>
      <c r="Q59" s="720">
        <v>114109822.51823434</v>
      </c>
      <c r="R59" s="720">
        <v>116250751.81164271</v>
      </c>
      <c r="S59" s="720">
        <v>124269150.23745286</v>
      </c>
      <c r="T59" s="720">
        <v>135923752.9689576</v>
      </c>
      <c r="U59" s="714"/>
      <c r="V59" s="714">
        <v>116250751.81164271</v>
      </c>
      <c r="W59" s="714">
        <v>124269150.23745286</v>
      </c>
      <c r="X59" s="714">
        <v>135923752.9689576</v>
      </c>
      <c r="Y59" s="714"/>
      <c r="Z59" s="714" t="b">
        <f t="shared" si="9"/>
        <v>1</v>
      </c>
      <c r="AA59" s="714" t="b">
        <f t="shared" si="7"/>
        <v>1</v>
      </c>
      <c r="AB59" s="714" t="b">
        <f t="shared" si="8"/>
        <v>1</v>
      </c>
    </row>
    <row r="60" spans="1:32" ht="11.25" customHeight="1" x14ac:dyDescent="0.2">
      <c r="A60" s="117" t="s">
        <v>42</v>
      </c>
      <c r="B60" s="434" t="s">
        <v>43</v>
      </c>
      <c r="C60" s="319">
        <v>61626657</v>
      </c>
      <c r="D60" s="319">
        <v>61962321</v>
      </c>
      <c r="E60" s="116">
        <v>65755465</v>
      </c>
      <c r="F60" s="116">
        <v>68461232</v>
      </c>
      <c r="G60" s="116">
        <v>69964694</v>
      </c>
      <c r="H60" s="116">
        <v>73045198</v>
      </c>
      <c r="I60" s="116">
        <v>77369672</v>
      </c>
      <c r="J60" s="116">
        <v>83374557</v>
      </c>
      <c r="K60" s="116">
        <v>87553112.556965977</v>
      </c>
      <c r="L60" s="717">
        <v>91865953.50218001</v>
      </c>
      <c r="M60" s="717">
        <v>98904732</v>
      </c>
      <c r="N60" s="718">
        <v>103145489</v>
      </c>
      <c r="O60" s="717">
        <v>109252408</v>
      </c>
      <c r="P60" s="719">
        <v>217481680.90433651</v>
      </c>
      <c r="Q60" s="720">
        <v>227241684.43934241</v>
      </c>
      <c r="R60" s="720">
        <v>241401054.27079016</v>
      </c>
      <c r="S60" s="720">
        <v>259923329.44379693</v>
      </c>
      <c r="T60" s="720">
        <v>270562900.40222776</v>
      </c>
      <c r="U60" s="714"/>
      <c r="V60" s="714">
        <v>241401054.27079016</v>
      </c>
      <c r="W60" s="714">
        <v>259923329.44379693</v>
      </c>
      <c r="X60" s="714">
        <v>270562900.40222776</v>
      </c>
      <c r="Y60" s="714"/>
      <c r="Z60" s="714" t="b">
        <f t="shared" si="9"/>
        <v>1</v>
      </c>
      <c r="AA60" s="714" t="b">
        <f t="shared" si="7"/>
        <v>1</v>
      </c>
      <c r="AB60" s="714" t="b">
        <f t="shared" si="8"/>
        <v>1</v>
      </c>
    </row>
    <row r="61" spans="1:32" ht="11.25" customHeight="1" x14ac:dyDescent="0.2">
      <c r="A61" s="117" t="s">
        <v>44</v>
      </c>
      <c r="B61" s="434" t="s">
        <v>45</v>
      </c>
      <c r="C61" s="319">
        <v>59926374</v>
      </c>
      <c r="D61" s="319">
        <v>61174230</v>
      </c>
      <c r="E61" s="116">
        <v>63340554</v>
      </c>
      <c r="F61" s="116">
        <v>68715106</v>
      </c>
      <c r="G61" s="116">
        <v>70325795</v>
      </c>
      <c r="H61" s="116">
        <v>72495902</v>
      </c>
      <c r="I61" s="116">
        <v>75802605</v>
      </c>
      <c r="J61" s="116">
        <v>81273730</v>
      </c>
      <c r="K61" s="116">
        <v>86151495.737726808</v>
      </c>
      <c r="L61" s="717">
        <v>90297892.993208587</v>
      </c>
      <c r="M61" s="717">
        <v>98076303</v>
      </c>
      <c r="N61" s="718">
        <v>101292120</v>
      </c>
      <c r="O61" s="717">
        <v>102052820</v>
      </c>
      <c r="P61" s="719">
        <v>301882912.16621816</v>
      </c>
      <c r="Q61" s="720">
        <v>340700775.71607518</v>
      </c>
      <c r="R61" s="720">
        <v>363826006.71748495</v>
      </c>
      <c r="S61" s="720">
        <v>398004040.96657348</v>
      </c>
      <c r="T61" s="720">
        <v>427614409.75695205</v>
      </c>
      <c r="U61" s="714"/>
      <c r="V61" s="714">
        <v>363826006.71748495</v>
      </c>
      <c r="W61" s="714">
        <v>398004040.96657348</v>
      </c>
      <c r="X61" s="714">
        <v>427614409.75695205</v>
      </c>
      <c r="Y61" s="714"/>
      <c r="Z61" s="714" t="b">
        <f t="shared" si="9"/>
        <v>1</v>
      </c>
      <c r="AA61" s="714" t="b">
        <f t="shared" si="7"/>
        <v>1</v>
      </c>
      <c r="AB61" s="714" t="b">
        <f t="shared" si="8"/>
        <v>1</v>
      </c>
    </row>
    <row r="62" spans="1:32" ht="11.25" customHeight="1" x14ac:dyDescent="0.2">
      <c r="A62" s="117" t="s">
        <v>46</v>
      </c>
      <c r="B62" s="434" t="s">
        <v>47</v>
      </c>
      <c r="C62" s="319">
        <v>20972914</v>
      </c>
      <c r="D62" s="319">
        <v>21000776</v>
      </c>
      <c r="E62" s="116">
        <v>21738312</v>
      </c>
      <c r="F62" s="116">
        <v>22746030</v>
      </c>
      <c r="G62" s="116">
        <v>22715958</v>
      </c>
      <c r="H62" s="116">
        <v>23372515</v>
      </c>
      <c r="I62" s="116">
        <v>24551522</v>
      </c>
      <c r="J62" s="116">
        <v>25857456</v>
      </c>
      <c r="K62" s="116">
        <v>26701501.01704609</v>
      </c>
      <c r="L62" s="717">
        <v>28093607.014369026</v>
      </c>
      <c r="M62" s="717">
        <v>28953167</v>
      </c>
      <c r="N62" s="718">
        <v>29939775</v>
      </c>
      <c r="O62" s="717">
        <v>30482024</v>
      </c>
      <c r="P62" s="719">
        <v>146419069.54192239</v>
      </c>
      <c r="Q62" s="720">
        <v>150799367.56122184</v>
      </c>
      <c r="R62" s="720">
        <v>153900652.5524922</v>
      </c>
      <c r="S62" s="720">
        <v>144030043.96885821</v>
      </c>
      <c r="T62" s="720">
        <v>152194141.80408645</v>
      </c>
      <c r="U62" s="714"/>
      <c r="V62" s="714">
        <v>153900652.5524922</v>
      </c>
      <c r="W62" s="714">
        <v>144030043.96885821</v>
      </c>
      <c r="X62" s="714">
        <v>152194141.80408645</v>
      </c>
      <c r="Y62" s="714"/>
      <c r="Z62" s="714" t="b">
        <f t="shared" si="9"/>
        <v>1</v>
      </c>
      <c r="AA62" s="714" t="b">
        <f t="shared" si="7"/>
        <v>1</v>
      </c>
      <c r="AB62" s="714" t="b">
        <f t="shared" si="8"/>
        <v>1</v>
      </c>
    </row>
    <row r="63" spans="1:32" ht="11.25" customHeight="1" x14ac:dyDescent="0.2">
      <c r="A63" s="117" t="s">
        <v>48</v>
      </c>
      <c r="B63" s="437" t="s">
        <v>159</v>
      </c>
      <c r="C63" s="319">
        <v>24909119</v>
      </c>
      <c r="D63" s="319">
        <v>25493274</v>
      </c>
      <c r="E63" s="116">
        <v>25639707</v>
      </c>
      <c r="F63" s="116">
        <v>27063784</v>
      </c>
      <c r="G63" s="116">
        <v>27251888</v>
      </c>
      <c r="H63" s="116">
        <v>27533485</v>
      </c>
      <c r="I63" s="116">
        <v>28722287</v>
      </c>
      <c r="J63" s="116">
        <v>29919724</v>
      </c>
      <c r="K63" s="116">
        <v>31997323.361101303</v>
      </c>
      <c r="L63" s="717">
        <v>32676014.816226132</v>
      </c>
      <c r="M63" s="717">
        <v>35048288</v>
      </c>
      <c r="N63" s="718">
        <v>35761837</v>
      </c>
      <c r="O63" s="717">
        <v>38196714</v>
      </c>
      <c r="P63" s="719">
        <v>115411479.58585078</v>
      </c>
      <c r="Q63" s="720">
        <v>117018918.80885158</v>
      </c>
      <c r="R63" s="720">
        <v>117192722.58289556</v>
      </c>
      <c r="S63" s="720">
        <v>132262816.50678658</v>
      </c>
      <c r="T63" s="720">
        <v>137949750.93283817</v>
      </c>
      <c r="U63" s="714"/>
      <c r="V63" s="714">
        <v>117192722.58289556</v>
      </c>
      <c r="W63" s="714">
        <v>132262816.50678658</v>
      </c>
      <c r="X63" s="714">
        <v>137949750.93283817</v>
      </c>
      <c r="Y63" s="714"/>
      <c r="Z63" s="714" t="b">
        <f t="shared" si="9"/>
        <v>1</v>
      </c>
      <c r="AA63" s="714" t="b">
        <f t="shared" si="7"/>
        <v>1</v>
      </c>
      <c r="AB63" s="714" t="b">
        <f t="shared" si="8"/>
        <v>1</v>
      </c>
    </row>
    <row r="64" spans="1:32" ht="11.25" customHeight="1" x14ac:dyDescent="0.2">
      <c r="A64" s="117" t="s">
        <v>49</v>
      </c>
      <c r="B64" s="434" t="s">
        <v>164</v>
      </c>
      <c r="C64" s="319">
        <v>39736410</v>
      </c>
      <c r="D64" s="319">
        <v>34191967</v>
      </c>
      <c r="E64" s="116">
        <v>35551627</v>
      </c>
      <c r="F64" s="116">
        <v>37480930</v>
      </c>
      <c r="G64" s="116">
        <v>38683820</v>
      </c>
      <c r="H64" s="116">
        <v>50133284</v>
      </c>
      <c r="I64" s="116">
        <v>52263039</v>
      </c>
      <c r="J64" s="116">
        <v>56089847</v>
      </c>
      <c r="K64" s="116">
        <v>58582148.826409891</v>
      </c>
      <c r="L64" s="717">
        <v>62729335.298689999</v>
      </c>
      <c r="M64" s="717">
        <v>67604722</v>
      </c>
      <c r="N64" s="718">
        <v>71133097</v>
      </c>
      <c r="O64" s="717">
        <v>73206779</v>
      </c>
      <c r="P64" s="719">
        <v>198117877.55031776</v>
      </c>
      <c r="Q64" s="720">
        <v>210965521.46431595</v>
      </c>
      <c r="R64" s="720">
        <v>223230074.16834486</v>
      </c>
      <c r="S64" s="720">
        <v>239272849.25180888</v>
      </c>
      <c r="T64" s="720">
        <v>252645030.23649314</v>
      </c>
      <c r="U64" s="714"/>
      <c r="V64" s="714">
        <v>223230074.16834486</v>
      </c>
      <c r="W64" s="714">
        <v>239272849.25180888</v>
      </c>
      <c r="X64" s="714">
        <v>252645030.23649314</v>
      </c>
      <c r="Y64" s="714"/>
      <c r="Z64" s="714" t="b">
        <f t="shared" si="9"/>
        <v>1</v>
      </c>
      <c r="AA64" s="714" t="b">
        <f t="shared" si="7"/>
        <v>1</v>
      </c>
      <c r="AB64" s="714" t="b">
        <f t="shared" si="8"/>
        <v>1</v>
      </c>
    </row>
    <row r="65" spans="1:28" s="126" customFormat="1" ht="11.25" customHeight="1" x14ac:dyDescent="0.2">
      <c r="A65" s="117" t="s">
        <v>51</v>
      </c>
      <c r="B65" s="437" t="s">
        <v>160</v>
      </c>
      <c r="C65" s="319">
        <v>48541463</v>
      </c>
      <c r="D65" s="319">
        <v>55140908</v>
      </c>
      <c r="E65" s="116">
        <v>58158790</v>
      </c>
      <c r="F65" s="116">
        <v>61863618</v>
      </c>
      <c r="G65" s="116">
        <v>61732571</v>
      </c>
      <c r="H65" s="116">
        <v>47094981</v>
      </c>
      <c r="I65" s="116">
        <v>49940164</v>
      </c>
      <c r="J65" s="116">
        <v>53254283</v>
      </c>
      <c r="K65" s="116">
        <v>55455073.948119141</v>
      </c>
      <c r="L65" s="717">
        <v>57877946.733409271</v>
      </c>
      <c r="M65" s="717">
        <v>61676858</v>
      </c>
      <c r="N65" s="718">
        <v>63928106</v>
      </c>
      <c r="O65" s="717">
        <v>67366644</v>
      </c>
      <c r="P65" s="719">
        <v>205705039.73354495</v>
      </c>
      <c r="Q65" s="720">
        <v>217313461.7578122</v>
      </c>
      <c r="R65" s="720">
        <v>225431678.57023668</v>
      </c>
      <c r="S65" s="720">
        <v>242070405.58457449</v>
      </c>
      <c r="T65" s="720">
        <v>258485862.22514212</v>
      </c>
      <c r="U65" s="714"/>
      <c r="V65" s="714">
        <v>225431678.57023668</v>
      </c>
      <c r="W65" s="714">
        <v>242070405.58457449</v>
      </c>
      <c r="X65" s="714">
        <v>258485862.22514212</v>
      </c>
      <c r="Y65" s="714"/>
      <c r="Z65" s="714" t="b">
        <f t="shared" si="9"/>
        <v>1</v>
      </c>
      <c r="AA65" s="714" t="b">
        <f t="shared" si="7"/>
        <v>1</v>
      </c>
      <c r="AB65" s="714" t="b">
        <f t="shared" si="8"/>
        <v>1</v>
      </c>
    </row>
    <row r="66" spans="1:28" ht="11.25" customHeight="1" x14ac:dyDescent="0.2">
      <c r="A66" s="117" t="s">
        <v>52</v>
      </c>
      <c r="B66" s="437" t="s">
        <v>182</v>
      </c>
      <c r="C66" s="319">
        <v>24135003</v>
      </c>
      <c r="D66" s="319">
        <v>23655840</v>
      </c>
      <c r="E66" s="116">
        <v>24547424</v>
      </c>
      <c r="F66" s="116">
        <v>25761601</v>
      </c>
      <c r="G66" s="116">
        <v>25848792</v>
      </c>
      <c r="H66" s="116">
        <v>37075921</v>
      </c>
      <c r="I66" s="116">
        <v>38698421</v>
      </c>
      <c r="J66" s="116">
        <v>41010340</v>
      </c>
      <c r="K66" s="116">
        <v>41961230.684199676</v>
      </c>
      <c r="L66" s="717">
        <v>44740934.997625962</v>
      </c>
      <c r="M66" s="717">
        <v>47733677</v>
      </c>
      <c r="N66" s="718">
        <v>49896778</v>
      </c>
      <c r="O66" s="717">
        <v>50556259</v>
      </c>
      <c r="P66" s="719">
        <v>148069604.38338232</v>
      </c>
      <c r="Q66" s="720">
        <v>151318179.52117524</v>
      </c>
      <c r="R66" s="720">
        <v>159315512.61890292</v>
      </c>
      <c r="S66" s="720">
        <v>172032902.77954233</v>
      </c>
      <c r="T66" s="720">
        <v>186407600.46973565</v>
      </c>
      <c r="U66" s="714"/>
      <c r="V66" s="714">
        <v>159315512.61890292</v>
      </c>
      <c r="W66" s="714">
        <v>172032902.77954233</v>
      </c>
      <c r="X66" s="714">
        <v>186407600.46973565</v>
      </c>
      <c r="Y66" s="714"/>
      <c r="Z66" s="714" t="b">
        <f t="shared" si="9"/>
        <v>1</v>
      </c>
      <c r="AA66" s="714" t="b">
        <f t="shared" si="7"/>
        <v>1</v>
      </c>
      <c r="AB66" s="714" t="b">
        <f t="shared" si="8"/>
        <v>1</v>
      </c>
    </row>
    <row r="67" spans="1:28" ht="11.25" customHeight="1" x14ac:dyDescent="0.2">
      <c r="A67" s="125" t="s">
        <v>154</v>
      </c>
      <c r="B67" s="642" t="s">
        <v>186</v>
      </c>
      <c r="G67" s="130"/>
      <c r="H67" s="130"/>
      <c r="I67" s="29"/>
      <c r="J67" s="116"/>
      <c r="K67" s="116"/>
      <c r="L67" s="117"/>
      <c r="M67" s="717"/>
      <c r="N67" s="718"/>
      <c r="O67" s="717"/>
      <c r="P67" s="719">
        <v>58272210.748721257</v>
      </c>
      <c r="Q67" s="720">
        <v>64534772.12125852</v>
      </c>
      <c r="R67" s="720">
        <v>70033593.179606155</v>
      </c>
      <c r="S67" s="720">
        <v>77517605.839821324</v>
      </c>
      <c r="T67" s="720">
        <v>83550716.215070352</v>
      </c>
      <c r="U67" s="714"/>
      <c r="V67" s="714">
        <v>70033593.179606155</v>
      </c>
      <c r="W67" s="714">
        <v>77517605.839821324</v>
      </c>
      <c r="X67" s="714">
        <v>83550716.215070352</v>
      </c>
      <c r="Y67" s="714"/>
      <c r="Z67" s="714" t="b">
        <f t="shared" si="9"/>
        <v>1</v>
      </c>
      <c r="AA67" s="714" t="b">
        <f t="shared" si="7"/>
        <v>1</v>
      </c>
      <c r="AB67" s="714" t="b">
        <f t="shared" si="8"/>
        <v>1</v>
      </c>
    </row>
    <row r="68" spans="1:28" ht="11.25" customHeight="1" x14ac:dyDescent="0.2">
      <c r="A68" s="125" t="s">
        <v>53</v>
      </c>
      <c r="B68" s="436" t="s">
        <v>169</v>
      </c>
      <c r="C68" s="119">
        <v>8582401</v>
      </c>
      <c r="D68" s="119">
        <v>8775178</v>
      </c>
      <c r="E68" s="225">
        <v>9183116</v>
      </c>
      <c r="F68" s="225">
        <v>9199622</v>
      </c>
      <c r="G68" s="225">
        <v>8395658</v>
      </c>
      <c r="H68" s="225">
        <v>9696322</v>
      </c>
      <c r="I68" s="225">
        <v>9955526</v>
      </c>
      <c r="J68" s="225">
        <v>10481329</v>
      </c>
      <c r="K68" s="116">
        <v>10887672.156198626</v>
      </c>
      <c r="L68" s="717">
        <v>11290530.197207715</v>
      </c>
      <c r="M68" s="717">
        <v>11903728</v>
      </c>
      <c r="N68" s="718">
        <v>12098904</v>
      </c>
      <c r="O68" s="717">
        <v>12409350</v>
      </c>
      <c r="Q68" s="491"/>
      <c r="R68" s="491"/>
      <c r="S68" s="491"/>
      <c r="T68" s="491"/>
      <c r="U68" s="714"/>
      <c r="Y68" s="714"/>
      <c r="Z68" s="714"/>
      <c r="AA68" s="714"/>
      <c r="AB68" s="714"/>
    </row>
    <row r="69" spans="1:28" ht="11.25" customHeight="1" x14ac:dyDescent="0.2">
      <c r="A69" s="643"/>
      <c r="B69" s="644" t="s">
        <v>167</v>
      </c>
      <c r="C69" s="324">
        <v>0</v>
      </c>
      <c r="D69" s="333">
        <v>12824746</v>
      </c>
      <c r="E69" s="326">
        <v>12823240</v>
      </c>
      <c r="F69" s="326">
        <v>14566345</v>
      </c>
      <c r="G69" s="326">
        <v>14363125</v>
      </c>
      <c r="H69" s="326">
        <v>14329913</v>
      </c>
      <c r="I69" s="326">
        <v>14539322</v>
      </c>
      <c r="J69" s="326">
        <v>14993545</v>
      </c>
      <c r="K69" s="326">
        <v>15593549.939060388</v>
      </c>
      <c r="L69" s="721">
        <v>16637407.730535457</v>
      </c>
      <c r="M69" s="721">
        <v>17980118</v>
      </c>
      <c r="N69" s="722">
        <v>18466367</v>
      </c>
      <c r="O69" s="721">
        <v>18957590</v>
      </c>
      <c r="P69" s="723">
        <v>44632875.81644927</v>
      </c>
      <c r="Q69" s="649">
        <v>47610858.322902173</v>
      </c>
      <c r="R69" s="649">
        <v>47476695.990664311</v>
      </c>
      <c r="S69" s="649">
        <v>48017616.508023441</v>
      </c>
      <c r="T69" s="649">
        <v>49732294.266251341</v>
      </c>
      <c r="V69" s="714">
        <v>47476695.990664311</v>
      </c>
      <c r="W69" s="714">
        <v>48017616.508023441</v>
      </c>
      <c r="X69" s="714">
        <v>49732294.266251341</v>
      </c>
      <c r="Z69" s="714" t="b">
        <f t="shared" ref="Z69" si="10">V69=R69</f>
        <v>1</v>
      </c>
      <c r="AA69" s="714" t="b">
        <f t="shared" ref="AA69" si="11">W69=S69</f>
        <v>1</v>
      </c>
      <c r="AB69" s="714" t="b">
        <f t="shared" ref="AB69" si="12">X69=T69</f>
        <v>1</v>
      </c>
    </row>
    <row r="70" spans="1:28" x14ac:dyDescent="0.2">
      <c r="A70" s="592" t="s">
        <v>263</v>
      </c>
      <c r="B70" s="609"/>
      <c r="C70" s="590"/>
      <c r="D70" s="590"/>
      <c r="E70" s="590"/>
      <c r="F70" s="590"/>
      <c r="G70" s="590"/>
      <c r="H70" s="590"/>
      <c r="I70" s="633"/>
      <c r="J70" s="633"/>
      <c r="K70" s="590"/>
      <c r="L70" s="590"/>
      <c r="M70" s="590"/>
      <c r="N70" s="616"/>
      <c r="O70" s="590"/>
      <c r="P70" s="590"/>
      <c r="Q70" s="590"/>
      <c r="R70" s="590"/>
      <c r="S70" s="590"/>
      <c r="T70" s="590"/>
    </row>
    <row r="71" spans="1:28" x14ac:dyDescent="0.2">
      <c r="A71" s="592" t="s">
        <v>260</v>
      </c>
      <c r="B71" s="609"/>
      <c r="C71" s="590"/>
      <c r="D71" s="590"/>
      <c r="E71" s="590"/>
      <c r="F71" s="590"/>
      <c r="G71" s="590"/>
      <c r="H71" s="590"/>
      <c r="I71" s="633"/>
      <c r="J71" s="633"/>
      <c r="K71" s="590"/>
      <c r="L71" s="590"/>
      <c r="M71" s="590"/>
      <c r="N71" s="616"/>
      <c r="O71" s="590"/>
      <c r="P71" s="590"/>
      <c r="Q71" s="590"/>
      <c r="R71" s="590"/>
      <c r="S71" s="590"/>
      <c r="T71" s="590"/>
    </row>
    <row r="72" spans="1:28" x14ac:dyDescent="0.2">
      <c r="B72" s="66"/>
      <c r="C72" s="49"/>
      <c r="D72" s="49"/>
      <c r="E72" s="49"/>
      <c r="G72" s="49"/>
    </row>
    <row r="73" spans="1:28" x14ac:dyDescent="0.2">
      <c r="B73" s="66"/>
      <c r="C73" s="49"/>
      <c r="D73" s="49"/>
      <c r="E73" s="49"/>
      <c r="G73" s="49"/>
    </row>
    <row r="74" spans="1:28" x14ac:dyDescent="0.2">
      <c r="B74" s="66"/>
      <c r="C74" s="49"/>
      <c r="D74" s="49"/>
      <c r="E74" s="49"/>
      <c r="G74" s="49"/>
    </row>
    <row r="75" spans="1:28" x14ac:dyDescent="0.2">
      <c r="B75" s="66"/>
      <c r="C75" s="49"/>
      <c r="D75" s="49"/>
      <c r="E75" s="49"/>
      <c r="G75" s="49"/>
    </row>
    <row r="76" spans="1:28" x14ac:dyDescent="0.2">
      <c r="B76" s="66"/>
      <c r="C76" s="49"/>
      <c r="D76" s="49"/>
      <c r="E76" s="49"/>
      <c r="G76" s="49"/>
    </row>
    <row r="77" spans="1:28" x14ac:dyDescent="0.2">
      <c r="B77" s="66"/>
      <c r="C77" s="49"/>
      <c r="D77" s="49"/>
      <c r="E77" s="49"/>
      <c r="G77" s="49"/>
    </row>
    <row r="78" spans="1:28" x14ac:dyDescent="0.2">
      <c r="B78" s="66"/>
      <c r="C78" s="49"/>
      <c r="D78" s="49"/>
      <c r="E78" s="49"/>
      <c r="G78" s="49"/>
    </row>
    <row r="79" spans="1:28" x14ac:dyDescent="0.2">
      <c r="B79" s="66"/>
      <c r="C79" s="49"/>
      <c r="D79" s="49"/>
      <c r="E79" s="49"/>
      <c r="G79" s="49"/>
    </row>
    <row r="80" spans="1:28" x14ac:dyDescent="0.2">
      <c r="B80" s="66"/>
      <c r="C80" s="49"/>
      <c r="D80" s="49"/>
      <c r="E80" s="49"/>
      <c r="G80" s="49"/>
    </row>
    <row r="81" spans="2:7" x14ac:dyDescent="0.2">
      <c r="B81" s="66"/>
      <c r="C81" s="49"/>
      <c r="D81" s="49"/>
      <c r="E81" s="49"/>
      <c r="G81" s="49"/>
    </row>
    <row r="82" spans="2:7" x14ac:dyDescent="0.2">
      <c r="B82" s="66"/>
      <c r="C82" s="49"/>
      <c r="D82" s="49"/>
      <c r="E82" s="49"/>
      <c r="G82" s="49"/>
    </row>
    <row r="83" spans="2:7" x14ac:dyDescent="0.2">
      <c r="B83" s="66"/>
      <c r="C83" s="49"/>
      <c r="D83" s="49"/>
      <c r="E83" s="49"/>
      <c r="G83" s="49"/>
    </row>
    <row r="84" spans="2:7" x14ac:dyDescent="0.2">
      <c r="B84" s="66"/>
      <c r="C84" s="49"/>
      <c r="D84" s="49"/>
      <c r="E84" s="49"/>
      <c r="G84" s="49"/>
    </row>
    <row r="85" spans="2:7" x14ac:dyDescent="0.2">
      <c r="B85" s="66"/>
      <c r="C85" s="49"/>
      <c r="D85" s="49"/>
      <c r="E85" s="49"/>
      <c r="G85" s="49"/>
    </row>
    <row r="86" spans="2:7" x14ac:dyDescent="0.2">
      <c r="B86" s="66"/>
      <c r="C86" s="49"/>
      <c r="D86" s="49"/>
      <c r="E86" s="49"/>
      <c r="G86" s="49"/>
    </row>
    <row r="87" spans="2:7" x14ac:dyDescent="0.2">
      <c r="B87" s="66"/>
      <c r="C87" s="49"/>
      <c r="D87" s="49"/>
      <c r="E87" s="49"/>
      <c r="G87" s="49"/>
    </row>
    <row r="88" spans="2:7" x14ac:dyDescent="0.2">
      <c r="B88" s="66"/>
      <c r="C88" s="49"/>
      <c r="D88" s="49"/>
      <c r="E88" s="49"/>
      <c r="G88" s="49"/>
    </row>
    <row r="89" spans="2:7" x14ac:dyDescent="0.2">
      <c r="B89" s="66"/>
      <c r="C89" s="49"/>
      <c r="D89" s="49"/>
      <c r="E89" s="49"/>
      <c r="G89" s="49"/>
    </row>
    <row r="90" spans="2:7" x14ac:dyDescent="0.2">
      <c r="B90" s="66"/>
      <c r="C90" s="49"/>
      <c r="D90" s="49"/>
      <c r="E90" s="49"/>
      <c r="G90" s="49"/>
    </row>
    <row r="91" spans="2:7" x14ac:dyDescent="0.2">
      <c r="B91" s="66"/>
      <c r="C91" s="49"/>
      <c r="D91" s="49"/>
      <c r="E91" s="49"/>
      <c r="G91" s="49"/>
    </row>
    <row r="92" spans="2:7" x14ac:dyDescent="0.2">
      <c r="B92" s="66"/>
      <c r="C92" s="49"/>
      <c r="D92" s="49"/>
      <c r="E92" s="49"/>
      <c r="G92" s="49"/>
    </row>
    <row r="93" spans="2:7" x14ac:dyDescent="0.2">
      <c r="B93" s="66"/>
      <c r="C93" s="49"/>
      <c r="D93" s="49"/>
      <c r="E93" s="49"/>
      <c r="G93" s="49"/>
    </row>
    <row r="94" spans="2:7" x14ac:dyDescent="0.2">
      <c r="B94" s="66"/>
      <c r="C94" s="49"/>
      <c r="D94" s="49"/>
      <c r="E94" s="49"/>
      <c r="G94" s="49"/>
    </row>
    <row r="95" spans="2:7" x14ac:dyDescent="0.2">
      <c r="B95" s="66"/>
      <c r="C95" s="49"/>
      <c r="D95" s="49"/>
      <c r="E95" s="49"/>
      <c r="G95" s="49"/>
    </row>
    <row r="96" spans="2:7" x14ac:dyDescent="0.2">
      <c r="B96" s="66"/>
      <c r="C96" s="49"/>
      <c r="D96" s="49"/>
      <c r="E96" s="49"/>
      <c r="G96" s="49"/>
    </row>
    <row r="97" spans="2:7" x14ac:dyDescent="0.2">
      <c r="B97" s="66"/>
      <c r="C97" s="49"/>
      <c r="D97" s="49"/>
      <c r="E97" s="49"/>
      <c r="G97" s="49"/>
    </row>
    <row r="98" spans="2:7" x14ac:dyDescent="0.2">
      <c r="B98" s="66"/>
      <c r="C98" s="49"/>
      <c r="D98" s="49"/>
      <c r="E98" s="49"/>
      <c r="G98" s="49"/>
    </row>
  </sheetData>
  <mergeCells count="2">
    <mergeCell ref="A8:B8"/>
    <mergeCell ref="A47:B47"/>
  </mergeCells>
  <phoneticPr fontId="0" type="noConversion"/>
  <printOptions horizontalCentered="1"/>
  <pageMargins left="0.75" right="0.75" top="0.75" bottom="0.75" header="0" footer="0.25"/>
  <pageSetup paperSize="9" pageOrder="overThenDown" orientation="portrait" r:id="rId1"/>
  <headerFooter alignWithMargins="0">
    <oddFooter>&amp;C3-9</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showGridLines="0" view="pageBreakPreview" zoomScaleSheetLayoutView="100" workbookViewId="0">
      <selection activeCell="S30" sqref="S30"/>
    </sheetView>
  </sheetViews>
  <sheetFormatPr defaultRowHeight="12.75" x14ac:dyDescent="0.2"/>
  <cols>
    <col min="1" max="1" width="37.140625" style="164" customWidth="1"/>
    <col min="2" max="2" width="15.7109375" style="202" hidden="1" customWidth="1"/>
    <col min="3" max="3" width="12.7109375" style="202" hidden="1" customWidth="1"/>
    <col min="4" max="4" width="14.7109375" style="202" hidden="1" customWidth="1"/>
    <col min="5" max="12" width="13.28515625" style="29" hidden="1" customWidth="1"/>
    <col min="13" max="13" width="13.28515625" style="484" hidden="1" customWidth="1"/>
    <col min="14" max="15" width="13.28515625" style="29" hidden="1" customWidth="1"/>
    <col min="16" max="16" width="19.140625" style="29" hidden="1" customWidth="1"/>
    <col min="17" max="17" width="13.28515625" style="29" customWidth="1"/>
    <col min="18" max="19" width="17.7109375" style="484" bestFit="1" customWidth="1"/>
    <col min="20" max="20" width="11.7109375" style="484" bestFit="1" customWidth="1"/>
    <col min="21" max="23" width="11.5703125" style="29" customWidth="1"/>
    <col min="24" max="16384" width="9.140625" style="29"/>
  </cols>
  <sheetData>
    <row r="1" spans="1:27" x14ac:dyDescent="0.2">
      <c r="A1" s="301" t="s">
        <v>90</v>
      </c>
      <c r="B1" s="49"/>
      <c r="C1" s="49"/>
      <c r="D1" s="49"/>
      <c r="K1" s="301" t="s">
        <v>152</v>
      </c>
    </row>
    <row r="2" spans="1:27" x14ac:dyDescent="0.2">
      <c r="A2" s="167" t="s">
        <v>150</v>
      </c>
      <c r="B2" s="49"/>
      <c r="C2" s="49"/>
      <c r="D2" s="49"/>
      <c r="K2" s="167" t="s">
        <v>150</v>
      </c>
    </row>
    <row r="3" spans="1:27" x14ac:dyDescent="0.2">
      <c r="A3" s="167" t="s">
        <v>91</v>
      </c>
      <c r="B3" s="49"/>
      <c r="C3" s="49"/>
      <c r="D3" s="49"/>
      <c r="K3" s="167" t="s">
        <v>91</v>
      </c>
      <c r="U3" s="169" t="s">
        <v>255</v>
      </c>
      <c r="V3" s="169"/>
      <c r="AA3" s="126"/>
    </row>
    <row r="4" spans="1:27" x14ac:dyDescent="0.2">
      <c r="A4" s="167" t="s">
        <v>259</v>
      </c>
      <c r="B4" s="49"/>
      <c r="C4" s="49"/>
      <c r="D4" s="49"/>
      <c r="K4" s="167" t="str">
        <f>A4</f>
        <v>2011-2013</v>
      </c>
      <c r="U4" s="66" t="s">
        <v>257</v>
      </c>
      <c r="V4" s="66"/>
      <c r="W4" s="314"/>
      <c r="X4" s="314"/>
      <c r="Y4" s="314"/>
      <c r="Z4" s="314"/>
    </row>
    <row r="5" spans="1:27" x14ac:dyDescent="0.2">
      <c r="A5" s="167" t="s">
        <v>2</v>
      </c>
      <c r="B5" s="49"/>
      <c r="C5" s="49"/>
      <c r="D5" s="49"/>
      <c r="K5" s="167" t="s">
        <v>2</v>
      </c>
      <c r="U5" s="676"/>
      <c r="V5" s="676"/>
      <c r="W5" s="676"/>
      <c r="X5" s="676"/>
      <c r="Y5" s="676"/>
      <c r="Z5" s="676"/>
    </row>
    <row r="6" spans="1:27" ht="9.75" customHeight="1" x14ac:dyDescent="0.2">
      <c r="A6" s="163"/>
      <c r="B6" s="49"/>
      <c r="C6" s="49"/>
      <c r="D6" s="49"/>
      <c r="F6" s="163"/>
      <c r="G6" s="49"/>
      <c r="H6" s="49"/>
      <c r="I6" s="49"/>
      <c r="U6" s="282"/>
      <c r="V6" s="282"/>
      <c r="W6" s="282"/>
      <c r="X6" s="282"/>
      <c r="Y6" s="282"/>
      <c r="Z6" s="282"/>
    </row>
    <row r="7" spans="1:27" x14ac:dyDescent="0.2">
      <c r="A7" s="71" t="s">
        <v>69</v>
      </c>
      <c r="B7" s="114">
        <v>1997</v>
      </c>
      <c r="C7" s="120">
        <v>1998</v>
      </c>
      <c r="D7" s="132">
        <v>1999</v>
      </c>
      <c r="E7" s="73">
        <v>2000</v>
      </c>
      <c r="F7" s="122">
        <v>2001</v>
      </c>
      <c r="G7" s="122">
        <v>2002</v>
      </c>
      <c r="H7" s="139">
        <v>2003</v>
      </c>
      <c r="I7" s="139">
        <v>2004</v>
      </c>
      <c r="J7" s="139">
        <v>2005</v>
      </c>
      <c r="K7" s="139">
        <v>2006</v>
      </c>
      <c r="L7" s="139">
        <v>2007</v>
      </c>
      <c r="M7" s="498">
        <v>2008</v>
      </c>
      <c r="N7" s="498">
        <v>2009</v>
      </c>
      <c r="O7" s="446">
        <v>2009</v>
      </c>
      <c r="P7" s="446">
        <v>2010</v>
      </c>
      <c r="Q7" s="446">
        <v>2011</v>
      </c>
      <c r="R7" s="657">
        <v>2012</v>
      </c>
      <c r="S7" s="657">
        <v>2013</v>
      </c>
      <c r="U7" s="446">
        <v>2011</v>
      </c>
      <c r="V7" s="657">
        <v>2012</v>
      </c>
      <c r="W7" s="657">
        <v>2013</v>
      </c>
      <c r="X7" s="66"/>
      <c r="Y7" s="446">
        <v>2011</v>
      </c>
      <c r="Z7" s="657">
        <v>2012</v>
      </c>
      <c r="AA7" s="657">
        <v>2013</v>
      </c>
    </row>
    <row r="8" spans="1:27" ht="9.75" customHeight="1" x14ac:dyDescent="0.2">
      <c r="A8" s="66"/>
      <c r="B8" s="214"/>
      <c r="C8" s="49"/>
      <c r="D8" s="306"/>
      <c r="E8" s="306"/>
      <c r="F8" s="49"/>
      <c r="G8" s="49"/>
    </row>
    <row r="9" spans="1:27" x14ac:dyDescent="0.2">
      <c r="A9" s="302" t="s">
        <v>241</v>
      </c>
      <c r="B9" s="118">
        <v>29261102</v>
      </c>
      <c r="C9" s="118">
        <v>32290190</v>
      </c>
      <c r="D9" s="116">
        <v>35675797</v>
      </c>
      <c r="E9" s="116">
        <v>37563945</v>
      </c>
      <c r="F9" s="257">
        <v>40360165</v>
      </c>
      <c r="G9" s="257">
        <v>41794508</v>
      </c>
      <c r="H9" s="257">
        <v>44538138</v>
      </c>
      <c r="I9" s="257">
        <v>49645517</v>
      </c>
      <c r="J9" s="116">
        <v>54354250.017562993</v>
      </c>
      <c r="K9" s="116">
        <v>60789853.029140614</v>
      </c>
      <c r="L9" s="116">
        <v>65438028.035361901</v>
      </c>
      <c r="M9" s="529">
        <v>73948619.089777619</v>
      </c>
      <c r="N9" s="116">
        <v>78271289</v>
      </c>
      <c r="O9" s="727">
        <v>103952930.27100965</v>
      </c>
      <c r="P9" s="704">
        <v>108354395.00397277</v>
      </c>
      <c r="Q9" s="704">
        <v>116530939.59917223</v>
      </c>
      <c r="R9" s="674">
        <v>130115233.83795653</v>
      </c>
      <c r="S9" s="674">
        <v>141170505.49441659</v>
      </c>
      <c r="T9" s="654"/>
      <c r="U9" s="29">
        <v>116530939.59917223</v>
      </c>
      <c r="V9" s="29">
        <v>130115233.83795653</v>
      </c>
      <c r="W9" s="29">
        <v>141170505.49441659</v>
      </c>
      <c r="Y9" s="29" t="b">
        <f>Q9=U9</f>
        <v>1</v>
      </c>
      <c r="Z9" s="29" t="b">
        <f t="shared" ref="Z9:AA9" si="0">R9=V9</f>
        <v>1</v>
      </c>
      <c r="AA9" s="29" t="b">
        <f t="shared" si="0"/>
        <v>1</v>
      </c>
    </row>
    <row r="10" spans="1:27" ht="8.25" customHeight="1" x14ac:dyDescent="0.2">
      <c r="A10" s="302"/>
      <c r="B10" s="118"/>
      <c r="C10" s="118"/>
      <c r="D10" s="116"/>
      <c r="E10" s="116"/>
      <c r="F10" s="257"/>
      <c r="G10" s="257"/>
      <c r="H10" s="49"/>
      <c r="I10" s="49"/>
      <c r="J10" s="116"/>
      <c r="K10" s="116"/>
      <c r="L10" s="116"/>
      <c r="M10" s="529"/>
      <c r="N10" s="116"/>
      <c r="O10" s="214"/>
      <c r="P10" s="728"/>
      <c r="Q10" s="728"/>
      <c r="R10" s="674"/>
      <c r="S10" s="674"/>
    </row>
    <row r="11" spans="1:27" x14ac:dyDescent="0.2">
      <c r="A11" s="302" t="s">
        <v>238</v>
      </c>
      <c r="B11" s="118">
        <v>5883817</v>
      </c>
      <c r="C11" s="118">
        <v>6957748</v>
      </c>
      <c r="D11" s="116">
        <v>7186198</v>
      </c>
      <c r="E11" s="116">
        <v>8838305</v>
      </c>
      <c r="F11" s="257">
        <v>9067734</v>
      </c>
      <c r="G11" s="257">
        <v>9709705</v>
      </c>
      <c r="H11" s="257">
        <v>10501332</v>
      </c>
      <c r="I11" s="257">
        <v>10352058</v>
      </c>
      <c r="J11" s="116">
        <v>10980561</v>
      </c>
      <c r="K11" s="116">
        <v>12367611</v>
      </c>
      <c r="L11" s="116">
        <v>12914099.146840524</v>
      </c>
      <c r="M11" s="529">
        <v>14038640</v>
      </c>
      <c r="N11" s="116">
        <v>16055354</v>
      </c>
      <c r="O11" s="727">
        <v>14415936.12191062</v>
      </c>
      <c r="P11" s="704">
        <v>15999519</v>
      </c>
      <c r="Q11" s="704">
        <v>17442937.280597389</v>
      </c>
      <c r="R11" s="674">
        <v>21786756.136398457</v>
      </c>
      <c r="S11" s="674">
        <v>24515462.213158768</v>
      </c>
      <c r="T11" s="499"/>
      <c r="U11" s="29">
        <v>17442937.280597389</v>
      </c>
      <c r="V11" s="29">
        <v>21786756.136398457</v>
      </c>
      <c r="W11" s="29">
        <v>24515462.213158768</v>
      </c>
      <c r="Y11" s="29" t="b">
        <f>Q11=U11</f>
        <v>1</v>
      </c>
      <c r="Z11" s="29" t="b">
        <f t="shared" ref="Z11" si="1">R11=V11</f>
        <v>1</v>
      </c>
      <c r="AA11" s="29" t="b">
        <f t="shared" ref="AA11" si="2">S11=W11</f>
        <v>1</v>
      </c>
    </row>
    <row r="12" spans="1:27" ht="8.25" customHeight="1" x14ac:dyDescent="0.2">
      <c r="A12" s="302"/>
      <c r="B12" s="118"/>
      <c r="C12" s="118"/>
      <c r="D12" s="116"/>
      <c r="E12" s="116"/>
      <c r="F12" s="49"/>
      <c r="G12" s="257"/>
      <c r="H12" s="49"/>
      <c r="I12" s="49"/>
      <c r="J12" s="116"/>
      <c r="K12" s="116"/>
      <c r="L12" s="116"/>
      <c r="M12" s="529"/>
      <c r="N12" s="116"/>
      <c r="O12" s="308"/>
      <c r="P12" s="728"/>
      <c r="Q12" s="728"/>
      <c r="R12" s="674"/>
      <c r="S12" s="674"/>
    </row>
    <row r="13" spans="1:27" x14ac:dyDescent="0.2">
      <c r="A13" s="302" t="s">
        <v>242</v>
      </c>
      <c r="B13" s="118">
        <v>9478369</v>
      </c>
      <c r="C13" s="118">
        <v>11452557</v>
      </c>
      <c r="D13" s="116">
        <v>15192063</v>
      </c>
      <c r="E13" s="116">
        <v>21129628</v>
      </c>
      <c r="F13" s="257">
        <v>16446524</v>
      </c>
      <c r="G13" s="257">
        <v>16913662</v>
      </c>
      <c r="H13" s="257">
        <v>16775666</v>
      </c>
      <c r="I13" s="257">
        <v>18504588</v>
      </c>
      <c r="J13" s="116">
        <v>18545166.954015821</v>
      </c>
      <c r="K13" s="116">
        <v>27005467.904962976</v>
      </c>
      <c r="L13" s="116">
        <v>24784276</v>
      </c>
      <c r="M13" s="529">
        <v>17052159</v>
      </c>
      <c r="N13" s="116">
        <v>34208315</v>
      </c>
      <c r="O13" s="727">
        <v>48929996.386290699</v>
      </c>
      <c r="P13" s="704">
        <v>54852788.218456365</v>
      </c>
      <c r="Q13" s="704">
        <v>61276440.556633696</v>
      </c>
      <c r="R13" s="674">
        <v>59463408.949418694</v>
      </c>
      <c r="S13" s="674">
        <v>66488108.799607821</v>
      </c>
      <c r="U13" s="29">
        <v>61276440.556633696</v>
      </c>
      <c r="V13" s="29">
        <v>59463408.949418694</v>
      </c>
      <c r="W13" s="29">
        <v>66488108.799607821</v>
      </c>
      <c r="Y13" s="29" t="b">
        <f>Q13=U13</f>
        <v>1</v>
      </c>
      <c r="Z13" s="29" t="b">
        <f t="shared" ref="Z13" si="3">R13=V13</f>
        <v>1</v>
      </c>
      <c r="AA13" s="29" t="b">
        <f t="shared" ref="AA13" si="4">S13=W13</f>
        <v>1</v>
      </c>
    </row>
    <row r="14" spans="1:27" x14ac:dyDescent="0.2">
      <c r="A14" s="302"/>
      <c r="B14" s="118"/>
      <c r="C14" s="118"/>
      <c r="D14" s="116"/>
      <c r="E14" s="116"/>
      <c r="F14" s="49"/>
      <c r="G14" s="257"/>
      <c r="H14" s="49"/>
      <c r="I14" s="49"/>
      <c r="J14" s="116"/>
      <c r="K14" s="116"/>
      <c r="L14" s="116"/>
      <c r="M14" s="529"/>
      <c r="N14" s="116"/>
      <c r="O14" s="49"/>
      <c r="P14" s="674"/>
      <c r="Q14" s="674"/>
      <c r="R14" s="674"/>
      <c r="S14" s="674"/>
    </row>
    <row r="15" spans="1:27" x14ac:dyDescent="0.2">
      <c r="A15" s="302" t="s">
        <v>77</v>
      </c>
      <c r="B15" s="118">
        <v>9429646</v>
      </c>
      <c r="C15" s="118">
        <v>11464343</v>
      </c>
      <c r="D15" s="116">
        <v>15076863</v>
      </c>
      <c r="E15" s="116">
        <v>21159049</v>
      </c>
      <c r="F15" s="257">
        <v>15720985</v>
      </c>
      <c r="G15" s="257">
        <v>16726536</v>
      </c>
      <c r="H15" s="257">
        <v>16525424</v>
      </c>
      <c r="I15" s="257">
        <v>17798040</v>
      </c>
      <c r="J15" s="116">
        <v>18375683.799893454</v>
      </c>
      <c r="K15" s="116">
        <v>23756298.017823383</v>
      </c>
      <c r="L15" s="116">
        <v>24608510</v>
      </c>
      <c r="M15" s="529">
        <v>28484969</v>
      </c>
      <c r="N15" s="116">
        <v>33699537</v>
      </c>
      <c r="O15" s="727">
        <v>46701614.609380439</v>
      </c>
      <c r="P15" s="674">
        <v>54791657.617024131</v>
      </c>
      <c r="Q15" s="674">
        <v>54456460.760446094</v>
      </c>
      <c r="R15" s="674">
        <v>57619649.003687166</v>
      </c>
      <c r="S15" s="674">
        <v>65143957.830796935</v>
      </c>
      <c r="U15" s="29">
        <v>54456460.760446094</v>
      </c>
      <c r="V15" s="29">
        <v>57619649.003687166</v>
      </c>
      <c r="W15" s="29">
        <v>65143957.830796935</v>
      </c>
      <c r="Y15" s="29" t="b">
        <f t="shared" ref="Y15:Y19" si="5">Q15=U15</f>
        <v>1</v>
      </c>
      <c r="Z15" s="29" t="b">
        <f t="shared" ref="Z15:Z19" si="6">R15=V15</f>
        <v>1</v>
      </c>
      <c r="AA15" s="29" t="b">
        <f t="shared" ref="AA15:AA19" si="7">S15=W15</f>
        <v>1</v>
      </c>
    </row>
    <row r="16" spans="1:27" x14ac:dyDescent="0.2">
      <c r="A16" s="302" t="s">
        <v>78</v>
      </c>
      <c r="B16" s="118">
        <v>5651032</v>
      </c>
      <c r="C16" s="118">
        <v>7906426</v>
      </c>
      <c r="D16" s="116">
        <v>11245266</v>
      </c>
      <c r="E16" s="116">
        <v>18396193</v>
      </c>
      <c r="F16" s="257">
        <v>12779073</v>
      </c>
      <c r="G16" s="257">
        <v>13418066</v>
      </c>
      <c r="H16" s="257">
        <v>12693004</v>
      </c>
      <c r="I16" s="257">
        <v>13898823</v>
      </c>
      <c r="J16" s="116">
        <v>14395158.893020354</v>
      </c>
      <c r="K16" s="116">
        <v>15921835.063753413</v>
      </c>
      <c r="L16" s="116">
        <v>20161173</v>
      </c>
      <c r="M16" s="529">
        <v>23093819</v>
      </c>
      <c r="N16" s="116">
        <v>28939246</v>
      </c>
      <c r="O16" s="727">
        <v>22004156.967239484</v>
      </c>
      <c r="P16" s="704">
        <v>24472369.157747939</v>
      </c>
      <c r="Q16" s="704">
        <v>22148061.655423529</v>
      </c>
      <c r="R16" s="674">
        <v>24643932.203670669</v>
      </c>
      <c r="S16" s="674">
        <v>30242265.0632056</v>
      </c>
      <c r="U16" s="29">
        <v>22148061.655423529</v>
      </c>
      <c r="V16" s="29">
        <v>24643932.203670669</v>
      </c>
      <c r="W16" s="29">
        <v>30242265.0632056</v>
      </c>
      <c r="Y16" s="29" t="b">
        <f t="shared" si="5"/>
        <v>1</v>
      </c>
      <c r="Z16" s="29" t="b">
        <f t="shared" si="6"/>
        <v>1</v>
      </c>
      <c r="AA16" s="29" t="b">
        <f t="shared" si="7"/>
        <v>1</v>
      </c>
    </row>
    <row r="17" spans="1:27" x14ac:dyDescent="0.2">
      <c r="A17" s="302" t="s">
        <v>79</v>
      </c>
      <c r="B17" s="118">
        <v>2851625</v>
      </c>
      <c r="C17" s="118">
        <v>2572143</v>
      </c>
      <c r="D17" s="116">
        <v>2803096</v>
      </c>
      <c r="E17" s="116">
        <v>1830288</v>
      </c>
      <c r="F17" s="257">
        <v>1726905</v>
      </c>
      <c r="G17" s="257">
        <v>2047286</v>
      </c>
      <c r="H17" s="257">
        <v>2192403</v>
      </c>
      <c r="I17" s="257">
        <v>2170167</v>
      </c>
      <c r="J17" s="116">
        <v>2143108.7179418029</v>
      </c>
      <c r="K17" s="116">
        <v>5967970.7549403934</v>
      </c>
      <c r="L17" s="116">
        <v>2796182.8874030025</v>
      </c>
      <c r="M17" s="529">
        <v>3255616</v>
      </c>
      <c r="N17" s="116">
        <v>3372875</v>
      </c>
      <c r="O17" s="727">
        <v>20074445.900813356</v>
      </c>
      <c r="P17" s="704">
        <v>26719915.729974214</v>
      </c>
      <c r="Q17" s="704">
        <v>28119553.977590237</v>
      </c>
      <c r="R17" s="674">
        <v>29120376.968889624</v>
      </c>
      <c r="S17" s="674">
        <v>30643571.729502499</v>
      </c>
      <c r="U17" s="29">
        <v>28119553.977590237</v>
      </c>
      <c r="V17" s="29">
        <v>29120376.968889624</v>
      </c>
      <c r="W17" s="29">
        <v>30643571.729502499</v>
      </c>
      <c r="Y17" s="29" t="b">
        <f t="shared" si="5"/>
        <v>1</v>
      </c>
      <c r="Z17" s="29" t="b">
        <f t="shared" si="6"/>
        <v>1</v>
      </c>
      <c r="AA17" s="29" t="b">
        <f t="shared" si="7"/>
        <v>1</v>
      </c>
    </row>
    <row r="18" spans="1:27" x14ac:dyDescent="0.2">
      <c r="A18" s="302" t="s">
        <v>239</v>
      </c>
      <c r="B18" s="118"/>
      <c r="C18" s="118"/>
      <c r="D18" s="116"/>
      <c r="E18" s="116"/>
      <c r="F18" s="257"/>
      <c r="G18" s="257"/>
      <c r="H18" s="49"/>
      <c r="I18" s="49"/>
      <c r="J18" s="116"/>
      <c r="K18" s="116"/>
      <c r="L18" s="116"/>
      <c r="M18" s="529"/>
      <c r="N18" s="116"/>
      <c r="O18" s="727">
        <v>4548555.5093303714</v>
      </c>
      <c r="P18" s="704">
        <v>3520501.60056245</v>
      </c>
      <c r="Q18" s="704">
        <v>4106373</v>
      </c>
      <c r="R18" s="674">
        <v>3773172.2212077184</v>
      </c>
      <c r="S18" s="674">
        <v>4175599.6219521984</v>
      </c>
      <c r="U18" s="29">
        <v>4106373</v>
      </c>
      <c r="V18" s="29">
        <v>3773172.2212077184</v>
      </c>
      <c r="W18" s="29">
        <v>4175599.6219521984</v>
      </c>
      <c r="Y18" s="29" t="b">
        <f t="shared" si="5"/>
        <v>1</v>
      </c>
      <c r="Z18" s="29" t="b">
        <f t="shared" si="6"/>
        <v>1</v>
      </c>
      <c r="AA18" s="29" t="b">
        <f t="shared" si="7"/>
        <v>1</v>
      </c>
    </row>
    <row r="19" spans="1:27" x14ac:dyDescent="0.2">
      <c r="A19" s="302" t="s">
        <v>240</v>
      </c>
      <c r="B19" s="118">
        <v>926989</v>
      </c>
      <c r="C19" s="118">
        <v>985774</v>
      </c>
      <c r="D19" s="116">
        <v>1028501</v>
      </c>
      <c r="E19" s="116">
        <v>932568</v>
      </c>
      <c r="F19" s="257">
        <v>1215007</v>
      </c>
      <c r="G19" s="257">
        <v>1261184</v>
      </c>
      <c r="H19" s="257">
        <v>1640016</v>
      </c>
      <c r="I19" s="257">
        <v>1729051</v>
      </c>
      <c r="J19" s="116">
        <v>1837416.1889312994</v>
      </c>
      <c r="K19" s="491">
        <v>1866492.1991295766</v>
      </c>
      <c r="L19" s="116">
        <v>1651154</v>
      </c>
      <c r="M19" s="529">
        <v>2135533</v>
      </c>
      <c r="N19" s="116">
        <v>1387416</v>
      </c>
      <c r="O19" s="727">
        <v>74456.231997230818</v>
      </c>
      <c r="P19" s="704">
        <v>78871.12873952571</v>
      </c>
      <c r="Q19" s="704">
        <v>82472.127432322697</v>
      </c>
      <c r="R19" s="674">
        <v>82167.609919161172</v>
      </c>
      <c r="S19" s="674">
        <v>82521.416136634449</v>
      </c>
      <c r="U19" s="29">
        <v>82472.127432322697</v>
      </c>
      <c r="V19" s="29">
        <v>82167.609919161172</v>
      </c>
      <c r="W19" s="29">
        <v>82521.416136634449</v>
      </c>
      <c r="Y19" s="29" t="b">
        <f t="shared" si="5"/>
        <v>1</v>
      </c>
      <c r="Z19" s="29" t="b">
        <f t="shared" si="6"/>
        <v>1</v>
      </c>
      <c r="AA19" s="29" t="b">
        <f t="shared" si="7"/>
        <v>1</v>
      </c>
    </row>
    <row r="20" spans="1:27" x14ac:dyDescent="0.2">
      <c r="A20" s="302"/>
      <c r="B20" s="118"/>
      <c r="C20" s="118"/>
      <c r="D20" s="116"/>
      <c r="E20" s="116"/>
      <c r="F20" s="257"/>
      <c r="G20" s="257"/>
      <c r="H20" s="257"/>
      <c r="I20" s="257"/>
      <c r="J20" s="116"/>
      <c r="K20" s="491"/>
      <c r="L20" s="116"/>
      <c r="M20" s="529"/>
      <c r="N20" s="116"/>
      <c r="P20" s="674"/>
      <c r="Q20" s="674"/>
      <c r="R20" s="674"/>
      <c r="S20" s="674"/>
    </row>
    <row r="21" spans="1:27" x14ac:dyDescent="0.2">
      <c r="A21" s="302" t="s">
        <v>243</v>
      </c>
      <c r="B21" s="118">
        <v>48723</v>
      </c>
      <c r="C21" s="118">
        <v>-11786</v>
      </c>
      <c r="D21" s="116">
        <v>115200</v>
      </c>
      <c r="E21" s="116">
        <v>-29422</v>
      </c>
      <c r="F21" s="257">
        <v>725539</v>
      </c>
      <c r="G21" s="257">
        <v>187126</v>
      </c>
      <c r="H21" s="257">
        <v>250242</v>
      </c>
      <c r="I21" s="257">
        <v>706548</v>
      </c>
      <c r="J21" s="116">
        <v>169483.15412236704</v>
      </c>
      <c r="K21" s="491">
        <v>3249169.8871395933</v>
      </c>
      <c r="L21" s="116">
        <v>175767</v>
      </c>
      <c r="M21" s="529">
        <v>-11432809</v>
      </c>
      <c r="N21" s="116">
        <v>508778</v>
      </c>
      <c r="O21" s="703">
        <v>2228381.7769102622</v>
      </c>
      <c r="P21" s="674">
        <v>61130.601432231764</v>
      </c>
      <c r="Q21" s="674">
        <v>6819979.7961876048</v>
      </c>
      <c r="R21" s="674">
        <v>1843759.9457315286</v>
      </c>
      <c r="S21" s="674">
        <v>1344150.9688108871</v>
      </c>
      <c r="U21" s="29">
        <v>6819979.7961876048</v>
      </c>
      <c r="V21" s="29">
        <v>1843759.9457315286</v>
      </c>
      <c r="W21" s="29">
        <v>1344150.9688108871</v>
      </c>
      <c r="Y21" s="29" t="b">
        <f>Q21=U21</f>
        <v>1</v>
      </c>
      <c r="Z21" s="29" t="b">
        <f t="shared" ref="Z21" si="8">R21=V21</f>
        <v>1</v>
      </c>
      <c r="AA21" s="29" t="b">
        <f t="shared" ref="AA21" si="9">S21=W21</f>
        <v>1</v>
      </c>
    </row>
    <row r="22" spans="1:27" x14ac:dyDescent="0.2">
      <c r="A22" s="66"/>
      <c r="B22" s="118"/>
      <c r="C22" s="118"/>
      <c r="D22" s="116"/>
      <c r="E22" s="116"/>
      <c r="F22" s="257"/>
      <c r="G22" s="257"/>
      <c r="H22" s="49"/>
      <c r="I22" s="49"/>
      <c r="J22" s="116"/>
      <c r="K22" s="116"/>
      <c r="L22" s="116"/>
      <c r="M22" s="529"/>
      <c r="N22" s="116"/>
      <c r="O22" s="49"/>
      <c r="P22" s="674"/>
      <c r="Q22" s="674"/>
      <c r="R22" s="674"/>
      <c r="S22" s="674"/>
    </row>
    <row r="23" spans="1:27" x14ac:dyDescent="0.2">
      <c r="A23" s="302" t="s">
        <v>83</v>
      </c>
      <c r="B23" s="118">
        <v>7586563</v>
      </c>
      <c r="C23" s="118">
        <v>9427703</v>
      </c>
      <c r="D23" s="116">
        <v>14153467</v>
      </c>
      <c r="E23" s="116">
        <v>12009376</v>
      </c>
      <c r="F23" s="257">
        <v>16457204</v>
      </c>
      <c r="G23" s="257">
        <v>22419288</v>
      </c>
      <c r="H23" s="257">
        <v>25852557</v>
      </c>
      <c r="I23" s="257">
        <v>29427395</v>
      </c>
      <c r="J23" s="116">
        <v>32431138.741744146</v>
      </c>
      <c r="K23" s="116">
        <v>28546217.147019133</v>
      </c>
      <c r="L23" s="116">
        <v>32977201</v>
      </c>
      <c r="M23" s="529">
        <v>40750574</v>
      </c>
      <c r="N23" s="116">
        <v>20914703</v>
      </c>
      <c r="O23" s="727">
        <v>12885927.436672807</v>
      </c>
      <c r="P23" s="674">
        <v>19297340.940529943</v>
      </c>
      <c r="Q23" s="674">
        <v>14265520.59009701</v>
      </c>
      <c r="R23" s="674">
        <v>595896.01965391636</v>
      </c>
      <c r="S23" s="674">
        <v>-4249105.7599766552</v>
      </c>
      <c r="U23" s="29">
        <v>14265520.59009701</v>
      </c>
      <c r="V23" s="29">
        <v>595896.01965391636</v>
      </c>
      <c r="W23" s="29">
        <v>-4249105.7599766552</v>
      </c>
      <c r="Y23" s="29" t="b">
        <f>Q23=U23</f>
        <v>1</v>
      </c>
      <c r="Z23" s="29" t="b">
        <f t="shared" ref="Z23" si="10">R23=V23</f>
        <v>1</v>
      </c>
      <c r="AA23" s="29" t="b">
        <f t="shared" ref="AA23" si="11">S23=W23</f>
        <v>1</v>
      </c>
    </row>
    <row r="24" spans="1:27" x14ac:dyDescent="0.2">
      <c r="A24" s="66"/>
      <c r="B24" s="118"/>
      <c r="C24" s="118"/>
      <c r="D24" s="116"/>
      <c r="E24" s="49"/>
      <c r="F24" s="257"/>
      <c r="G24" s="257"/>
      <c r="H24" s="49"/>
      <c r="I24" s="49"/>
      <c r="J24" s="116"/>
      <c r="K24" s="116"/>
      <c r="L24" s="116"/>
      <c r="M24" s="521"/>
      <c r="O24" s="308"/>
      <c r="P24" s="674"/>
      <c r="Q24" s="674"/>
      <c r="R24" s="674"/>
      <c r="S24" s="674"/>
    </row>
    <row r="25" spans="1:27" ht="12.75" customHeight="1" x14ac:dyDescent="0.2">
      <c r="A25" s="189" t="s">
        <v>84</v>
      </c>
      <c r="B25" s="118"/>
      <c r="C25" s="118"/>
      <c r="D25" s="116"/>
      <c r="E25" s="49"/>
      <c r="F25" s="257"/>
      <c r="G25" s="257"/>
      <c r="H25" s="49"/>
      <c r="I25" s="49"/>
      <c r="J25" s="116"/>
      <c r="K25" s="116"/>
      <c r="L25" s="116"/>
      <c r="M25" s="521"/>
      <c r="O25" s="708">
        <v>180184790.21588379</v>
      </c>
      <c r="P25" s="675">
        <v>198504043.16295907</v>
      </c>
      <c r="Q25" s="675">
        <v>209515838.02650034</v>
      </c>
      <c r="R25" s="675">
        <v>211961294.94342759</v>
      </c>
      <c r="S25" s="675">
        <v>227924970.74720651</v>
      </c>
      <c r="U25" s="29">
        <v>209515838.02650034</v>
      </c>
      <c r="V25" s="29">
        <v>211961294.94342759</v>
      </c>
      <c r="W25" s="29">
        <v>227924970.74720651</v>
      </c>
      <c r="Y25" s="29" t="b">
        <f>Q25=U25</f>
        <v>1</v>
      </c>
      <c r="Z25" s="29" t="b">
        <f t="shared" ref="Z25" si="12">R25=V25</f>
        <v>1</v>
      </c>
      <c r="AA25" s="29" t="b">
        <f t="shared" ref="AA25" si="13">S25=W25</f>
        <v>1</v>
      </c>
    </row>
    <row r="26" spans="1:27" x14ac:dyDescent="0.2">
      <c r="A26" s="592" t="s">
        <v>263</v>
      </c>
      <c r="B26" s="590"/>
      <c r="C26" s="634"/>
      <c r="D26" s="590"/>
      <c r="E26" s="635"/>
      <c r="F26" s="592"/>
      <c r="G26" s="626"/>
      <c r="H26" s="626"/>
      <c r="I26" s="590"/>
      <c r="J26" s="590"/>
      <c r="K26" s="590"/>
      <c r="L26" s="590"/>
      <c r="M26" s="616"/>
      <c r="N26" s="590"/>
      <c r="O26" s="590"/>
      <c r="P26" s="590"/>
      <c r="Q26" s="590"/>
    </row>
    <row r="27" spans="1:27" x14ac:dyDescent="0.2">
      <c r="A27" s="592" t="s">
        <v>260</v>
      </c>
      <c r="B27" s="590"/>
      <c r="C27" s="636"/>
      <c r="D27" s="590"/>
      <c r="E27" s="635"/>
      <c r="F27" s="592"/>
      <c r="G27" s="626"/>
      <c r="H27" s="626"/>
      <c r="I27" s="590"/>
      <c r="J27" s="590"/>
      <c r="K27" s="590"/>
      <c r="L27" s="590"/>
      <c r="M27" s="616"/>
      <c r="N27" s="590"/>
      <c r="O27" s="590"/>
      <c r="P27" s="590"/>
      <c r="Q27" s="590"/>
    </row>
    <row r="28" spans="1:27" x14ac:dyDescent="0.2">
      <c r="B28" s="49"/>
      <c r="C28" s="452"/>
      <c r="D28" s="49"/>
      <c r="E28" s="334"/>
      <c r="F28" s="193"/>
      <c r="G28" s="306"/>
      <c r="H28" s="306"/>
      <c r="I28" s="49"/>
    </row>
    <row r="29" spans="1:27" ht="15" customHeight="1" x14ac:dyDescent="0.2">
      <c r="A29" s="193"/>
      <c r="B29" s="306"/>
      <c r="C29" s="306"/>
      <c r="D29" s="306"/>
      <c r="E29" s="214"/>
      <c r="F29" s="193"/>
      <c r="G29" s="306"/>
      <c r="H29" s="306"/>
      <c r="I29" s="306"/>
    </row>
    <row r="30" spans="1:27" ht="15" customHeight="1" x14ac:dyDescent="0.2">
      <c r="A30" s="193"/>
      <c r="B30" s="306"/>
      <c r="C30" s="306"/>
      <c r="D30" s="306"/>
      <c r="E30" s="214"/>
      <c r="F30" s="193"/>
      <c r="G30" s="306"/>
      <c r="H30" s="306"/>
      <c r="I30" s="306"/>
    </row>
    <row r="31" spans="1:27" x14ac:dyDescent="0.2">
      <c r="A31" s="193"/>
      <c r="B31" s="306"/>
      <c r="C31" s="306"/>
      <c r="D31" s="306"/>
      <c r="E31" s="214"/>
      <c r="F31" s="193"/>
      <c r="G31" s="306"/>
      <c r="H31" s="306"/>
      <c r="I31" s="306"/>
    </row>
    <row r="32" spans="1:27" x14ac:dyDescent="0.2">
      <c r="A32" s="193"/>
      <c r="B32" s="306"/>
      <c r="C32" s="306"/>
      <c r="D32" s="306"/>
      <c r="E32" s="214"/>
      <c r="F32" s="193"/>
      <c r="G32" s="306"/>
      <c r="H32" s="306"/>
      <c r="I32" s="306"/>
      <c r="V32" s="438"/>
    </row>
    <row r="33" spans="1:27" x14ac:dyDescent="0.2">
      <c r="A33" s="163" t="s">
        <v>94</v>
      </c>
      <c r="B33" s="306"/>
      <c r="C33" s="306"/>
      <c r="D33" s="306"/>
      <c r="E33" s="214"/>
      <c r="K33" s="163" t="s">
        <v>148</v>
      </c>
    </row>
    <row r="34" spans="1:27" x14ac:dyDescent="0.2">
      <c r="A34" s="167" t="s">
        <v>150</v>
      </c>
      <c r="B34" s="306"/>
      <c r="C34" s="306"/>
      <c r="D34" s="306"/>
      <c r="E34" s="138"/>
      <c r="K34" s="167" t="s">
        <v>150</v>
      </c>
    </row>
    <row r="35" spans="1:27" x14ac:dyDescent="0.2">
      <c r="A35" s="531" t="s">
        <v>237</v>
      </c>
      <c r="B35" s="306"/>
      <c r="C35" s="306"/>
      <c r="D35" s="306"/>
      <c r="E35" s="334"/>
      <c r="K35" s="531" t="s">
        <v>128</v>
      </c>
    </row>
    <row r="36" spans="1:27" x14ac:dyDescent="0.2">
      <c r="A36" s="167" t="s">
        <v>259</v>
      </c>
      <c r="B36" s="306"/>
      <c r="C36" s="306"/>
      <c r="D36" s="306"/>
      <c r="E36" s="334"/>
      <c r="K36" s="167" t="str">
        <f>A4</f>
        <v>2011-2013</v>
      </c>
    </row>
    <row r="37" spans="1:27" x14ac:dyDescent="0.2">
      <c r="A37" s="196" t="s">
        <v>2</v>
      </c>
      <c r="B37" s="306"/>
      <c r="C37" s="306"/>
      <c r="D37" s="306"/>
      <c r="E37" s="49"/>
      <c r="K37" s="196" t="s">
        <v>2</v>
      </c>
    </row>
    <row r="38" spans="1:27" ht="9.75" customHeight="1" x14ac:dyDescent="0.2">
      <c r="A38" s="336"/>
      <c r="B38" s="49"/>
      <c r="C38" s="49"/>
      <c r="D38" s="49"/>
      <c r="E38" s="49"/>
      <c r="F38" s="336"/>
      <c r="G38" s="205"/>
      <c r="I38" s="205"/>
      <c r="J38" s="205"/>
    </row>
    <row r="39" spans="1:27" x14ac:dyDescent="0.2">
      <c r="A39" s="71" t="s">
        <v>69</v>
      </c>
      <c r="B39" s="114">
        <v>1997</v>
      </c>
      <c r="C39" s="120">
        <v>1998</v>
      </c>
      <c r="D39" s="72">
        <v>1999</v>
      </c>
      <c r="E39" s="72">
        <v>2000</v>
      </c>
      <c r="F39" s="72">
        <v>2001</v>
      </c>
      <c r="G39" s="132">
        <v>2002</v>
      </c>
      <c r="H39" s="139">
        <v>2003</v>
      </c>
      <c r="I39" s="139">
        <v>2004</v>
      </c>
      <c r="J39" s="139">
        <v>2005</v>
      </c>
      <c r="K39" s="139">
        <v>2006</v>
      </c>
      <c r="L39" s="139">
        <v>2007</v>
      </c>
      <c r="M39" s="498">
        <v>2008</v>
      </c>
      <c r="N39" s="498">
        <v>2009</v>
      </c>
      <c r="O39" s="446">
        <v>2009</v>
      </c>
      <c r="P39" s="446">
        <v>2010</v>
      </c>
      <c r="Q39" s="446">
        <v>2011</v>
      </c>
      <c r="R39" s="446">
        <v>2012</v>
      </c>
      <c r="S39" s="446">
        <v>2013</v>
      </c>
      <c r="U39" s="446">
        <v>2011</v>
      </c>
      <c r="V39" s="657">
        <v>2012</v>
      </c>
      <c r="W39" s="657">
        <v>2013</v>
      </c>
      <c r="X39" s="66"/>
      <c r="Y39" s="446">
        <v>2011</v>
      </c>
      <c r="Z39" s="657">
        <v>2012</v>
      </c>
      <c r="AA39" s="657">
        <v>2013</v>
      </c>
    </row>
    <row r="40" spans="1:27" ht="9.75" customHeight="1" x14ac:dyDescent="0.2">
      <c r="A40" s="66"/>
      <c r="B40" s="214"/>
      <c r="C40" s="49"/>
      <c r="D40" s="306"/>
      <c r="E40" s="306"/>
      <c r="F40" s="49"/>
      <c r="G40" s="49"/>
    </row>
    <row r="41" spans="1:27" x14ac:dyDescent="0.2">
      <c r="A41" s="302" t="s">
        <v>241</v>
      </c>
      <c r="B41" s="337">
        <v>12063970</v>
      </c>
      <c r="C41" s="118">
        <v>12498257</v>
      </c>
      <c r="D41" s="116">
        <v>12762990</v>
      </c>
      <c r="E41" s="338">
        <v>13051936</v>
      </c>
      <c r="F41" s="257">
        <v>13268737</v>
      </c>
      <c r="G41" s="294">
        <v>13519465</v>
      </c>
      <c r="H41" s="257">
        <v>13796764</v>
      </c>
      <c r="I41" s="257">
        <v>14350892</v>
      </c>
      <c r="J41" s="116">
        <v>14686876.285465457</v>
      </c>
      <c r="K41" s="116">
        <v>15564357.555620091</v>
      </c>
      <c r="L41" s="116">
        <v>16416526.645149255</v>
      </c>
      <c r="M41" s="529">
        <v>16882111.820802834</v>
      </c>
      <c r="N41" s="116">
        <v>17253282</v>
      </c>
      <c r="O41" s="727">
        <v>64473297.614805758</v>
      </c>
      <c r="P41" s="704">
        <v>65875113.59177532</v>
      </c>
      <c r="Q41" s="704">
        <v>69015052.201728463</v>
      </c>
      <c r="R41" s="674">
        <v>73880600.743823066</v>
      </c>
      <c r="S41" s="674">
        <v>78157728.520575628</v>
      </c>
      <c r="T41" s="499"/>
      <c r="U41" s="29">
        <v>69015052.201728463</v>
      </c>
      <c r="V41" s="29">
        <v>73880600.743823066</v>
      </c>
      <c r="W41" s="29">
        <v>78157728.520575628</v>
      </c>
      <c r="Y41" s="29" t="b">
        <f>Q41=U41</f>
        <v>1</v>
      </c>
      <c r="Z41" s="29" t="b">
        <f t="shared" ref="Z41" si="14">R41=V41</f>
        <v>1</v>
      </c>
      <c r="AA41" s="29" t="b">
        <f t="shared" ref="AA41" si="15">S41=W41</f>
        <v>1</v>
      </c>
    </row>
    <row r="42" spans="1:27" x14ac:dyDescent="0.2">
      <c r="A42" s="302"/>
      <c r="B42" s="49"/>
      <c r="C42" s="118"/>
      <c r="D42" s="116"/>
      <c r="E42" s="257"/>
      <c r="F42" s="257"/>
      <c r="G42" s="294"/>
      <c r="H42" s="49"/>
      <c r="I42" s="49"/>
      <c r="J42" s="116"/>
      <c r="K42" s="116"/>
      <c r="L42" s="116"/>
      <c r="M42" s="529"/>
      <c r="N42" s="116"/>
      <c r="O42" s="49"/>
      <c r="P42" s="674"/>
      <c r="Q42" s="674"/>
      <c r="R42" s="674"/>
      <c r="S42" s="674"/>
    </row>
    <row r="43" spans="1:27" x14ac:dyDescent="0.2">
      <c r="A43" s="302" t="s">
        <v>238</v>
      </c>
      <c r="B43" s="118">
        <v>1318680</v>
      </c>
      <c r="C43" s="118">
        <v>1380232</v>
      </c>
      <c r="D43" s="116">
        <v>1385345</v>
      </c>
      <c r="E43" s="257">
        <v>1604077</v>
      </c>
      <c r="F43" s="257">
        <v>1537269</v>
      </c>
      <c r="G43" s="294">
        <v>1541247</v>
      </c>
      <c r="H43" s="257">
        <v>1636945</v>
      </c>
      <c r="I43" s="257">
        <v>1587276</v>
      </c>
      <c r="J43" s="116">
        <v>1608354.9625029294</v>
      </c>
      <c r="K43" s="116">
        <v>1788156.0018458688</v>
      </c>
      <c r="L43" s="116">
        <v>1848215.4727890734</v>
      </c>
      <c r="M43" s="529">
        <v>1873677</v>
      </c>
      <c r="N43" s="116">
        <v>2047663</v>
      </c>
      <c r="O43" s="727">
        <v>9974447.9023388959</v>
      </c>
      <c r="P43" s="704">
        <v>10320204</v>
      </c>
      <c r="Q43" s="704">
        <v>10560755.917929634</v>
      </c>
      <c r="R43" s="674">
        <v>12720751.155284122</v>
      </c>
      <c r="S43" s="674">
        <v>13801070.614568925</v>
      </c>
      <c r="U43" s="29">
        <v>10560755.917929634</v>
      </c>
      <c r="V43" s="29">
        <v>12720751.155284122</v>
      </c>
      <c r="W43" s="29">
        <v>13801070.614568925</v>
      </c>
      <c r="Y43" s="29" t="b">
        <f>Q43=U43</f>
        <v>1</v>
      </c>
      <c r="Z43" s="29" t="b">
        <f t="shared" ref="Z43" si="16">R43=V43</f>
        <v>1</v>
      </c>
      <c r="AA43" s="29" t="b">
        <f t="shared" ref="AA43" si="17">S43=W43</f>
        <v>1</v>
      </c>
    </row>
    <row r="44" spans="1:27" x14ac:dyDescent="0.2">
      <c r="A44" s="302"/>
      <c r="B44" s="118"/>
      <c r="C44" s="118"/>
      <c r="D44" s="49"/>
      <c r="E44" s="257"/>
      <c r="F44" s="257"/>
      <c r="G44" s="294"/>
      <c r="H44" s="49"/>
      <c r="I44" s="49"/>
      <c r="J44" s="116"/>
      <c r="K44" s="116"/>
      <c r="L44" s="116"/>
      <c r="M44" s="529"/>
      <c r="N44" s="116"/>
      <c r="O44" s="49"/>
      <c r="P44" s="674"/>
      <c r="Q44" s="674"/>
      <c r="R44" s="674"/>
      <c r="S44" s="674"/>
    </row>
    <row r="45" spans="1:27" ht="11.25" customHeight="1" x14ac:dyDescent="0.2">
      <c r="A45" s="302" t="s">
        <v>242</v>
      </c>
      <c r="B45" s="118">
        <v>3766255</v>
      </c>
      <c r="C45" s="118">
        <v>4287658</v>
      </c>
      <c r="D45" s="116">
        <v>5422217</v>
      </c>
      <c r="E45" s="257">
        <v>7237635</v>
      </c>
      <c r="F45" s="257">
        <v>5247897</v>
      </c>
      <c r="G45" s="294">
        <v>5157433</v>
      </c>
      <c r="H45" s="257">
        <v>4833562</v>
      </c>
      <c r="I45" s="257">
        <v>4960093</v>
      </c>
      <c r="J45" s="116">
        <v>4539791.625383893</v>
      </c>
      <c r="K45" s="116">
        <v>6722012.8203511201</v>
      </c>
      <c r="L45" s="116">
        <v>5584880</v>
      </c>
      <c r="M45" s="529">
        <v>3072592</v>
      </c>
      <c r="N45" s="116">
        <v>6757273</v>
      </c>
      <c r="O45" s="727">
        <v>31031461.541505702</v>
      </c>
      <c r="P45" s="704">
        <v>35312683.912893355</v>
      </c>
      <c r="Q45" s="704">
        <v>38903541.622040883</v>
      </c>
      <c r="R45" s="674">
        <v>37483110.768974185</v>
      </c>
      <c r="S45" s="674">
        <v>40509589.564301178</v>
      </c>
      <c r="U45" s="29">
        <v>38903541.622040883</v>
      </c>
      <c r="V45" s="29">
        <v>37483110.768974185</v>
      </c>
      <c r="W45" s="29">
        <v>40509589.564301178</v>
      </c>
      <c r="Y45" s="29" t="b">
        <f>Q45=U45</f>
        <v>1</v>
      </c>
      <c r="Z45" s="29" t="b">
        <f t="shared" ref="Z45" si="18">R45=V45</f>
        <v>1</v>
      </c>
      <c r="AA45" s="29" t="b">
        <f t="shared" ref="AA45" si="19">S45=W45</f>
        <v>1</v>
      </c>
    </row>
    <row r="46" spans="1:27" x14ac:dyDescent="0.2">
      <c r="A46" s="302"/>
      <c r="B46" s="118"/>
      <c r="C46" s="118"/>
      <c r="D46" s="49"/>
      <c r="E46" s="257"/>
      <c r="F46" s="257"/>
      <c r="G46" s="294"/>
      <c r="H46" s="49"/>
      <c r="I46" s="49"/>
      <c r="J46" s="116"/>
      <c r="L46" s="116"/>
      <c r="M46" s="529"/>
      <c r="N46" s="116"/>
      <c r="O46" s="49"/>
      <c r="P46" s="674"/>
      <c r="Q46" s="674"/>
      <c r="R46" s="674"/>
      <c r="S46" s="674"/>
    </row>
    <row r="47" spans="1:27" x14ac:dyDescent="0.2">
      <c r="A47" s="302" t="s">
        <v>77</v>
      </c>
      <c r="B47" s="118">
        <v>3741171</v>
      </c>
      <c r="C47" s="118">
        <v>4292055</v>
      </c>
      <c r="D47" s="116">
        <v>5375864</v>
      </c>
      <c r="E47" s="257">
        <v>7296678</v>
      </c>
      <c r="F47" s="257">
        <v>5029917</v>
      </c>
      <c r="G47" s="294">
        <v>5092879</v>
      </c>
      <c r="H47" s="257">
        <v>4739305</v>
      </c>
      <c r="I47" s="257">
        <v>4688254</v>
      </c>
      <c r="J47" s="116">
        <v>4478063.1569639612</v>
      </c>
      <c r="K47" s="116">
        <v>5890656.8127904665</v>
      </c>
      <c r="L47" s="116">
        <v>5528353</v>
      </c>
      <c r="M47" s="529">
        <v>5807657</v>
      </c>
      <c r="N47" s="116">
        <v>6675516</v>
      </c>
      <c r="O47" s="727">
        <v>29553611.385508209</v>
      </c>
      <c r="P47" s="674">
        <v>35252205.647570342</v>
      </c>
      <c r="Q47" s="674">
        <v>35249877.518690392</v>
      </c>
      <c r="R47" s="674">
        <v>36434128.0396097</v>
      </c>
      <c r="S47" s="674">
        <v>39381130.022694059</v>
      </c>
      <c r="U47" s="29">
        <v>35249877.518690392</v>
      </c>
      <c r="V47" s="29">
        <v>36434128.0396097</v>
      </c>
      <c r="W47" s="29">
        <v>39381130.022694059</v>
      </c>
      <c r="Y47" s="29" t="b">
        <f t="shared" ref="Y47:Y51" si="20">Q47=U47</f>
        <v>1</v>
      </c>
      <c r="Z47" s="29" t="b">
        <f t="shared" ref="Z47:Z51" si="21">R47=V47</f>
        <v>1</v>
      </c>
      <c r="AA47" s="29" t="b">
        <f t="shared" ref="AA47:AA51" si="22">S47=W47</f>
        <v>1</v>
      </c>
    </row>
    <row r="48" spans="1:27" x14ac:dyDescent="0.2">
      <c r="A48" s="302" t="s">
        <v>78</v>
      </c>
      <c r="B48" s="118">
        <v>2257077</v>
      </c>
      <c r="C48" s="118">
        <v>2986303</v>
      </c>
      <c r="D48" s="116">
        <v>4033251</v>
      </c>
      <c r="E48" s="257">
        <v>6360721</v>
      </c>
      <c r="F48" s="257">
        <v>4065897</v>
      </c>
      <c r="G48" s="294">
        <v>4031146</v>
      </c>
      <c r="H48" s="257">
        <v>3598946</v>
      </c>
      <c r="I48" s="257">
        <v>3573086</v>
      </c>
      <c r="J48" s="116">
        <v>3438237.6929295249</v>
      </c>
      <c r="K48" s="116">
        <v>3616991.8812345243</v>
      </c>
      <c r="L48" s="116">
        <v>4353787</v>
      </c>
      <c r="M48" s="529">
        <v>4506786</v>
      </c>
      <c r="N48" s="116">
        <v>5413605</v>
      </c>
      <c r="O48" s="727">
        <v>10705483.858622845</v>
      </c>
      <c r="P48" s="704">
        <v>11455449.773541324</v>
      </c>
      <c r="Q48" s="704">
        <v>10036627.770005681</v>
      </c>
      <c r="R48" s="674">
        <v>10792303.088353973</v>
      </c>
      <c r="S48" s="674">
        <v>12805530.332104865</v>
      </c>
      <c r="U48" s="29">
        <v>10036627.770005681</v>
      </c>
      <c r="V48" s="29">
        <v>10792303.088353973</v>
      </c>
      <c r="W48" s="29">
        <v>12805530.332104865</v>
      </c>
      <c r="Y48" s="29" t="b">
        <f t="shared" si="20"/>
        <v>1</v>
      </c>
      <c r="Z48" s="29" t="b">
        <f t="shared" si="21"/>
        <v>1</v>
      </c>
      <c r="AA48" s="29" t="b">
        <f t="shared" si="22"/>
        <v>1</v>
      </c>
    </row>
    <row r="49" spans="1:27" x14ac:dyDescent="0.2">
      <c r="A49" s="302" t="s">
        <v>79</v>
      </c>
      <c r="B49" s="118">
        <v>1121706</v>
      </c>
      <c r="C49" s="118">
        <v>932381</v>
      </c>
      <c r="D49" s="116">
        <v>973273</v>
      </c>
      <c r="E49" s="257">
        <v>609836</v>
      </c>
      <c r="F49" s="299">
        <v>562144</v>
      </c>
      <c r="G49" s="294">
        <v>641454</v>
      </c>
      <c r="H49" s="257">
        <v>716602</v>
      </c>
      <c r="I49" s="257">
        <v>700163</v>
      </c>
      <c r="J49" s="116">
        <v>643266.40855776123</v>
      </c>
      <c r="K49" s="116">
        <v>1875660.8788341898</v>
      </c>
      <c r="L49" s="116">
        <v>831711</v>
      </c>
      <c r="M49" s="529">
        <v>960440.15764952789</v>
      </c>
      <c r="N49" s="116">
        <v>1019447</v>
      </c>
      <c r="O49" s="727">
        <v>16713100.638286062</v>
      </c>
      <c r="P49" s="704">
        <v>21686545.445068952</v>
      </c>
      <c r="Q49" s="704">
        <v>23181107.154879104</v>
      </c>
      <c r="R49" s="674">
        <v>23543428.728430595</v>
      </c>
      <c r="S49" s="674">
        <v>24546004.602942694</v>
      </c>
      <c r="U49" s="29">
        <v>23181107.154879104</v>
      </c>
      <c r="V49" s="29">
        <v>23543428.728430595</v>
      </c>
      <c r="W49" s="29">
        <v>24546004.602942694</v>
      </c>
      <c r="Y49" s="29" t="b">
        <f t="shared" si="20"/>
        <v>1</v>
      </c>
      <c r="Z49" s="29" t="b">
        <f t="shared" si="21"/>
        <v>1</v>
      </c>
      <c r="AA49" s="29" t="b">
        <f t="shared" si="22"/>
        <v>1</v>
      </c>
    </row>
    <row r="50" spans="1:27" x14ac:dyDescent="0.2">
      <c r="A50" s="302" t="s">
        <v>239</v>
      </c>
      <c r="B50" s="49"/>
      <c r="C50" s="49"/>
      <c r="D50" s="49"/>
      <c r="G50" s="49"/>
      <c r="H50" s="49"/>
      <c r="I50" s="49"/>
      <c r="J50" s="116"/>
      <c r="K50" s="116"/>
      <c r="L50" s="116"/>
      <c r="M50" s="529"/>
      <c r="N50" s="116"/>
      <c r="O50" s="727">
        <v>2078573.8356235109</v>
      </c>
      <c r="P50" s="704">
        <v>2052447.819728862</v>
      </c>
      <c r="Q50" s="704">
        <v>1970389</v>
      </c>
      <c r="R50" s="674">
        <v>2035308.7914274391</v>
      </c>
      <c r="S50" s="674">
        <v>1960397.2372066632</v>
      </c>
      <c r="U50" s="29">
        <v>1970389</v>
      </c>
      <c r="V50" s="29">
        <v>2035308.7914274391</v>
      </c>
      <c r="W50" s="29">
        <v>1960397.2372066632</v>
      </c>
      <c r="Y50" s="29" t="b">
        <f t="shared" si="20"/>
        <v>1</v>
      </c>
      <c r="Z50" s="29" t="b">
        <f t="shared" si="21"/>
        <v>1</v>
      </c>
      <c r="AA50" s="29" t="b">
        <f t="shared" si="22"/>
        <v>1</v>
      </c>
    </row>
    <row r="51" spans="1:27" x14ac:dyDescent="0.2">
      <c r="A51" s="302" t="s">
        <v>240</v>
      </c>
      <c r="B51" s="118">
        <v>362388</v>
      </c>
      <c r="C51" s="118">
        <v>373371</v>
      </c>
      <c r="D51" s="116">
        <v>369340</v>
      </c>
      <c r="E51" s="257">
        <v>326121</v>
      </c>
      <c r="F51" s="299">
        <v>401876</v>
      </c>
      <c r="G51" s="294">
        <v>420279</v>
      </c>
      <c r="H51" s="257">
        <v>423757</v>
      </c>
      <c r="I51" s="257">
        <v>415005</v>
      </c>
      <c r="J51" s="116">
        <v>396559.05547667487</v>
      </c>
      <c r="K51" s="116">
        <v>398004.05272175156</v>
      </c>
      <c r="L51" s="116">
        <v>342855</v>
      </c>
      <c r="M51" s="529">
        <v>340431</v>
      </c>
      <c r="N51" s="116">
        <v>242464</v>
      </c>
      <c r="O51" s="727">
        <v>56453.052975793369</v>
      </c>
      <c r="P51" s="704">
        <v>57762.609231204442</v>
      </c>
      <c r="Q51" s="704">
        <v>61753.59380561237</v>
      </c>
      <c r="R51" s="674">
        <v>63087.431397690445</v>
      </c>
      <c r="S51" s="674">
        <v>69197.850439842077</v>
      </c>
      <c r="U51" s="29">
        <v>61753.59380561237</v>
      </c>
      <c r="V51" s="29">
        <v>63087.431397690445</v>
      </c>
      <c r="W51" s="29">
        <v>69197.850439842077</v>
      </c>
      <c r="Y51" s="29" t="b">
        <f t="shared" si="20"/>
        <v>1</v>
      </c>
      <c r="Z51" s="29" t="b">
        <f t="shared" si="21"/>
        <v>1</v>
      </c>
      <c r="AA51" s="29" t="b">
        <f t="shared" si="22"/>
        <v>1</v>
      </c>
    </row>
    <row r="52" spans="1:27" x14ac:dyDescent="0.2">
      <c r="A52" s="302"/>
      <c r="B52" s="118"/>
      <c r="C52" s="118"/>
      <c r="D52" s="116"/>
      <c r="E52" s="257"/>
      <c r="F52" s="299"/>
      <c r="G52" s="294"/>
      <c r="H52" s="257"/>
      <c r="I52" s="257"/>
      <c r="J52" s="116"/>
      <c r="K52" s="116"/>
      <c r="L52" s="116"/>
      <c r="M52" s="529"/>
      <c r="N52" s="116"/>
      <c r="P52" s="674"/>
      <c r="Q52" s="674"/>
      <c r="R52" s="674"/>
      <c r="S52" s="674"/>
    </row>
    <row r="53" spans="1:27" x14ac:dyDescent="0.2">
      <c r="A53" s="302" t="s">
        <v>243</v>
      </c>
      <c r="B53" s="118">
        <v>25084</v>
      </c>
      <c r="C53" s="118">
        <v>-4397</v>
      </c>
      <c r="D53" s="116">
        <v>46353</v>
      </c>
      <c r="E53" s="257">
        <v>-59043</v>
      </c>
      <c r="F53" s="257">
        <v>217980</v>
      </c>
      <c r="G53" s="294">
        <v>64554</v>
      </c>
      <c r="H53" s="257">
        <v>94258</v>
      </c>
      <c r="I53" s="257">
        <v>271839</v>
      </c>
      <c r="J53" s="116">
        <v>61728.468419931683</v>
      </c>
      <c r="K53" s="116">
        <v>831356.00756065396</v>
      </c>
      <c r="L53" s="116">
        <v>56528</v>
      </c>
      <c r="M53" s="529">
        <v>-2735065</v>
      </c>
      <c r="N53" s="116">
        <v>81757</v>
      </c>
      <c r="O53" s="703">
        <v>1477850.1559974912</v>
      </c>
      <c r="P53" s="674">
        <v>60478.265323014813</v>
      </c>
      <c r="Q53" s="674">
        <v>3653664.1033504889</v>
      </c>
      <c r="R53" s="674">
        <v>1048982.7293644866</v>
      </c>
      <c r="S53" s="674">
        <v>1128459.5416071208</v>
      </c>
      <c r="T53" s="487"/>
      <c r="U53" s="29">
        <v>3653664.1033504889</v>
      </c>
      <c r="V53" s="29">
        <v>1048982.7293644866</v>
      </c>
      <c r="W53" s="29">
        <v>1128459.5416071208</v>
      </c>
      <c r="Y53" s="29" t="b">
        <f>Q53=U53</f>
        <v>1</v>
      </c>
      <c r="Z53" s="29" t="b">
        <f t="shared" ref="Z53" si="23">R53=V53</f>
        <v>1</v>
      </c>
      <c r="AA53" s="29" t="b">
        <f t="shared" ref="AA53" si="24">S53=W53</f>
        <v>1</v>
      </c>
    </row>
    <row r="54" spans="1:27" x14ac:dyDescent="0.2">
      <c r="A54" s="66"/>
      <c r="B54" s="118"/>
      <c r="C54" s="118"/>
      <c r="D54" s="116"/>
      <c r="E54" s="257"/>
      <c r="F54" s="257"/>
      <c r="G54" s="240"/>
      <c r="H54" s="49"/>
      <c r="I54" s="49"/>
      <c r="J54" s="116"/>
      <c r="K54" s="116"/>
      <c r="L54" s="116"/>
      <c r="M54" s="529"/>
      <c r="N54" s="116"/>
      <c r="O54" s="308"/>
      <c r="P54" s="674"/>
      <c r="Q54" s="674"/>
      <c r="R54" s="674"/>
      <c r="S54" s="674"/>
    </row>
    <row r="55" spans="1:27" x14ac:dyDescent="0.2">
      <c r="A55" s="302" t="s">
        <v>83</v>
      </c>
      <c r="B55" s="118">
        <v>2493663</v>
      </c>
      <c r="C55" s="118">
        <v>2137202</v>
      </c>
      <c r="D55" s="116">
        <v>4186743</v>
      </c>
      <c r="E55" s="257">
        <v>2836459</v>
      </c>
      <c r="F55" s="257">
        <v>4259788</v>
      </c>
      <c r="G55" s="294">
        <v>5014866</v>
      </c>
      <c r="H55" s="257">
        <v>5847308</v>
      </c>
      <c r="I55" s="257">
        <v>6291694</v>
      </c>
      <c r="J55" s="116">
        <v>6577406.0637339428</v>
      </c>
      <c r="K55" s="116">
        <v>4322399.0686926246</v>
      </c>
      <c r="L55" s="116">
        <v>6564164</v>
      </c>
      <c r="M55" s="529">
        <v>9092428</v>
      </c>
      <c r="N55" s="116">
        <v>5489091</v>
      </c>
      <c r="O55" s="727">
        <v>7313759.0334236175</v>
      </c>
      <c r="P55" s="728">
        <v>8628272.6881110817</v>
      </c>
      <c r="Q55" s="728">
        <v>3260825.3259603381</v>
      </c>
      <c r="R55" s="674">
        <v>-1104067.0637295991</v>
      </c>
      <c r="S55" s="674">
        <v>-2142583.400999248</v>
      </c>
      <c r="U55" s="29">
        <v>3260825.3259603381</v>
      </c>
      <c r="V55" s="29">
        <v>-1104067.0637295991</v>
      </c>
      <c r="W55" s="29">
        <v>-2142583.400999248</v>
      </c>
      <c r="Y55" s="29" t="b">
        <f>Q55=U55</f>
        <v>1</v>
      </c>
      <c r="Z55" s="29" t="b">
        <f t="shared" ref="Z55" si="25">R55=V55</f>
        <v>1</v>
      </c>
      <c r="AA55" s="29" t="b">
        <f t="shared" ref="AA55" si="26">S55=W55</f>
        <v>1</v>
      </c>
    </row>
    <row r="56" spans="1:27" x14ac:dyDescent="0.2">
      <c r="A56" s="66"/>
      <c r="B56" s="118"/>
      <c r="C56" s="118"/>
      <c r="D56" s="116"/>
      <c r="E56" s="257"/>
      <c r="F56" s="257"/>
      <c r="G56" s="294"/>
      <c r="H56" s="49"/>
      <c r="I56" s="49"/>
      <c r="J56" s="116"/>
      <c r="K56" s="116"/>
      <c r="L56" s="116"/>
      <c r="M56" s="521"/>
      <c r="O56" s="308"/>
      <c r="P56" s="674"/>
      <c r="Q56" s="674"/>
      <c r="R56" s="674"/>
      <c r="S56" s="674"/>
    </row>
    <row r="57" spans="1:27" ht="12.75" customHeight="1" x14ac:dyDescent="0.2">
      <c r="A57" s="189" t="s">
        <v>84</v>
      </c>
      <c r="B57" s="118"/>
      <c r="C57" s="118"/>
      <c r="D57" s="116"/>
      <c r="E57" s="257"/>
      <c r="F57" s="257"/>
      <c r="G57" s="294"/>
      <c r="H57" s="49"/>
      <c r="I57" s="49"/>
      <c r="J57" s="116"/>
      <c r="K57" s="116"/>
      <c r="L57" s="116"/>
      <c r="M57" s="521"/>
      <c r="O57" s="708">
        <v>112792966.09207396</v>
      </c>
      <c r="P57" s="675">
        <v>120136274.19277976</v>
      </c>
      <c r="Q57" s="675">
        <v>121740175.06765932</v>
      </c>
      <c r="R57" s="675">
        <v>122980395.60435177</v>
      </c>
      <c r="S57" s="675">
        <v>130325805.29844648</v>
      </c>
      <c r="U57" s="29">
        <v>121740175.06765932</v>
      </c>
      <c r="V57" s="29">
        <v>122980395.60435177</v>
      </c>
      <c r="W57" s="29">
        <v>130325805.29844648</v>
      </c>
      <c r="Y57" s="29" t="b">
        <f>Q57=U57</f>
        <v>1</v>
      </c>
      <c r="Z57" s="29" t="b">
        <f t="shared" ref="Z57" si="27">R57=V57</f>
        <v>1</v>
      </c>
      <c r="AA57" s="29" t="b">
        <f t="shared" ref="AA57" si="28">S57=W57</f>
        <v>1</v>
      </c>
    </row>
    <row r="58" spans="1:27" ht="12" customHeight="1" x14ac:dyDescent="0.2">
      <c r="A58" s="592" t="s">
        <v>263</v>
      </c>
      <c r="B58" s="590"/>
      <c r="C58" s="590"/>
      <c r="D58" s="590"/>
      <c r="E58" s="590"/>
      <c r="F58" s="590"/>
      <c r="G58" s="590"/>
      <c r="H58" s="590"/>
      <c r="I58" s="592" t="s">
        <v>96</v>
      </c>
      <c r="J58" s="590"/>
      <c r="K58" s="590"/>
      <c r="L58" s="590"/>
      <c r="M58" s="616"/>
      <c r="N58" s="590"/>
      <c r="O58" s="590"/>
      <c r="P58" s="590"/>
      <c r="Q58" s="590"/>
    </row>
    <row r="59" spans="1:27" ht="12" customHeight="1" x14ac:dyDescent="0.2">
      <c r="A59" s="592" t="s">
        <v>260</v>
      </c>
      <c r="B59" s="590"/>
      <c r="C59" s="590"/>
      <c r="D59" s="590"/>
      <c r="E59" s="590"/>
      <c r="F59" s="590"/>
      <c r="G59" s="590"/>
      <c r="H59" s="590"/>
      <c r="I59" s="592" t="s">
        <v>20</v>
      </c>
      <c r="J59" s="590"/>
      <c r="K59" s="590"/>
      <c r="L59" s="590"/>
      <c r="M59" s="616"/>
      <c r="N59" s="590"/>
      <c r="O59" s="590"/>
      <c r="P59" s="590"/>
      <c r="Q59" s="590"/>
    </row>
    <row r="60" spans="1:27" x14ac:dyDescent="0.2">
      <c r="A60" s="66"/>
      <c r="B60" s="49"/>
      <c r="C60" s="49"/>
      <c r="D60" s="49"/>
    </row>
    <row r="61" spans="1:27" x14ac:dyDescent="0.2">
      <c r="A61" s="66"/>
      <c r="B61" s="49"/>
      <c r="C61" s="49"/>
      <c r="D61" s="49"/>
    </row>
  </sheetData>
  <phoneticPr fontId="0" type="noConversion"/>
  <printOptions horizontalCentered="1"/>
  <pageMargins left="0.75" right="0.75" top="0.75" bottom="0.75" header="0" footer="0"/>
  <pageSetup paperSize="9" scale="99" pageOrder="overThenDown" orientation="portrait" r:id="rId1"/>
  <headerFooter alignWithMargins="0">
    <oddFooter>&amp;C3-10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CARgraph1pp3-3 revised</vt:lpstr>
      <vt:lpstr>#1 GRDP Indus Orig</vt:lpstr>
      <vt:lpstr>#2 GRDP by region</vt:lpstr>
      <vt:lpstr>#3 GRDP CAR_levels</vt:lpstr>
      <vt:lpstr>#3 GRDP CAR_growth</vt:lpstr>
      <vt:lpstr>#4 Per Capita GRDP by Reg</vt:lpstr>
      <vt:lpstr>#5 GRDE by Exp Type</vt:lpstr>
      <vt:lpstr>#6 GRDE by region</vt:lpstr>
      <vt:lpstr>#7 Exp on GRDP</vt:lpstr>
      <vt:lpstr>#7 TRIAL</vt:lpstr>
      <vt:lpstr>Sheet1</vt:lpstr>
      <vt:lpstr>#8 Per Capita PCE </vt:lpstr>
      <vt:lpstr>CARgraph2,pp3-8</vt:lpstr>
      <vt:lpstr>endnotes</vt:lpstr>
      <vt:lpstr>chapter3.4</vt:lpstr>
      <vt:lpstr>RU1graph</vt:lpstr>
      <vt:lpstr>'#1 GRDP Indus Orig'!Print_Area</vt:lpstr>
      <vt:lpstr>'#2 GRDP by region'!Print_Area</vt:lpstr>
      <vt:lpstr>'#3 GRDP CAR_growth'!Print_Area</vt:lpstr>
      <vt:lpstr>'#3 GRDP CAR_levels'!Print_Area</vt:lpstr>
      <vt:lpstr>'#4 Per Capita GRDP by Reg'!Print_Area</vt:lpstr>
      <vt:lpstr>'#5 GRDE by Exp Type'!Print_Area</vt:lpstr>
      <vt:lpstr>'#6 GRDE by region'!Print_Area</vt:lpstr>
      <vt:lpstr>'#7 Exp on GRDP'!Print_Area</vt:lpstr>
      <vt:lpstr>'#7 TRIAL'!Print_Area</vt:lpstr>
      <vt:lpstr>'#8 Per Capita PCE '!Print_Area</vt:lpstr>
      <vt:lpstr>'CARgraph1pp3-3 revised'!Print_Area</vt:lpstr>
      <vt:lpstr>'CARgraph2,pp3-8'!Print_Area</vt:lpstr>
      <vt:lpstr>endnotes!Print_Area</vt:lpstr>
      <vt:lpstr>RU1graph!Print_Area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My PC</cp:lastModifiedBy>
  <cp:lastPrinted>2015-02-20T03:03:47Z</cp:lastPrinted>
  <dcterms:created xsi:type="dcterms:W3CDTF">2000-02-24T01:03:42Z</dcterms:created>
  <dcterms:modified xsi:type="dcterms:W3CDTF">2015-02-20T03:04:23Z</dcterms:modified>
</cp:coreProperties>
</file>