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35" yWindow="315" windowWidth="10440" windowHeight="7710" tabRatio="932" activeTab="1"/>
  </bookViews>
  <sheets>
    <sheet name="1" sheetId="1" r:id="rId1"/>
    <sheet name="2" sheetId="4" r:id="rId2"/>
    <sheet name="3" sheetId="10" r:id="rId3"/>
    <sheet name="1994PSIC" sheetId="11" r:id="rId4"/>
    <sheet name="2004PSIC" sheetId="12" r:id="rId5"/>
  </sheets>
  <definedNames>
    <definedName name="_xlnm._FilterDatabase" localSheetId="0" hidden="1">'1'!$A$4:$AJ$216</definedName>
    <definedName name="_xlnm._FilterDatabase" localSheetId="1" hidden="1">'2'!$A$8:$AF$60</definedName>
    <definedName name="_xlnm._FilterDatabase" localSheetId="2" hidden="1">'3'!$N$5:$AK$23</definedName>
    <definedName name="_xlnm.Print_Area" localSheetId="0">'1'!$A$1:$L$217</definedName>
    <definedName name="_xlnm.Print_Area" localSheetId="3">'1994PSIC'!$A$1:$D$72</definedName>
    <definedName name="_xlnm.Print_Area" localSheetId="2">'3'!$A$1:$CZ$28</definedName>
    <definedName name="_xlnm.Print_Titles" localSheetId="0">'1'!$1:$3</definedName>
    <definedName name="_xlnm.Print_Titles" localSheetId="1">'2'!$2:$7</definedName>
    <definedName name="_xlnm.Print_Titles" localSheetId="2">'3'!$1:$4</definedName>
  </definedNames>
  <calcPr calcId="145621"/>
</workbook>
</file>

<file path=xl/calcChain.xml><?xml version="1.0" encoding="utf-8"?>
<calcChain xmlns="http://schemas.openxmlformats.org/spreadsheetml/2006/main">
  <c r="E37" i="4" l="1"/>
  <c r="X11" i="10"/>
  <c r="X9" i="10"/>
  <c r="X6" i="10"/>
  <c r="AK11" i="10"/>
  <c r="AK6" i="10"/>
  <c r="AK9" i="10"/>
  <c r="AX11" i="10"/>
  <c r="AX9" i="10"/>
  <c r="AX6" i="10"/>
  <c r="BK11" i="10"/>
  <c r="BK9" i="10"/>
  <c r="BK6" i="10"/>
  <c r="BX11" i="10"/>
  <c r="BX9" i="10"/>
  <c r="BX6" i="10"/>
  <c r="CK6" i="10"/>
  <c r="CK9" i="10"/>
  <c r="CK11" i="10"/>
  <c r="K11" i="10"/>
  <c r="K6" i="10"/>
  <c r="H13" i="4"/>
</calcChain>
</file>

<file path=xl/sharedStrings.xml><?xml version="1.0" encoding="utf-8"?>
<sst xmlns="http://schemas.openxmlformats.org/spreadsheetml/2006/main" count="881" uniqueCount="254">
  <si>
    <t>CORDILLERA ADMINISTRATIVE REGION</t>
  </si>
  <si>
    <t>CALABARZON</t>
  </si>
  <si>
    <t>SOCCSKSARGEN</t>
  </si>
  <si>
    <t>MIMAROPA</t>
  </si>
  <si>
    <t>Number of Establishments</t>
  </si>
  <si>
    <t>Total</t>
  </si>
  <si>
    <t>MICRO</t>
  </si>
  <si>
    <t>SMALL</t>
  </si>
  <si>
    <t>MEDIUM</t>
  </si>
  <si>
    <t>LARGE</t>
  </si>
  <si>
    <t>Year/Region</t>
  </si>
  <si>
    <t>Philippines</t>
  </si>
  <si>
    <t>National Capital Region (NCR)</t>
  </si>
  <si>
    <t>Cordillera Administrative Region (CAR)</t>
  </si>
  <si>
    <t>Ilocos Region</t>
  </si>
  <si>
    <t>Cagayan Valley</t>
  </si>
  <si>
    <t>Central Luzon</t>
  </si>
  <si>
    <t>Bicol Region</t>
  </si>
  <si>
    <t>Western Visayas</t>
  </si>
  <si>
    <t>Central Visayas</t>
  </si>
  <si>
    <t>Eastern Visayas</t>
  </si>
  <si>
    <t>Zamboanga Peninsula</t>
  </si>
  <si>
    <t>Northern Mindanao</t>
  </si>
  <si>
    <t>Davao Region</t>
  </si>
  <si>
    <t>Caraga</t>
  </si>
  <si>
    <t>Autonomous Region in Muslim Mindanao (ARMM)</t>
  </si>
  <si>
    <t>Note:</t>
  </si>
  <si>
    <t>The 2008 List of Establishments  was based on Field Updating conducted by the office in  barangays with growth centers, other areas where significant change in status/updates of establishments were observed to have occurred and updates from feedbacks on the surveys undertaken by the office and supplemented by lists from different secondary sources.</t>
  </si>
  <si>
    <t xml:space="preserve">                                                       </t>
  </si>
  <si>
    <t>The 2011 List of Establishments  was based on the complete enumeration of establishments in  identified priority areas (barangays), field verification  of  "no matched" establishments   from secondary sources and updates from feedbacks on the surveys undertaken by the office.</t>
  </si>
  <si>
    <t>NATIONAL STATISTICS OFFICE</t>
  </si>
  <si>
    <t>Number of Establishments and Total Employment by Region and Employment Size (MSME):2004-2011LE</t>
  </si>
  <si>
    <t>2004 List of Establishments</t>
  </si>
  <si>
    <t>s</t>
  </si>
  <si>
    <t xml:space="preserve">Source : </t>
  </si>
  <si>
    <t>Industry and Trade Statistics Department</t>
  </si>
  <si>
    <t>Statistical Sampling and Operations Division</t>
  </si>
  <si>
    <t>2009 List of Establishments</t>
  </si>
  <si>
    <t>2006 List of Establishments</t>
  </si>
  <si>
    <t>Field Updating of the List of Establishments was done in 2005, in rural barangays in cities, first class municipalities, provincial capitals and selected barangays of other municipalities with relatively high number of  establishments.</t>
  </si>
  <si>
    <t>Field Updating of the List of Establishments was done in 2004  for selected urban barangays in cities, first class municipalities and provincial capitals and selected barangays of other municipalities with relatively high number of  establishments.</t>
  </si>
  <si>
    <t>2005 List of Establishments</t>
  </si>
  <si>
    <t>Field Updating of the List of Establishments was done in 2004 and  2005, for selected urban barangays in cities, first class municipalities and provincial capitals and in rural barangays in cities, first class municipalities, provincial capitals and selected barangays of other municipalities with relatively high number of  establishments, respectively. Succeeding yearly updates were based on the feedbacks on the surveys undertaken by the office and  supplemented by lists from different secondary sources.</t>
  </si>
  <si>
    <t>2007 List of Establishments</t>
  </si>
  <si>
    <t>2008 List of Establishments</t>
  </si>
  <si>
    <t>2010 List of Establishments</t>
  </si>
  <si>
    <t>The 2010 List of Establishments  was based on Field Updating conducted by the office on  supplemental lists from  different secondary  sources  and updates from feedbacks on the surveys undertaken by the office.</t>
  </si>
  <si>
    <t>The 2009 List of Establishments  was based on Field Updating conducted by the office on  supplemental lists from  different secondary  sources  and updates from feedbacks on the surveys undertaken by the office.</t>
  </si>
  <si>
    <t>2011 List of Establishments</t>
  </si>
  <si>
    <t>Fishing</t>
  </si>
  <si>
    <t>Mining and Quarrying</t>
  </si>
  <si>
    <t>Manufacturing</t>
  </si>
  <si>
    <t>Construction</t>
  </si>
  <si>
    <t>Financial Intermediation</t>
  </si>
  <si>
    <t>Education</t>
  </si>
  <si>
    <t>Health and Social Work</t>
  </si>
  <si>
    <t>Electricity, Gas and Water</t>
  </si>
  <si>
    <t>Other Community, Social and Personal Service Activities</t>
  </si>
  <si>
    <t>Agriculture Forestry and Fishing</t>
  </si>
  <si>
    <t>Electricity Gas Steam and Air Conditioning Supply</t>
  </si>
  <si>
    <t>Water Supply; Sewerage Waste Management and Remediation Activities</t>
  </si>
  <si>
    <t>Wholesale and Retail Trade; Repair of Motor Vehicles and Motorcycles</t>
  </si>
  <si>
    <t>Transportation and Storage</t>
  </si>
  <si>
    <t>Accommodation and Food Service Activities</t>
  </si>
  <si>
    <t>Information and Communication</t>
  </si>
  <si>
    <t>Financial and Insurance Activities</t>
  </si>
  <si>
    <t>Real Estate Activities</t>
  </si>
  <si>
    <t>Professional Scientific and Technical Activities</t>
  </si>
  <si>
    <t>Administrative and Support Service Activities</t>
  </si>
  <si>
    <t>Human Health and Social Work Activities</t>
  </si>
  <si>
    <t>Arts Entertainment and Recreation</t>
  </si>
  <si>
    <t>Other Service Activities</t>
  </si>
  <si>
    <t>Industrial Classification used:</t>
  </si>
  <si>
    <t>LE  2011           : 2009 Philippine Standard Industrial Classification</t>
  </si>
  <si>
    <t>The 2009 PSIC  was patterned after the United Nation's International Standard Classification (ISIC) Revision 4 (officially released by the UN Statistics Division on August 11, 2008 for adoption by counties) . To align the existing PSIC (1994) with the ISIC Rev. 4 major changes were adopted and incorporated in the 2009 PSIC but with some modifications to reflect national situation and requirements. It was approved for adoption by government agencies and instrumentalities through NSCB Resolution No. 2 Series  of 2010 signed on February 10, 2010.</t>
  </si>
  <si>
    <t>Total Employment</t>
  </si>
  <si>
    <r>
      <t>s</t>
    </r>
    <r>
      <rPr>
        <vertAlign val="superscript"/>
        <sz val="10"/>
        <rFont val="Calibri"/>
        <family val="2"/>
      </rPr>
      <t>1</t>
    </r>
  </si>
  <si>
    <t>Note: Data suppressed  for confidentiality reasons (under Commonwealth Act  591 of 1940)</t>
  </si>
  <si>
    <r>
      <t>s</t>
    </r>
    <r>
      <rPr>
        <i/>
        <vertAlign val="superscript"/>
        <sz val="10"/>
        <rFont val="Calibri"/>
        <family val="2"/>
      </rPr>
      <t>0</t>
    </r>
    <r>
      <rPr>
        <i/>
        <sz val="10"/>
        <rFont val="Calibri"/>
        <family val="2"/>
      </rPr>
      <t xml:space="preserve"> - combined with employment size "micro"</t>
    </r>
  </si>
  <si>
    <t>s - included in the Manufacturing Sector</t>
  </si>
  <si>
    <t>(Details may not add up to total due to suppression)</t>
  </si>
  <si>
    <r>
      <t>s</t>
    </r>
    <r>
      <rPr>
        <i/>
        <vertAlign val="superscript"/>
        <sz val="10"/>
        <rFont val="Calibri"/>
        <family val="2"/>
      </rPr>
      <t>1</t>
    </r>
    <r>
      <rPr>
        <i/>
        <sz val="10"/>
        <rFont val="Calibri"/>
        <family val="2"/>
      </rPr>
      <t xml:space="preserve"> - combined with employment size "small"</t>
    </r>
  </si>
  <si>
    <r>
      <t>s</t>
    </r>
    <r>
      <rPr>
        <i/>
        <vertAlign val="superscript"/>
        <sz val="10"/>
        <rFont val="Calibri"/>
        <family val="2"/>
      </rPr>
      <t>2</t>
    </r>
    <r>
      <rPr>
        <i/>
        <sz val="10"/>
        <rFont val="Calibri"/>
        <family val="2"/>
      </rPr>
      <t xml:space="preserve"> - combined with employment size "medium"</t>
    </r>
  </si>
  <si>
    <t>ABRA</t>
  </si>
  <si>
    <t>BENGUET</t>
  </si>
  <si>
    <t>IFUGAO</t>
  </si>
  <si>
    <t>KALINGA</t>
  </si>
  <si>
    <t>MOUNTAIN PROVINCE</t>
  </si>
  <si>
    <t>APAYAO</t>
  </si>
  <si>
    <t>Year/Province</t>
  </si>
  <si>
    <t>Abra</t>
  </si>
  <si>
    <t>Benguet</t>
  </si>
  <si>
    <t>Ifugao</t>
  </si>
  <si>
    <t>Kalinga</t>
  </si>
  <si>
    <t>Mountain Province</t>
  </si>
  <si>
    <t>Apayao</t>
  </si>
  <si>
    <t>Province</t>
  </si>
  <si>
    <t>Number of Establishments and Total Employment by Province and Employment Size (MSME) in Cordillera Administrative Region (CAR) :2011LE</t>
  </si>
  <si>
    <t>Number of Establishments and Total Employment by Province and Employment Size (MSME) in Cordillera Administrative Region (CAR) :2010LE</t>
  </si>
  <si>
    <t>Number of Establishments and Total Employment by Province and Employment Size (MSME) in Cordillera Administrative Region (CAR) :2009LE</t>
  </si>
  <si>
    <t>Number of Establishments and Total Employment by Province and Employment Size (MSME) in Cordillera Administrative Region (CAR) :2008LE</t>
  </si>
  <si>
    <t>Number of Establishments and Total Employment by Province and Employment Size (MSME) in Cordillera Administrative Region (CAR) :2007LE</t>
  </si>
  <si>
    <t>Number of Establishments and Total Employment by Province and Employment Size (MSME) in Cordillera Administrative Region (CAR) :2006LE</t>
  </si>
  <si>
    <t>Number of Establishments and Total Employment by Province and Employment Size (MSME) in Cordillera Administrative Region (CAR) :2005LE</t>
  </si>
  <si>
    <t>Number of Establishments and Total Employment by Province and Employment Size (MSME) in Cordillera Administrative Region (CAR) :2004LE</t>
  </si>
  <si>
    <t xml:space="preserve"> The   ULE  Scope  and  Coverage </t>
  </si>
  <si>
    <t>U L E</t>
  </si>
  <si>
    <t>1994 PSIC Major Division</t>
  </si>
  <si>
    <t>SCOPE</t>
  </si>
  <si>
    <t>COVERAGE</t>
  </si>
  <si>
    <t>A</t>
  </si>
  <si>
    <t>Agriculture, Hunting &amp; Forestry</t>
  </si>
  <si>
    <t>All economic activities</t>
  </si>
  <si>
    <t>All establishments (EO 1 to 5)</t>
  </si>
  <si>
    <r>
      <t>·</t>
    </r>
    <r>
      <rPr>
        <sz val="7"/>
        <color indexed="8"/>
        <rFont val="Times New Roman"/>
        <family val="1"/>
      </rPr>
      <t xml:space="preserve">      </t>
    </r>
    <r>
      <rPr>
        <sz val="10"/>
        <rFont val="Arial"/>
        <family val="2"/>
      </rPr>
      <t>Include National Irrigation Administration</t>
    </r>
  </si>
  <si>
    <t>B</t>
  </si>
  <si>
    <t>C</t>
  </si>
  <si>
    <t>Mining &amp; Quarrying</t>
  </si>
  <si>
    <t xml:space="preserve">   </t>
  </si>
  <si>
    <t>D</t>
  </si>
  <si>
    <t>E</t>
  </si>
  <si>
    <r>
      <t>·</t>
    </r>
    <r>
      <rPr>
        <sz val="7"/>
        <color indexed="8"/>
        <rFont val="Times New Roman"/>
        <family val="1"/>
      </rPr>
      <t xml:space="preserve">      </t>
    </r>
    <r>
      <rPr>
        <sz val="10"/>
        <rFont val="Arial"/>
        <family val="2"/>
      </rPr>
      <t>Include power substations</t>
    </r>
  </si>
  <si>
    <r>
      <t>·</t>
    </r>
    <r>
      <rPr>
        <sz val="7"/>
        <color indexed="8"/>
        <rFont val="Times New Roman"/>
        <family val="1"/>
      </rPr>
      <t xml:space="preserve">      </t>
    </r>
    <r>
      <rPr>
        <sz val="10"/>
        <rFont val="Arial"/>
        <family val="2"/>
      </rPr>
      <t>National Power Corporation</t>
    </r>
  </si>
  <si>
    <t>F</t>
  </si>
  <si>
    <t xml:space="preserve">Construction </t>
  </si>
  <si>
    <t>All establishments</t>
  </si>
  <si>
    <r>
      <t>·</t>
    </r>
    <r>
      <rPr>
        <sz val="7"/>
        <color indexed="8"/>
        <rFont val="Times New Roman"/>
        <family val="1"/>
      </rPr>
      <t xml:space="preserve">      </t>
    </r>
    <r>
      <rPr>
        <sz val="10"/>
        <rFont val="Arial"/>
        <family val="2"/>
      </rPr>
      <t>Exclude construction sites (EO = 2 )</t>
    </r>
  </si>
  <si>
    <t>G</t>
  </si>
  <si>
    <t>Wholesale and Retail Trade; Repair of Motor Vehicles, Motorcycles, and Personal and Household Goods</t>
  </si>
  <si>
    <t xml:space="preserve">All economic activities      </t>
  </si>
  <si>
    <t xml:space="preserve">All establishments (EO 1 to 5), except </t>
  </si>
  <si>
    <t xml:space="preserve">                    </t>
  </si>
  <si>
    <r>
      <t>·</t>
    </r>
    <r>
      <rPr>
        <sz val="7"/>
        <color indexed="8"/>
        <rFont val="Times New Roman"/>
        <family val="1"/>
      </rPr>
      <t xml:space="preserve">      </t>
    </r>
    <r>
      <rPr>
        <sz val="10"/>
        <rFont val="Arial"/>
        <family val="2"/>
      </rPr>
      <t>Sari-sari stores with no regularly paid employee;</t>
    </r>
  </si>
  <si>
    <r>
      <t>·</t>
    </r>
    <r>
      <rPr>
        <sz val="7"/>
        <color indexed="8"/>
        <rFont val="Times New Roman"/>
        <family val="1"/>
      </rPr>
      <t xml:space="preserve">      </t>
    </r>
    <r>
      <rPr>
        <sz val="10"/>
        <rFont val="Arial"/>
        <family val="2"/>
      </rPr>
      <t xml:space="preserve">Open stalls engaged in retail sales in shopping centers, malls, markets </t>
    </r>
  </si>
  <si>
    <r>
      <t>·</t>
    </r>
    <r>
      <rPr>
        <sz val="7"/>
        <color indexed="8"/>
        <rFont val="Times New Roman"/>
        <family val="1"/>
      </rPr>
      <t xml:space="preserve">      </t>
    </r>
    <r>
      <rPr>
        <sz val="10"/>
        <rFont val="Arial"/>
        <family val="2"/>
      </rPr>
      <t>Movable stalls either along a public road or in a fixed market place.</t>
    </r>
  </si>
  <si>
    <t xml:space="preserve">H </t>
  </si>
  <si>
    <t>Hotels and restaurants</t>
  </si>
  <si>
    <t>I</t>
  </si>
  <si>
    <t>Transport, Storage &amp; Communications</t>
  </si>
  <si>
    <t xml:space="preserve">All economic activities, except tricycles and pedicabs operation, jeepneys operation, and  calesas operation  </t>
  </si>
  <si>
    <t>All main offices and single establishments (EO 1, 3, 4), i.e., excluding branches and ancillary units.</t>
  </si>
  <si>
    <t>Exclude:</t>
  </si>
  <si>
    <r>
      <t>·</t>
    </r>
    <r>
      <rPr>
        <sz val="7"/>
        <color indexed="8"/>
        <rFont val="Times New Roman"/>
        <family val="1"/>
      </rPr>
      <t xml:space="preserve">    </t>
    </r>
    <r>
      <rPr>
        <sz val="10"/>
        <rFont val="Arial"/>
        <family val="2"/>
      </rPr>
      <t>Ticketing office of foreign airlines</t>
    </r>
  </si>
  <si>
    <t>Main offices of bus line, school bus, railway, taxi or FX, ship, ferry boat and pump boats, airplanes are to be listed and not the transport terminals.</t>
  </si>
  <si>
    <t>J</t>
  </si>
  <si>
    <t>All economic activities, except central banking (Bangko Sentral ng Pilipinas)</t>
  </si>
  <si>
    <t>All establishments (EO 1 to 5) for banking institutions, credit granting establishments, pawnshops, investment companies, financial leasing establishments, mutual building and loan associations, credit cooperatives, and other non-bank thrift institutions.</t>
  </si>
  <si>
    <t xml:space="preserve"> </t>
  </si>
  <si>
    <t xml:space="preserve">             </t>
  </si>
  <si>
    <t>All  main offices and single establishments (EO 1, 3, 4), i.e.,  excluding branches and ancillary units, for:</t>
  </si>
  <si>
    <r>
      <t>·</t>
    </r>
    <r>
      <rPr>
        <sz val="7"/>
        <color indexed="8"/>
        <rFont val="Times New Roman"/>
        <family val="1"/>
      </rPr>
      <t xml:space="preserve">      </t>
    </r>
    <r>
      <rPr>
        <sz val="10"/>
        <rFont val="Arial"/>
        <family val="2"/>
      </rPr>
      <t>Life and non-life insurance companies,</t>
    </r>
  </si>
  <si>
    <r>
      <t>·</t>
    </r>
    <r>
      <rPr>
        <sz val="7"/>
        <color indexed="8"/>
        <rFont val="Times New Roman"/>
        <family val="1"/>
      </rPr>
      <t xml:space="preserve">      </t>
    </r>
    <r>
      <rPr>
        <sz val="10"/>
        <rFont val="Arial"/>
        <family val="2"/>
      </rPr>
      <t>Insurance agents and brokers:</t>
    </r>
  </si>
  <si>
    <r>
      <t>·</t>
    </r>
    <r>
      <rPr>
        <sz val="7"/>
        <color indexed="8"/>
        <rFont val="Times New Roman"/>
        <family val="1"/>
      </rPr>
      <t xml:space="preserve">      </t>
    </r>
    <r>
      <rPr>
        <sz val="10"/>
        <rFont val="Arial"/>
        <family val="2"/>
      </rPr>
      <t>Pre-need plan activities: and</t>
    </r>
  </si>
  <si>
    <r>
      <t>·</t>
    </r>
    <r>
      <rPr>
        <sz val="7"/>
        <color indexed="8"/>
        <rFont val="Times New Roman"/>
        <family val="1"/>
      </rPr>
      <t xml:space="preserve">      </t>
    </r>
    <r>
      <rPr>
        <sz val="10"/>
        <rFont val="Arial"/>
        <family val="2"/>
      </rPr>
      <t xml:space="preserve">Insurance activities, n.e.c. </t>
    </r>
  </si>
  <si>
    <t>K</t>
  </si>
  <si>
    <t>Real Estate, Renting &amp; Business Activities</t>
  </si>
  <si>
    <r>
      <t xml:space="preserve">All economic activities (including </t>
    </r>
    <r>
      <rPr>
        <b/>
        <sz val="10"/>
        <rFont val="Arial"/>
        <family val="2"/>
      </rPr>
      <t xml:space="preserve">call center </t>
    </r>
    <r>
      <rPr>
        <sz val="10"/>
        <rFont val="Arial"/>
        <family val="2"/>
      </rPr>
      <t xml:space="preserve">activities, PSIC code </t>
    </r>
    <r>
      <rPr>
        <b/>
        <sz val="10"/>
        <rFont val="Arial"/>
        <family val="2"/>
      </rPr>
      <t>K74996</t>
    </r>
    <r>
      <rPr>
        <sz val="10"/>
        <rFont val="Arial"/>
        <family val="2"/>
      </rPr>
      <t xml:space="preserve">), </t>
    </r>
    <r>
      <rPr>
        <b/>
        <sz val="10"/>
        <color indexed="10"/>
        <rFont val="Arial"/>
        <family val="2"/>
      </rPr>
      <t>except renting, leasing and operating of self-owned/leased apartment buildings, non-residential buildings and dwellings</t>
    </r>
  </si>
  <si>
    <t xml:space="preserve">All establishments (EO 1 to 5)  except security agencies </t>
  </si>
  <si>
    <t xml:space="preserve">               </t>
  </si>
  <si>
    <t>Main offices and single establishments (EO 1, 3, 4) for security agencies</t>
  </si>
  <si>
    <t>M</t>
  </si>
  <si>
    <r>
      <t xml:space="preserve">All economic activities, </t>
    </r>
    <r>
      <rPr>
        <b/>
        <sz val="10"/>
        <color indexed="10"/>
        <rFont val="Arial"/>
        <family val="2"/>
      </rPr>
      <t>except public education services</t>
    </r>
  </si>
  <si>
    <t xml:space="preserve">All establishments (EO 1 to 5)  </t>
  </si>
  <si>
    <t>N</t>
  </si>
  <si>
    <r>
      <t xml:space="preserve">All economic activities, </t>
    </r>
    <r>
      <rPr>
        <b/>
        <sz val="10"/>
        <color indexed="10"/>
        <rFont val="Arial"/>
        <family val="2"/>
      </rPr>
      <t>except public medical, dental and other health</t>
    </r>
    <r>
      <rPr>
        <b/>
        <sz val="10"/>
        <rFont val="Arial"/>
        <family val="2"/>
      </rPr>
      <t xml:space="preserve"> </t>
    </r>
    <r>
      <rPr>
        <b/>
        <sz val="10"/>
        <color indexed="10"/>
        <rFont val="Arial"/>
        <family val="2"/>
      </rPr>
      <t>services</t>
    </r>
  </si>
  <si>
    <t>O</t>
  </si>
  <si>
    <t>All economic activities, except activities of membership organizations</t>
  </si>
  <si>
    <t>Code</t>
  </si>
  <si>
    <t>ECONOMIC  ORGANIZATION</t>
  </si>
  <si>
    <t>LEGAL  ORGANIZATION</t>
  </si>
  <si>
    <t>1 -</t>
  </si>
  <si>
    <r>
      <t>Single establishment</t>
    </r>
    <r>
      <rPr>
        <sz val="10"/>
        <rFont val="Arial"/>
        <family val="2"/>
      </rPr>
      <t xml:space="preserve">  (No branch nor main office)</t>
    </r>
  </si>
  <si>
    <t>Single Proprietorship</t>
  </si>
  <si>
    <t>2 -</t>
  </si>
  <si>
    <t>Partnership</t>
  </si>
  <si>
    <r>
      <t>Branch only</t>
    </r>
    <r>
      <rPr>
        <sz val="10"/>
        <rFont val="Arial"/>
        <family val="2"/>
      </rPr>
      <t xml:space="preserve"> (Main office is located elsewhere)</t>
    </r>
  </si>
  <si>
    <t>3 -</t>
  </si>
  <si>
    <t>Government Corporation</t>
  </si>
  <si>
    <r>
      <t>Establishment and Main Office</t>
    </r>
    <r>
      <rPr>
        <sz val="10"/>
        <rFont val="Arial"/>
        <family val="2"/>
      </rPr>
      <t xml:space="preserve"> (Both located in the same address and with branch/es elsewhere)</t>
    </r>
  </si>
  <si>
    <t>4 -</t>
  </si>
  <si>
    <t>Other Private Corporation</t>
  </si>
  <si>
    <r>
      <t>Main Office only</t>
    </r>
    <r>
      <rPr>
        <sz val="10"/>
        <rFont val="Arial"/>
        <family val="2"/>
      </rPr>
      <t xml:space="preserve"> (Office of an establishment/s which controls, supervises, directs other establishment/s)</t>
    </r>
  </si>
  <si>
    <t>5 -</t>
  </si>
  <si>
    <t>Cooperative</t>
  </si>
  <si>
    <r>
      <t>Ancillary unit (Other than Main Office)</t>
    </r>
    <r>
      <rPr>
        <sz val="10"/>
        <rFont val="Arial"/>
        <family val="2"/>
      </rPr>
      <t xml:space="preserve"> – An economic unit that operates primarily or exclusively for a related establishment or group of establishments and produces goods or services that support but do not become part of the output of those establishment</t>
    </r>
  </si>
  <si>
    <t>6 -</t>
  </si>
  <si>
    <t>Others (specify: like Association, Foundation, etc.)</t>
  </si>
  <si>
    <r>
      <t>Establishment</t>
    </r>
    <r>
      <rPr>
        <b/>
        <sz val="10"/>
        <rFont val="Arial"/>
        <family val="2"/>
      </rPr>
      <t xml:space="preserve">  is an economic unit, which engages, under a single ownership or control, i.e. under a single entity; in one or predominantly one kind of economic activity at a single fixed physical location. The operational definition of establishment is the unit that is engaged in the production of the most homogeneous group of goods and services, usually at one location, but sometimes over a wider area, for which separate records are available that can provide data concerning the production of these goods and services and the materials, labor and physical resources used in the production.</t>
    </r>
  </si>
  <si>
    <t xml:space="preserve"> ULE Scope and Coverage</t>
  </si>
  <si>
    <t>2009 PSIC Section</t>
  </si>
  <si>
    <t>Agriculture, Forestry, and Fishing</t>
  </si>
  <si>
    <t>Includes listing of:</t>
  </si>
  <si>
    <r>
      <t>ü</t>
    </r>
    <r>
      <rPr>
        <sz val="7"/>
        <color theme="1"/>
        <rFont val="Times New Roman"/>
        <family val="1"/>
      </rPr>
      <t xml:space="preserve">  </t>
    </r>
    <r>
      <rPr>
        <sz val="10"/>
        <color theme="1"/>
        <rFont val="Arial"/>
        <family val="2"/>
      </rPr>
      <t>National Irrigation Administration</t>
    </r>
  </si>
  <si>
    <r>
      <t>ü</t>
    </r>
    <r>
      <rPr>
        <sz val="7"/>
        <color theme="1"/>
        <rFont val="Times New Roman"/>
        <family val="1"/>
      </rPr>
      <t xml:space="preserve">  </t>
    </r>
    <r>
      <rPr>
        <sz val="10"/>
        <color theme="1"/>
        <rFont val="Arial"/>
        <family val="2"/>
      </rPr>
      <t>Philippine Coconut Authority</t>
    </r>
  </si>
  <si>
    <r>
      <t>ü</t>
    </r>
    <r>
      <rPr>
        <sz val="7"/>
        <color theme="1"/>
        <rFont val="Times New Roman"/>
        <family val="1"/>
      </rPr>
      <t xml:space="preserve">  </t>
    </r>
    <r>
      <rPr>
        <sz val="10"/>
        <color theme="1"/>
        <rFont val="Arial"/>
        <family val="2"/>
      </rPr>
      <t>Philippine Fisheries Development Authority</t>
    </r>
  </si>
  <si>
    <t>Electricity, Gas, Steam, and Air Conditioning Supply</t>
  </si>
  <si>
    <r>
      <t>ü</t>
    </r>
    <r>
      <rPr>
        <sz val="7"/>
        <color theme="1"/>
        <rFont val="Times New Roman"/>
        <family val="1"/>
      </rPr>
      <t xml:space="preserve">  </t>
    </r>
    <r>
      <rPr>
        <sz val="10"/>
        <color theme="1"/>
        <rFont val="Arial"/>
        <family val="2"/>
      </rPr>
      <t>power substations</t>
    </r>
  </si>
  <si>
    <r>
      <t>ü</t>
    </r>
    <r>
      <rPr>
        <sz val="7"/>
        <color theme="1"/>
        <rFont val="Times New Roman"/>
        <family val="1"/>
      </rPr>
      <t xml:space="preserve">  </t>
    </r>
    <r>
      <rPr>
        <sz val="10"/>
        <color theme="1"/>
        <rFont val="Arial"/>
        <family val="2"/>
      </rPr>
      <t>electric cooperatives</t>
    </r>
  </si>
  <si>
    <r>
      <t>ü</t>
    </r>
    <r>
      <rPr>
        <sz val="7"/>
        <color theme="1"/>
        <rFont val="Times New Roman"/>
        <family val="1"/>
      </rPr>
      <t xml:space="preserve">  </t>
    </r>
    <r>
      <rPr>
        <sz val="10"/>
        <color theme="1"/>
        <rFont val="Arial"/>
        <family val="2"/>
      </rPr>
      <t>National Power Corporation</t>
    </r>
  </si>
  <si>
    <t>Water Supply; Sewerage, Waste Management and Remediation Activities</t>
  </si>
  <si>
    <r>
      <t>ü</t>
    </r>
    <r>
      <rPr>
        <sz val="7"/>
        <color theme="1"/>
        <rFont val="Times New Roman"/>
        <family val="1"/>
      </rPr>
      <t xml:space="preserve">  </t>
    </r>
    <r>
      <rPr>
        <sz val="10"/>
        <color rgb="FF000000"/>
        <rFont val="Arial"/>
        <family val="2"/>
      </rPr>
      <t>water districts</t>
    </r>
  </si>
  <si>
    <r>
      <t>ü</t>
    </r>
    <r>
      <rPr>
        <sz val="7"/>
        <color theme="1"/>
        <rFont val="Times New Roman"/>
        <family val="1"/>
      </rPr>
      <t xml:space="preserve">  </t>
    </r>
    <r>
      <rPr>
        <sz val="10"/>
        <color theme="1"/>
        <rFont val="Arial"/>
        <family val="2"/>
      </rPr>
      <t>Philippine National Construction Corp</t>
    </r>
  </si>
  <si>
    <t>Excludes listing of:</t>
  </si>
  <si>
    <r>
      <t>û</t>
    </r>
    <r>
      <rPr>
        <sz val="7"/>
        <color theme="1"/>
        <rFont val="Times New Roman"/>
        <family val="1"/>
      </rPr>
      <t xml:space="preserve">  </t>
    </r>
    <r>
      <rPr>
        <sz val="10"/>
        <color theme="1"/>
        <rFont val="Arial"/>
        <family val="2"/>
      </rPr>
      <t xml:space="preserve">construction/project sites </t>
    </r>
  </si>
  <si>
    <t>All economic activities, except retail sale via stalls and markets (G478)</t>
  </si>
  <si>
    <t>All establishments (EO 1 to 5), except</t>
  </si>
  <si>
    <t>Sari-sari stores with no regularly paid employee</t>
  </si>
  <si>
    <r>
      <t>ü</t>
    </r>
    <r>
      <rPr>
        <sz val="7"/>
        <color theme="1"/>
        <rFont val="Times New Roman"/>
        <family val="1"/>
      </rPr>
      <t xml:space="preserve">  </t>
    </r>
    <r>
      <rPr>
        <sz val="10"/>
        <color theme="1"/>
        <rFont val="Arial"/>
        <family val="2"/>
      </rPr>
      <t>Includes listing of:</t>
    </r>
  </si>
  <si>
    <r>
      <t>ü</t>
    </r>
    <r>
      <rPr>
        <sz val="10"/>
        <color theme="1"/>
        <rFont val="Arial"/>
        <family val="2"/>
      </rPr>
      <t xml:space="preserve"> National Food Authority</t>
    </r>
  </si>
  <si>
    <t>H</t>
  </si>
  <si>
    <t>All economic activities, except jeepney and AUV operation (H49321) tricycle, calesas, pedicabs operation (H49322)</t>
  </si>
  <si>
    <r>
      <t>ü</t>
    </r>
    <r>
      <rPr>
        <sz val="7"/>
        <color theme="1"/>
        <rFont val="Times New Roman"/>
        <family val="1"/>
      </rPr>
      <t xml:space="preserve">  </t>
    </r>
    <r>
      <rPr>
        <sz val="10"/>
        <color theme="1"/>
        <rFont val="Arial"/>
        <family val="2"/>
      </rPr>
      <t>Main office of foreign airlines</t>
    </r>
  </si>
  <si>
    <t xml:space="preserve">All establishments (EO 1 to 5) </t>
  </si>
  <si>
    <t>Excludes listing of branches and ancillary units of:</t>
  </si>
  <si>
    <r>
      <t>û</t>
    </r>
    <r>
      <rPr>
        <sz val="7"/>
        <color theme="1"/>
        <rFont val="Times New Roman"/>
        <family val="1"/>
      </rPr>
      <t xml:space="preserve">  </t>
    </r>
    <r>
      <rPr>
        <sz val="10"/>
        <color theme="1"/>
        <rFont val="Arial"/>
        <family val="2"/>
      </rPr>
      <t>telecommunications activities (J61)</t>
    </r>
  </si>
  <si>
    <t>All economic activities, including activities of holding companies except central banking (K64110)</t>
  </si>
  <si>
    <r>
      <t>û</t>
    </r>
    <r>
      <rPr>
        <sz val="7"/>
        <color theme="1"/>
        <rFont val="Times New Roman"/>
        <family val="1"/>
      </rPr>
      <t xml:space="preserve">  </t>
    </r>
    <r>
      <rPr>
        <sz val="10"/>
        <color theme="1"/>
        <rFont val="Arial"/>
        <family val="2"/>
      </rPr>
      <t>Life and non-life insurance companies (K651)</t>
    </r>
  </si>
  <si>
    <r>
      <t>û</t>
    </r>
    <r>
      <rPr>
        <sz val="7"/>
        <color theme="1"/>
        <rFont val="Times New Roman"/>
        <family val="1"/>
      </rPr>
      <t xml:space="preserve">  </t>
    </r>
    <r>
      <rPr>
        <sz val="10"/>
        <color theme="1"/>
        <rFont val="Arial"/>
        <family val="2"/>
      </rPr>
      <t>Life and non-life reinsurance companies (K652)</t>
    </r>
  </si>
  <si>
    <r>
      <t>û</t>
    </r>
    <r>
      <rPr>
        <sz val="7"/>
        <color theme="1"/>
        <rFont val="Times New Roman"/>
        <family val="1"/>
      </rPr>
      <t xml:space="preserve">  </t>
    </r>
    <r>
      <rPr>
        <sz val="10"/>
        <color theme="1"/>
        <rFont val="Arial"/>
        <family val="2"/>
      </rPr>
      <t>Pre-need plan activities; Insurance agents and brokers; Insurance activities, n.e.c. (K662)</t>
    </r>
  </si>
  <si>
    <t>L</t>
  </si>
  <si>
    <t>Professional, Scientific and Technical Activities</t>
  </si>
  <si>
    <r>
      <t>û</t>
    </r>
    <r>
      <rPr>
        <sz val="7"/>
        <color theme="1"/>
        <rFont val="Times New Roman"/>
        <family val="1"/>
      </rPr>
      <t xml:space="preserve">  </t>
    </r>
    <r>
      <rPr>
        <sz val="10"/>
        <color theme="1"/>
        <rFont val="Arial"/>
        <family val="2"/>
      </rPr>
      <t>security and investigation agencies (N80)</t>
    </r>
  </si>
  <si>
    <r>
      <t>û</t>
    </r>
    <r>
      <rPr>
        <sz val="7"/>
        <color theme="1"/>
        <rFont val="Times New Roman"/>
        <family val="1"/>
      </rPr>
      <t xml:space="preserve">  </t>
    </r>
    <r>
      <rPr>
        <sz val="10"/>
        <color theme="1"/>
        <rFont val="Arial"/>
        <family val="2"/>
      </rPr>
      <t>janitorial agencies (N81291)</t>
    </r>
  </si>
  <si>
    <r>
      <t>û</t>
    </r>
    <r>
      <rPr>
        <sz val="7"/>
        <color theme="1"/>
        <rFont val="Times New Roman"/>
        <family val="1"/>
      </rPr>
      <t xml:space="preserve">  </t>
    </r>
    <r>
      <rPr>
        <sz val="10"/>
        <color theme="1"/>
        <rFont val="Arial"/>
        <family val="2"/>
      </rPr>
      <t>travel agencies and tour operators (N791)</t>
    </r>
  </si>
  <si>
    <r>
      <t>û</t>
    </r>
    <r>
      <rPr>
        <sz val="7"/>
        <color theme="1"/>
        <rFont val="Times New Roman"/>
        <family val="1"/>
      </rPr>
      <t xml:space="preserve">  </t>
    </r>
    <r>
      <rPr>
        <sz val="10"/>
        <color theme="1"/>
        <rFont val="Arial"/>
        <family val="2"/>
      </rPr>
      <t>other reservation service and related activities (N799)</t>
    </r>
  </si>
  <si>
    <t>P</t>
  </si>
  <si>
    <t>All economic activities, except public education services</t>
  </si>
  <si>
    <t>Q</t>
  </si>
  <si>
    <t>All economic activities, except public medical (Q8611), dental and other health services (Q8621)</t>
  </si>
  <si>
    <t>R</t>
  </si>
  <si>
    <t>Arts, Entertainment, and Recreation</t>
  </si>
  <si>
    <t>S</t>
  </si>
  <si>
    <t>All economic activities, except activities of membership organizations (S94)</t>
  </si>
  <si>
    <t>Stock Corporation</t>
  </si>
  <si>
    <t>Non-Stock, Non-Profit Corporation</t>
  </si>
  <si>
    <r>
      <t>s</t>
    </r>
    <r>
      <rPr>
        <vertAlign val="superscript"/>
        <sz val="9"/>
        <rFont val="Arial"/>
        <family val="2"/>
      </rPr>
      <t>1</t>
    </r>
  </si>
  <si>
    <r>
      <t>s</t>
    </r>
    <r>
      <rPr>
        <vertAlign val="superscript"/>
        <sz val="9"/>
        <rFont val="Arial"/>
        <family val="2"/>
      </rPr>
      <t>2</t>
    </r>
  </si>
  <si>
    <t>Table 6.1</t>
  </si>
  <si>
    <t>NUMBER OF ESTABLISHMENTS AND EMPLOYMENT BY INDUSTRY AND EMPLOYMENT SIZE</t>
  </si>
  <si>
    <t>Industry</t>
  </si>
  <si>
    <t>2011</t>
  </si>
  <si>
    <t>Notes:</t>
  </si>
  <si>
    <t>1.</t>
  </si>
  <si>
    <t>2.</t>
  </si>
  <si>
    <t>3.</t>
  </si>
  <si>
    <t>4.</t>
  </si>
  <si>
    <t>5.</t>
  </si>
  <si>
    <t>The 2011 List of Establishments  (LE) was based on the complete enumeration of establishments in  identified priority areas (barangays), field verification  of  "no matched" establishments   from secondary sources and updates from feedbacks on the surveys undertaken by the office.</t>
  </si>
  <si>
    <t>6.</t>
  </si>
  <si>
    <t>The 2011 LE  used the 2009 Philippine Standard Industrial Classification</t>
  </si>
  <si>
    <r>
      <t>s</t>
    </r>
    <r>
      <rPr>
        <vertAlign val="superscript"/>
        <sz val="8"/>
        <rFont val="Arial"/>
        <family val="2"/>
      </rPr>
      <t>0</t>
    </r>
    <r>
      <rPr>
        <sz val="8"/>
        <rFont val="Arial"/>
        <family val="2"/>
      </rPr>
      <t xml:space="preserve"> - combined with employment size "micro"</t>
    </r>
  </si>
  <si>
    <r>
      <t>s</t>
    </r>
    <r>
      <rPr>
        <vertAlign val="superscript"/>
        <sz val="8"/>
        <rFont val="Arial"/>
        <family val="2"/>
      </rPr>
      <t>1</t>
    </r>
    <r>
      <rPr>
        <sz val="8"/>
        <rFont val="Arial"/>
        <family val="2"/>
      </rPr>
      <t xml:space="preserve"> - combined with employment size "small"</t>
    </r>
  </si>
  <si>
    <r>
      <t>s</t>
    </r>
    <r>
      <rPr>
        <vertAlign val="superscript"/>
        <sz val="8"/>
        <rFont val="Arial"/>
        <family val="2"/>
      </rPr>
      <t>2</t>
    </r>
    <r>
      <rPr>
        <sz val="8"/>
        <rFont val="Arial"/>
        <family val="2"/>
      </rPr>
      <t xml:space="preserve"> - combined with employment size "medium"</t>
    </r>
  </si>
  <si>
    <t>Source:  Philippine Statistics Authority - National Statistics Office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</si>
</sst>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_(* \(#,##0\);_(* &quot;-&quot;_);_(@_)"/>
  </numFmts>
  <fonts count="37" x14ac:knownFonts="1">
    <font>
      <sz val="11"/>
      <color theme="1"/>
      <name val="Calibri"/>
      <family val="2"/>
      <scheme val="minor"/>
    </font>
    <font>
      <sz val="10"/>
      <name val="Arial"/>
      <family val="2"/>
    </font>
    <font>
      <b/>
      <sz val="11"/>
      <color theme="1"/>
      <name val="Calibri"/>
      <family val="2"/>
      <scheme val="minor"/>
    </font>
    <font>
      <b/>
      <sz val="10"/>
      <name val="Calibri"/>
      <family val="2"/>
    </font>
    <font>
      <b/>
      <i/>
      <sz val="10"/>
      <name val="Calibri"/>
      <family val="2"/>
    </font>
    <font>
      <sz val="10"/>
      <name val="Calibri"/>
      <family val="2"/>
    </font>
    <font>
      <b/>
      <sz val="11"/>
      <name val="Calibri"/>
      <family val="2"/>
    </font>
    <font>
      <b/>
      <i/>
      <sz val="10"/>
      <color theme="1"/>
      <name val="Calibri"/>
      <family val="2"/>
      <scheme val="minor"/>
    </font>
    <font>
      <i/>
      <sz val="10"/>
      <name val="Calibri"/>
      <family val="2"/>
    </font>
    <font>
      <vertAlign val="superscript"/>
      <sz val="10"/>
      <name val="Calibri"/>
      <family val="2"/>
    </font>
    <font>
      <i/>
      <vertAlign val="superscript"/>
      <sz val="10"/>
      <name val="Calibri"/>
      <family val="2"/>
    </font>
    <font>
      <sz val="11"/>
      <name val="Calibri"/>
      <family val="2"/>
      <scheme val="minor"/>
    </font>
    <font>
      <b/>
      <sz val="11"/>
      <name val="Calibri"/>
      <family val="2"/>
      <scheme val="minor"/>
    </font>
    <font>
      <b/>
      <i/>
      <sz val="10"/>
      <name val="Calibri"/>
      <family val="2"/>
      <scheme val="minor"/>
    </font>
    <font>
      <i/>
      <sz val="9"/>
      <name val="Calibri"/>
      <family val="2"/>
    </font>
    <font>
      <b/>
      <sz val="10"/>
      <name val="Arial"/>
      <family val="2"/>
    </font>
    <font>
      <sz val="10"/>
      <color indexed="8"/>
      <name val="Symbol"/>
      <family val="1"/>
      <charset val="2"/>
    </font>
    <font>
      <sz val="7"/>
      <color indexed="8"/>
      <name val="Times New Roman"/>
      <family val="1"/>
    </font>
    <font>
      <sz val="7"/>
      <name val="Arial"/>
      <family val="2"/>
    </font>
    <font>
      <sz val="5"/>
      <name val="Arial"/>
      <family val="2"/>
    </font>
    <font>
      <b/>
      <sz val="10"/>
      <color indexed="10"/>
      <name val="Arial"/>
      <family val="2"/>
    </font>
    <font>
      <sz val="10"/>
      <name val="Times New Roman"/>
      <family val="1"/>
    </font>
    <font>
      <b/>
      <sz val="11"/>
      <name val="Times New Roman"/>
      <family val="1"/>
    </font>
    <font>
      <b/>
      <i/>
      <u/>
      <sz val="10"/>
      <name val="Arial"/>
      <family val="2"/>
    </font>
    <font>
      <b/>
      <sz val="10"/>
      <color theme="1"/>
      <name val="Arial"/>
      <family val="2"/>
    </font>
    <font>
      <sz val="10"/>
      <color theme="1"/>
      <name val="Arial"/>
      <family val="2"/>
    </font>
    <font>
      <sz val="10"/>
      <color theme="1"/>
      <name val="Wingdings"/>
      <charset val="2"/>
    </font>
    <font>
      <sz val="7"/>
      <color theme="1"/>
      <name val="Times New Roman"/>
      <family val="1"/>
    </font>
    <font>
      <sz val="10"/>
      <color rgb="FF000000"/>
      <name val="Arial"/>
      <family val="2"/>
    </font>
    <font>
      <sz val="8"/>
      <name val="Arial"/>
      <family val="2"/>
    </font>
    <font>
      <i/>
      <sz val="8"/>
      <name val="Arial"/>
      <family val="2"/>
    </font>
    <font>
      <vertAlign val="superscript"/>
      <sz val="8"/>
      <name val="Arial"/>
      <family val="2"/>
    </font>
    <font>
      <b/>
      <i/>
      <sz val="8"/>
      <name val="Arial"/>
      <family val="2"/>
    </font>
    <font>
      <sz val="9"/>
      <name val="Arial"/>
      <family val="2"/>
    </font>
    <font>
      <b/>
      <sz val="9"/>
      <name val="Arial"/>
      <family val="2"/>
    </font>
    <font>
      <vertAlign val="superscript"/>
      <sz val="9"/>
      <name val="Arial"/>
      <family val="2"/>
    </font>
    <font>
      <b/>
      <i/>
      <sz val="9"/>
      <name val="Arial"/>
      <family val="2"/>
    </font>
  </fonts>
  <fills count="6">
    <fill>
      <patternFill patternType="none"/>
    </fill>
    <fill>
      <patternFill patternType="gray125"/>
    </fill>
    <fill>
      <gradientFill degree="90">
        <stop position="0">
          <color theme="0"/>
        </stop>
        <stop position="1">
          <color theme="0" tint="-0.25098422193060094"/>
        </stop>
      </gradientFill>
    </fill>
    <fill>
      <gradientFill degree="90">
        <stop position="0">
          <color theme="0"/>
        </stop>
        <stop position="1">
          <color theme="0" tint="-0.1490218817712943"/>
        </stop>
      </gradientFill>
    </fill>
    <fill>
      <patternFill patternType="solid">
        <fgColor indexed="22"/>
        <bgColor indexed="64"/>
      </patternFill>
    </fill>
    <fill>
      <patternFill patternType="solid">
        <fgColor rgb="FFC0C0C0"/>
        <bgColor indexed="64"/>
      </patternFill>
    </fill>
  </fills>
  <borders count="3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auto="1"/>
      </left>
      <right/>
      <top/>
      <bottom/>
      <diagonal/>
    </border>
    <border>
      <left/>
      <right/>
      <top style="thin">
        <color auto="1"/>
      </top>
      <bottom/>
      <diagonal/>
    </border>
    <border>
      <left style="medium">
        <color auto="1"/>
      </left>
      <right/>
      <top style="thin">
        <color auto="1"/>
      </top>
      <bottom/>
      <diagonal/>
    </border>
    <border>
      <left/>
      <right/>
      <top/>
      <bottom style="double">
        <color auto="1"/>
      </bottom>
      <diagonal/>
    </border>
    <border>
      <left style="medium">
        <color auto="1"/>
      </left>
      <right/>
      <top/>
      <bottom style="double">
        <color auto="1"/>
      </bottom>
      <diagonal/>
    </border>
    <border>
      <left/>
      <right/>
      <top/>
      <bottom style="medium">
        <color indexed="64"/>
      </bottom>
      <diagonal/>
    </border>
    <border>
      <left style="thin">
        <color auto="1"/>
      </left>
      <right/>
      <top style="thin">
        <color auto="1"/>
      </top>
      <bottom/>
      <diagonal/>
    </border>
    <border>
      <left style="thin">
        <color auto="1"/>
      </left>
      <right/>
      <top/>
      <bottom/>
      <diagonal/>
    </border>
    <border>
      <left style="thin">
        <color auto="1"/>
      </left>
      <right/>
      <top/>
      <bottom style="double">
        <color auto="1"/>
      </bottom>
      <diagonal/>
    </border>
    <border>
      <left/>
      <right style="thin">
        <color auto="1"/>
      </right>
      <top/>
      <bottom/>
      <diagonal/>
    </border>
    <border>
      <left/>
      <right style="thin">
        <color auto="1"/>
      </right>
      <top/>
      <bottom style="double">
        <color auto="1"/>
      </bottom>
      <diagonal/>
    </border>
    <border>
      <left/>
      <right style="medium">
        <color auto="1"/>
      </right>
      <top style="thin">
        <color auto="1"/>
      </top>
      <bottom/>
      <diagonal/>
    </border>
    <border>
      <left/>
      <right style="medium">
        <color auto="1"/>
      </right>
      <top/>
      <bottom style="double">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medium">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 fillId="0" borderId="0"/>
  </cellStyleXfs>
  <cellXfs count="227">
    <xf numFmtId="0" fontId="0" fillId="0" borderId="0" xfId="0"/>
    <xf numFmtId="0" fontId="0" fillId="0" borderId="0" xfId="0" applyFill="1"/>
    <xf numFmtId="0" fontId="0" fillId="0" borderId="0" xfId="0" applyAlignment="1">
      <alignment horizontal="left"/>
    </xf>
    <xf numFmtId="0" fontId="1" fillId="0" borderId="0" xfId="0" applyFont="1" applyAlignment="1">
      <alignment horizontal="left"/>
    </xf>
    <xf numFmtId="41" fontId="0" fillId="0" borderId="0" xfId="0" applyNumberFormat="1"/>
    <xf numFmtId="0" fontId="4" fillId="0" borderId="0" xfId="0" applyFont="1"/>
    <xf numFmtId="41" fontId="5" fillId="0" borderId="0" xfId="0" applyNumberFormat="1" applyFont="1"/>
    <xf numFmtId="0" fontId="5" fillId="0" borderId="0" xfId="0" applyFont="1"/>
    <xf numFmtId="41" fontId="3" fillId="0" borderId="0" xfId="0" applyNumberFormat="1" applyFont="1"/>
    <xf numFmtId="41" fontId="3" fillId="0" borderId="0" xfId="0" applyNumberFormat="1" applyFont="1" applyBorder="1" applyAlignment="1">
      <alignment vertical="center"/>
    </xf>
    <xf numFmtId="0" fontId="5" fillId="0" borderId="0" xfId="0" applyFont="1" applyAlignment="1"/>
    <xf numFmtId="41" fontId="4" fillId="0" borderId="0" xfId="0" applyNumberFormat="1" applyFont="1" applyFill="1" applyBorder="1" applyAlignment="1">
      <alignment vertical="center"/>
    </xf>
    <xf numFmtId="0" fontId="0" fillId="0" borderId="0" xfId="0" applyAlignment="1"/>
    <xf numFmtId="0" fontId="3" fillId="0" borderId="0" xfId="0" applyNumberFormat="1" applyFont="1" applyFill="1" applyBorder="1" applyAlignment="1">
      <alignment vertical="center"/>
    </xf>
    <xf numFmtId="41" fontId="0" fillId="0" borderId="0" xfId="0" applyNumberFormat="1" applyFont="1" applyAlignment="1"/>
    <xf numFmtId="0" fontId="6" fillId="2" borderId="4" xfId="0" applyNumberFormat="1" applyFont="1" applyFill="1" applyBorder="1" applyAlignment="1">
      <alignment horizontal="center"/>
    </xf>
    <xf numFmtId="41" fontId="0" fillId="0" borderId="11" xfId="0" applyNumberFormat="1" applyFont="1" applyBorder="1" applyAlignment="1"/>
    <xf numFmtId="0" fontId="0" fillId="0" borderId="12" xfId="0" applyBorder="1" applyAlignment="1">
      <alignment horizontal="left"/>
    </xf>
    <xf numFmtId="0" fontId="0" fillId="0" borderId="12" xfId="0" applyBorder="1"/>
    <xf numFmtId="41" fontId="0" fillId="0" borderId="12" xfId="0" applyNumberFormat="1" applyFont="1" applyBorder="1" applyAlignment="1"/>
    <xf numFmtId="41" fontId="0" fillId="0" borderId="13" xfId="0" applyNumberFormat="1" applyFont="1" applyBorder="1" applyAlignment="1"/>
    <xf numFmtId="0" fontId="0" fillId="0" borderId="0" xfId="0" applyBorder="1" applyAlignment="1">
      <alignment horizontal="left"/>
    </xf>
    <xf numFmtId="0" fontId="0" fillId="0" borderId="0" xfId="0" applyBorder="1"/>
    <xf numFmtId="41" fontId="0" fillId="0" borderId="0" xfId="0" applyNumberFormat="1" applyFont="1" applyBorder="1" applyAlignment="1"/>
    <xf numFmtId="0" fontId="1" fillId="0" borderId="0" xfId="0" applyFont="1" applyBorder="1" applyAlignment="1">
      <alignment horizontal="left"/>
    </xf>
    <xf numFmtId="0" fontId="0" fillId="0" borderId="14" xfId="0" applyBorder="1" applyAlignment="1">
      <alignment horizontal="left"/>
    </xf>
    <xf numFmtId="0" fontId="0" fillId="0" borderId="14" xfId="0" applyBorder="1"/>
    <xf numFmtId="41" fontId="0" fillId="0" borderId="14" xfId="0" applyNumberFormat="1" applyFont="1" applyBorder="1" applyAlignment="1"/>
    <xf numFmtId="41" fontId="0" fillId="0" borderId="15" xfId="0" applyNumberFormat="1" applyFont="1" applyBorder="1" applyAlignment="1"/>
    <xf numFmtId="0" fontId="7" fillId="0" borderId="0" xfId="0" applyFont="1" applyBorder="1" applyAlignment="1">
      <alignment horizontal="left"/>
    </xf>
    <xf numFmtId="0" fontId="7" fillId="0" borderId="0" xfId="0" applyFont="1" applyBorder="1"/>
    <xf numFmtId="41" fontId="7" fillId="0" borderId="0" xfId="0" applyNumberFormat="1" applyFont="1" applyBorder="1" applyAlignment="1"/>
    <xf numFmtId="0" fontId="7" fillId="0" borderId="0" xfId="0" applyFont="1"/>
    <xf numFmtId="0" fontId="4" fillId="0" borderId="0" xfId="0" applyNumberFormat="1" applyFont="1" applyBorder="1" applyAlignment="1">
      <alignment horizontal="left" vertical="center" wrapText="1"/>
    </xf>
    <xf numFmtId="41" fontId="4" fillId="0" borderId="0" xfId="0" applyNumberFormat="1" applyFont="1" applyFill="1" applyAlignment="1">
      <alignment vertical="center"/>
    </xf>
    <xf numFmtId="41" fontId="5" fillId="0" borderId="0" xfId="0" applyNumberFormat="1" applyFont="1" applyFill="1" applyAlignment="1">
      <alignment vertical="center"/>
    </xf>
    <xf numFmtId="41" fontId="4" fillId="0" borderId="0" xfId="0" applyNumberFormat="1" applyFont="1" applyFill="1" applyAlignment="1">
      <alignment horizontal="left" vertical="center" indent="2"/>
    </xf>
    <xf numFmtId="41" fontId="4" fillId="0" borderId="0" xfId="0" applyNumberFormat="1" applyFont="1" applyAlignment="1">
      <alignment horizontal="left" vertical="center" indent="2"/>
    </xf>
    <xf numFmtId="41" fontId="5" fillId="0" borderId="0" xfId="0" applyNumberFormat="1" applyFont="1" applyAlignment="1">
      <alignment vertical="center"/>
    </xf>
    <xf numFmtId="0" fontId="8" fillId="0" borderId="0" xfId="0" applyFont="1" applyFill="1" applyAlignment="1">
      <alignment horizontal="left"/>
    </xf>
    <xf numFmtId="0" fontId="8" fillId="0" borderId="0" xfId="0" applyFont="1" applyFill="1" applyAlignment="1">
      <alignment horizontal="left" indent="3"/>
    </xf>
    <xf numFmtId="49" fontId="5" fillId="0" borderId="0" xfId="0" applyNumberFormat="1" applyFont="1" applyFill="1" applyBorder="1" applyAlignment="1">
      <alignment horizontal="right"/>
    </xf>
    <xf numFmtId="49" fontId="8" fillId="0" borderId="0" xfId="0" applyNumberFormat="1" applyFont="1" applyFill="1" applyAlignment="1">
      <alignment horizontal="left" indent="4"/>
    </xf>
    <xf numFmtId="0" fontId="11" fillId="0" borderId="0" xfId="0" applyFont="1"/>
    <xf numFmtId="0" fontId="11" fillId="0" borderId="0" xfId="0" applyFont="1" applyFill="1"/>
    <xf numFmtId="41" fontId="11" fillId="0" borderId="12" xfId="0" applyNumberFormat="1" applyFont="1" applyBorder="1" applyAlignment="1"/>
    <xf numFmtId="41" fontId="11" fillId="0" borderId="13" xfId="0" applyNumberFormat="1" applyFont="1" applyBorder="1" applyAlignment="1"/>
    <xf numFmtId="0" fontId="11" fillId="0" borderId="0" xfId="0" applyFont="1" applyBorder="1" applyAlignment="1">
      <alignment horizontal="left"/>
    </xf>
    <xf numFmtId="0" fontId="11" fillId="0" borderId="0" xfId="0" applyFont="1" applyBorder="1"/>
    <xf numFmtId="41" fontId="11" fillId="0" borderId="0" xfId="0" applyNumberFormat="1" applyFont="1" applyBorder="1" applyAlignment="1"/>
    <xf numFmtId="41" fontId="11" fillId="0" borderId="11" xfId="0" applyNumberFormat="1" applyFont="1" applyBorder="1" applyAlignment="1"/>
    <xf numFmtId="41" fontId="11" fillId="0" borderId="14" xfId="0" applyNumberFormat="1" applyFont="1" applyBorder="1" applyAlignment="1"/>
    <xf numFmtId="41" fontId="11" fillId="0" borderId="15" xfId="0" applyNumberFormat="1" applyFont="1" applyBorder="1" applyAlignment="1"/>
    <xf numFmtId="0" fontId="13" fillId="0" borderId="0" xfId="0" applyFont="1" applyBorder="1" applyAlignment="1">
      <alignment horizontal="left"/>
    </xf>
    <xf numFmtId="0" fontId="13" fillId="0" borderId="0" xfId="0" applyFont="1" applyBorder="1"/>
    <xf numFmtId="41" fontId="13" fillId="0" borderId="0" xfId="0" applyNumberFormat="1" applyFont="1" applyBorder="1" applyAlignment="1"/>
    <xf numFmtId="0" fontId="13" fillId="0" borderId="0" xfId="0" applyFont="1"/>
    <xf numFmtId="41" fontId="11" fillId="0" borderId="0" xfId="0" applyNumberFormat="1" applyFont="1" applyAlignment="1"/>
    <xf numFmtId="0" fontId="11" fillId="0" borderId="0" xfId="0" applyFont="1" applyAlignment="1">
      <alignment horizontal="left"/>
    </xf>
    <xf numFmtId="0" fontId="11" fillId="0" borderId="0" xfId="0" applyFont="1" applyAlignment="1"/>
    <xf numFmtId="0" fontId="1" fillId="0" borderId="0" xfId="0" applyFont="1" applyBorder="1"/>
    <xf numFmtId="41" fontId="0" fillId="0" borderId="12" xfId="0" applyNumberFormat="1" applyBorder="1"/>
    <xf numFmtId="41" fontId="0" fillId="0" borderId="17" xfId="0" applyNumberFormat="1" applyBorder="1"/>
    <xf numFmtId="41" fontId="0" fillId="0" borderId="18" xfId="0" applyNumberFormat="1" applyBorder="1"/>
    <xf numFmtId="41" fontId="11" fillId="0" borderId="12" xfId="0" applyNumberFormat="1" applyFont="1" applyBorder="1" applyAlignment="1">
      <alignment horizontal="left"/>
    </xf>
    <xf numFmtId="41" fontId="11" fillId="0" borderId="12" xfId="0" applyNumberFormat="1" applyFont="1" applyBorder="1"/>
    <xf numFmtId="41" fontId="11" fillId="0" borderId="0" xfId="0" applyNumberFormat="1" applyFont="1" applyBorder="1" applyAlignment="1">
      <alignment horizontal="left"/>
    </xf>
    <xf numFmtId="41" fontId="11" fillId="0" borderId="0" xfId="0" applyNumberFormat="1" applyFont="1" applyBorder="1"/>
    <xf numFmtId="41" fontId="5" fillId="0" borderId="0" xfId="0" applyNumberFormat="1" applyFont="1" applyFill="1" applyBorder="1" applyAlignment="1">
      <alignment horizontal="right"/>
    </xf>
    <xf numFmtId="41" fontId="11" fillId="0" borderId="14" xfId="0" applyNumberFormat="1" applyFont="1" applyBorder="1" applyAlignment="1">
      <alignment horizontal="left"/>
    </xf>
    <xf numFmtId="41" fontId="11" fillId="0" borderId="14" xfId="0" applyNumberFormat="1" applyFont="1" applyBorder="1"/>
    <xf numFmtId="41" fontId="11" fillId="0" borderId="0" xfId="0" applyNumberFormat="1" applyFont="1" applyFill="1" applyBorder="1" applyAlignment="1">
      <alignment horizontal="right"/>
    </xf>
    <xf numFmtId="41" fontId="0" fillId="0" borderId="14" xfId="0" applyNumberFormat="1" applyBorder="1"/>
    <xf numFmtId="41" fontId="0" fillId="0" borderId="19" xfId="0" applyNumberFormat="1" applyBorder="1"/>
    <xf numFmtId="41" fontId="11" fillId="0" borderId="14" xfId="0" applyNumberFormat="1" applyFont="1" applyFill="1" applyBorder="1" applyAlignment="1">
      <alignment vertical="center"/>
    </xf>
    <xf numFmtId="41" fontId="3" fillId="0" borderId="0" xfId="0" applyNumberFormat="1" applyFont="1" applyFill="1" applyBorder="1" applyAlignment="1">
      <alignment vertical="center"/>
    </xf>
    <xf numFmtId="49" fontId="5" fillId="0" borderId="12" xfId="0" applyNumberFormat="1" applyFont="1" applyFill="1" applyBorder="1" applyAlignment="1">
      <alignment horizontal="right"/>
    </xf>
    <xf numFmtId="41" fontId="0" fillId="0" borderId="0" xfId="0" applyNumberFormat="1" applyBorder="1"/>
    <xf numFmtId="41" fontId="0" fillId="0" borderId="20" xfId="0" applyNumberFormat="1" applyBorder="1"/>
    <xf numFmtId="49" fontId="5" fillId="0" borderId="20" xfId="0" applyNumberFormat="1" applyFont="1" applyFill="1" applyBorder="1" applyAlignment="1">
      <alignment horizontal="right"/>
    </xf>
    <xf numFmtId="49" fontId="5" fillId="0" borderId="14" xfId="0" applyNumberFormat="1" applyFont="1" applyFill="1" applyBorder="1" applyAlignment="1">
      <alignment horizontal="right"/>
    </xf>
    <xf numFmtId="49" fontId="5" fillId="0" borderId="21" xfId="0" applyNumberFormat="1" applyFont="1" applyFill="1" applyBorder="1" applyAlignment="1">
      <alignment horizontal="right"/>
    </xf>
    <xf numFmtId="49" fontId="5" fillId="0" borderId="22" xfId="0" applyNumberFormat="1" applyFont="1" applyFill="1" applyBorder="1" applyAlignment="1">
      <alignment horizontal="right"/>
    </xf>
    <xf numFmtId="49" fontId="5" fillId="0" borderId="23" xfId="0" applyNumberFormat="1" applyFont="1" applyFill="1" applyBorder="1" applyAlignment="1">
      <alignment horizontal="right"/>
    </xf>
    <xf numFmtId="49" fontId="5" fillId="0" borderId="5" xfId="0" applyNumberFormat="1" applyFont="1" applyFill="1" applyBorder="1" applyAlignment="1">
      <alignment horizontal="right"/>
    </xf>
    <xf numFmtId="0" fontId="1" fillId="0" borderId="0" xfId="1"/>
    <xf numFmtId="0" fontId="15" fillId="0" borderId="0" xfId="1" applyFont="1" applyAlignment="1">
      <alignment horizontal="center"/>
    </xf>
    <xf numFmtId="0" fontId="1" fillId="4" borderId="9" xfId="1" applyFont="1" applyFill="1" applyBorder="1" applyAlignment="1">
      <alignment horizontal="center" vertical="top" wrapText="1"/>
    </xf>
    <xf numFmtId="0" fontId="1" fillId="0" borderId="24" xfId="1" applyFont="1" applyBorder="1" applyAlignment="1">
      <alignment horizontal="justify" vertical="top" wrapText="1"/>
    </xf>
    <xf numFmtId="0" fontId="1" fillId="0" borderId="5" xfId="1" applyFont="1" applyBorder="1" applyAlignment="1">
      <alignment horizontal="left" vertical="top" wrapText="1"/>
    </xf>
    <xf numFmtId="0" fontId="1" fillId="0" borderId="5" xfId="1" applyFont="1" applyBorder="1" applyAlignment="1">
      <alignment horizontal="justify" vertical="top" wrapText="1"/>
    </xf>
    <xf numFmtId="0" fontId="1" fillId="0" borderId="25" xfId="1" applyBorder="1" applyAlignment="1">
      <alignment vertical="top" wrapText="1"/>
    </xf>
    <xf numFmtId="0" fontId="1" fillId="0" borderId="9" xfId="1" applyBorder="1" applyAlignment="1">
      <alignment vertical="top" wrapText="1"/>
    </xf>
    <xf numFmtId="0" fontId="16" fillId="0" borderId="9" xfId="1" applyFont="1" applyBorder="1" applyAlignment="1">
      <alignment horizontal="justify" vertical="top" wrapText="1"/>
    </xf>
    <xf numFmtId="0" fontId="1" fillId="0" borderId="9" xfId="1" applyFont="1" applyBorder="1" applyAlignment="1">
      <alignment horizontal="left" vertical="top" wrapText="1"/>
    </xf>
    <xf numFmtId="0" fontId="1" fillId="0" borderId="24" xfId="1" applyFont="1" applyBorder="1" applyAlignment="1">
      <alignment horizontal="left" vertical="top" wrapText="1"/>
    </xf>
    <xf numFmtId="0" fontId="1" fillId="0" borderId="25" xfId="1" applyFont="1" applyBorder="1" applyAlignment="1">
      <alignment horizontal="left" vertical="top" wrapText="1"/>
    </xf>
    <xf numFmtId="0" fontId="1" fillId="0" borderId="26" xfId="1" applyFont="1" applyBorder="1" applyAlignment="1">
      <alignment horizontal="left" vertical="top" wrapText="1"/>
    </xf>
    <xf numFmtId="0" fontId="1" fillId="0" borderId="7" xfId="1" applyFont="1" applyBorder="1" applyAlignment="1">
      <alignment horizontal="left" vertical="top" wrapText="1"/>
    </xf>
    <xf numFmtId="0" fontId="1" fillId="0" borderId="7" xfId="1" applyFont="1" applyBorder="1" applyAlignment="1">
      <alignment horizontal="justify" vertical="top" wrapText="1"/>
    </xf>
    <xf numFmtId="0" fontId="1" fillId="0" borderId="24" xfId="1" applyBorder="1" applyAlignment="1">
      <alignment vertical="top" wrapText="1"/>
    </xf>
    <xf numFmtId="0" fontId="1" fillId="0" borderId="5" xfId="1" applyBorder="1" applyAlignment="1">
      <alignment vertical="top" wrapText="1"/>
    </xf>
    <xf numFmtId="0" fontId="16" fillId="0" borderId="5" xfId="1" applyFont="1" applyBorder="1" applyAlignment="1">
      <alignment horizontal="justify" vertical="top" wrapText="1"/>
    </xf>
    <xf numFmtId="0" fontId="1" fillId="0" borderId="9" xfId="1" applyFont="1" applyBorder="1" applyAlignment="1">
      <alignment horizontal="justify" vertical="top" wrapText="1"/>
    </xf>
    <xf numFmtId="0" fontId="18" fillId="0" borderId="5" xfId="1" applyFont="1" applyBorder="1" applyAlignment="1">
      <alignment horizontal="justify" vertical="top" wrapText="1"/>
    </xf>
    <xf numFmtId="0" fontId="16" fillId="0" borderId="5" xfId="1" applyFont="1" applyBorder="1" applyAlignment="1">
      <alignment horizontal="left" vertical="top" wrapText="1" indent="2"/>
    </xf>
    <xf numFmtId="0" fontId="1" fillId="0" borderId="11" xfId="1" applyBorder="1"/>
    <xf numFmtId="0" fontId="1" fillId="0" borderId="27" xfId="1" applyBorder="1" applyAlignment="1">
      <alignment vertical="top" wrapText="1"/>
    </xf>
    <xf numFmtId="0" fontId="1" fillId="0" borderId="28" xfId="1" applyBorder="1" applyAlignment="1">
      <alignment vertical="top" wrapText="1"/>
    </xf>
    <xf numFmtId="0" fontId="18" fillId="0" borderId="29" xfId="1" applyFont="1" applyBorder="1" applyAlignment="1">
      <alignment horizontal="left" vertical="top" wrapText="1"/>
    </xf>
    <xf numFmtId="0" fontId="1" fillId="0" borderId="30" xfId="1" applyBorder="1" applyAlignment="1">
      <alignment vertical="top" wrapText="1"/>
    </xf>
    <xf numFmtId="0" fontId="1" fillId="0" borderId="31" xfId="1" applyBorder="1" applyAlignment="1">
      <alignment vertical="top" wrapText="1"/>
    </xf>
    <xf numFmtId="0" fontId="1" fillId="0" borderId="31" xfId="1" applyFont="1" applyBorder="1" applyAlignment="1">
      <alignment horizontal="justify" vertical="top" wrapText="1"/>
    </xf>
    <xf numFmtId="0" fontId="1" fillId="0" borderId="0" xfId="1" applyBorder="1"/>
    <xf numFmtId="0" fontId="19" fillId="0" borderId="9" xfId="1" applyFont="1" applyBorder="1" applyAlignment="1">
      <alignment horizontal="justify" vertical="top" wrapText="1"/>
    </xf>
    <xf numFmtId="0" fontId="1" fillId="0" borderId="25" xfId="1" applyFont="1" applyBorder="1" applyAlignment="1">
      <alignment horizontal="justify" vertical="top" wrapText="1"/>
    </xf>
    <xf numFmtId="0" fontId="1" fillId="0" borderId="0" xfId="1" applyFont="1" applyBorder="1" applyAlignment="1">
      <alignment horizontal="justify" vertical="top" wrapText="1"/>
    </xf>
    <xf numFmtId="0" fontId="1" fillId="0" borderId="0" xfId="1" applyFont="1" applyBorder="1" applyAlignment="1">
      <alignment horizontal="left" vertical="top" wrapText="1"/>
    </xf>
    <xf numFmtId="0" fontId="21" fillId="0" borderId="0" xfId="1" applyFont="1"/>
    <xf numFmtId="0" fontId="22" fillId="0" borderId="4" xfId="1" applyFont="1" applyBorder="1" applyAlignment="1">
      <alignment vertical="top" wrapText="1"/>
    </xf>
    <xf numFmtId="0" fontId="22" fillId="0" borderId="3" xfId="1" applyFont="1" applyBorder="1" applyAlignment="1">
      <alignment vertical="top" wrapText="1"/>
    </xf>
    <xf numFmtId="0" fontId="1" fillId="0" borderId="5" xfId="1" applyFont="1" applyBorder="1" applyAlignment="1">
      <alignment horizontal="center" vertical="top" wrapText="1"/>
    </xf>
    <xf numFmtId="0" fontId="1" fillId="0" borderId="5" xfId="1" applyFont="1" applyBorder="1" applyAlignment="1">
      <alignment vertical="top" wrapText="1"/>
    </xf>
    <xf numFmtId="0" fontId="1" fillId="0" borderId="24" xfId="1" applyFont="1" applyBorder="1" applyAlignment="1">
      <alignment horizontal="center" vertical="top" wrapText="1"/>
    </xf>
    <xf numFmtId="0" fontId="15" fillId="0" borderId="5" xfId="1" applyFont="1" applyBorder="1" applyAlignment="1">
      <alignment vertical="top" wrapText="1"/>
    </xf>
    <xf numFmtId="0" fontId="1" fillId="0" borderId="25" xfId="1" applyFont="1" applyBorder="1" applyAlignment="1">
      <alignment horizontal="center" vertical="top" wrapText="1"/>
    </xf>
    <xf numFmtId="0" fontId="15" fillId="0" borderId="9" xfId="1" applyFont="1" applyBorder="1" applyAlignment="1">
      <alignment vertical="top" wrapText="1"/>
    </xf>
    <xf numFmtId="0" fontId="1" fillId="0" borderId="9" xfId="1" applyFont="1" applyBorder="1" applyAlignment="1">
      <alignment horizontal="center" vertical="top" wrapText="1"/>
    </xf>
    <xf numFmtId="0" fontId="1" fillId="0" borderId="9" xfId="1" applyFont="1" applyBorder="1" applyAlignment="1">
      <alignment vertical="top" wrapText="1"/>
    </xf>
    <xf numFmtId="0" fontId="23" fillId="0" borderId="0" xfId="0" applyFont="1" applyAlignment="1">
      <alignment wrapText="1"/>
    </xf>
    <xf numFmtId="0" fontId="24" fillId="5" borderId="3" xfId="0" applyFont="1" applyFill="1" applyBorder="1" applyAlignment="1">
      <alignment horizontal="center" wrapText="1"/>
    </xf>
    <xf numFmtId="0" fontId="25" fillId="0" borderId="5" xfId="0" applyFont="1" applyBorder="1" applyAlignment="1">
      <alignment horizontal="left" vertical="top" wrapText="1" indent="1"/>
    </xf>
    <xf numFmtId="0" fontId="26" fillId="0" borderId="5" xfId="0" applyFont="1" applyBorder="1" applyAlignment="1">
      <alignment horizontal="left" vertical="top" wrapText="1" indent="5"/>
    </xf>
    <xf numFmtId="0" fontId="26" fillId="0" borderId="9" xfId="0" applyFont="1" applyBorder="1" applyAlignment="1">
      <alignment horizontal="left" vertical="top" wrapText="1" indent="5"/>
    </xf>
    <xf numFmtId="0" fontId="24" fillId="0" borderId="25" xfId="0" applyFont="1" applyBorder="1" applyAlignment="1">
      <alignment horizontal="center" vertical="top" wrapText="1"/>
    </xf>
    <xf numFmtId="0" fontId="25" fillId="0" borderId="9" xfId="0" applyFont="1" applyBorder="1" applyAlignment="1">
      <alignment horizontal="left" vertical="top" wrapText="1" indent="1"/>
    </xf>
    <xf numFmtId="0" fontId="28" fillId="0" borderId="5" xfId="0" applyFont="1" applyBorder="1" applyAlignment="1">
      <alignment horizontal="left" vertical="top" wrapText="1" indent="1"/>
    </xf>
    <xf numFmtId="0" fontId="26" fillId="0" borderId="5" xfId="0" applyFont="1" applyBorder="1" applyAlignment="1">
      <alignment horizontal="left" vertical="top" wrapText="1" indent="1"/>
    </xf>
    <xf numFmtId="0" fontId="26" fillId="0" borderId="5" xfId="0" applyFont="1" applyBorder="1" applyAlignment="1">
      <alignment horizontal="left" vertical="top" wrapText="1" indent="3"/>
    </xf>
    <xf numFmtId="0" fontId="22" fillId="0" borderId="4" xfId="1" applyFont="1" applyBorder="1" applyAlignment="1">
      <alignment horizontal="center" vertical="top" wrapText="1"/>
    </xf>
    <xf numFmtId="0" fontId="22" fillId="0" borderId="3" xfId="1" applyFont="1" applyBorder="1" applyAlignment="1">
      <alignment horizontal="center" vertical="top" wrapText="1"/>
    </xf>
    <xf numFmtId="0" fontId="15" fillId="0" borderId="0" xfId="0" applyFont="1" applyAlignment="1">
      <alignment wrapText="1"/>
    </xf>
    <xf numFmtId="0" fontId="34" fillId="0" borderId="0" xfId="0" applyNumberFormat="1" applyFont="1" applyFill="1" applyBorder="1" applyAlignment="1">
      <alignment vertical="center"/>
    </xf>
    <xf numFmtId="0" fontId="33" fillId="0" borderId="0" xfId="0" applyFont="1" applyFill="1" applyBorder="1" applyAlignment="1">
      <alignment horizontal="left"/>
    </xf>
    <xf numFmtId="0" fontId="33" fillId="0" borderId="0" xfId="0" applyFont="1" applyFill="1" applyBorder="1"/>
    <xf numFmtId="0" fontId="36" fillId="0" borderId="0" xfId="0" applyFont="1" applyFill="1" applyBorder="1"/>
    <xf numFmtId="0" fontId="33" fillId="0" borderId="0" xfId="0" applyFont="1" applyFill="1" applyBorder="1" applyAlignment="1"/>
    <xf numFmtId="0" fontId="33" fillId="0" borderId="0" xfId="0" applyFont="1" applyFill="1" applyBorder="1" applyAlignment="1">
      <alignment vertical="center"/>
    </xf>
    <xf numFmtId="41" fontId="33" fillId="0" borderId="0" xfId="0" applyNumberFormat="1" applyFont="1" applyFill="1" applyBorder="1" applyAlignment="1">
      <alignment vertical="top"/>
    </xf>
    <xf numFmtId="0" fontId="34" fillId="0" borderId="0" xfId="0" applyFont="1" applyFill="1" applyBorder="1" applyAlignment="1">
      <alignment vertical="center"/>
    </xf>
    <xf numFmtId="0" fontId="34" fillId="0" borderId="0" xfId="0" quotePrefix="1" applyFont="1" applyFill="1" applyBorder="1" applyAlignment="1">
      <alignment vertical="center"/>
    </xf>
    <xf numFmtId="0" fontId="34" fillId="0" borderId="0" xfId="0" applyFont="1" applyFill="1" applyBorder="1" applyAlignment="1">
      <alignment vertical="center" wrapText="1"/>
    </xf>
    <xf numFmtId="0" fontId="34" fillId="0" borderId="32" xfId="0" applyNumberFormat="1" applyFont="1" applyFill="1" applyBorder="1" applyAlignment="1">
      <alignment horizontal="center"/>
    </xf>
    <xf numFmtId="41" fontId="33" fillId="0" borderId="0" xfId="0" applyNumberFormat="1" applyFont="1" applyFill="1" applyBorder="1"/>
    <xf numFmtId="41" fontId="34" fillId="0" borderId="0" xfId="0" applyNumberFormat="1" applyFont="1" applyFill="1" applyBorder="1"/>
    <xf numFmtId="0" fontId="33" fillId="0" borderId="0" xfId="0" applyFont="1" applyFill="1" applyBorder="1" applyAlignment="1">
      <alignment wrapText="1"/>
    </xf>
    <xf numFmtId="0" fontId="33" fillId="0" borderId="0" xfId="0" applyFont="1" applyFill="1" applyBorder="1" applyAlignment="1">
      <alignment vertical="center" wrapText="1"/>
    </xf>
    <xf numFmtId="41" fontId="33" fillId="0" borderId="0" xfId="0" applyNumberFormat="1" applyFont="1" applyFill="1" applyBorder="1" applyAlignment="1">
      <alignment wrapText="1"/>
    </xf>
    <xf numFmtId="41" fontId="33" fillId="0" borderId="0" xfId="0" applyNumberFormat="1" applyFont="1" applyFill="1" applyBorder="1" applyAlignment="1">
      <alignment horizontal="right" vertical="top"/>
    </xf>
    <xf numFmtId="49" fontId="33" fillId="0" borderId="0" xfId="0" applyNumberFormat="1" applyFont="1" applyFill="1" applyBorder="1" applyAlignment="1">
      <alignment horizontal="right" vertical="top"/>
    </xf>
    <xf numFmtId="0" fontId="29" fillId="0" borderId="0" xfId="0" applyFont="1" applyFill="1" applyBorder="1" applyAlignment="1">
      <alignment horizontal="left"/>
    </xf>
    <xf numFmtId="0" fontId="29" fillId="0" borderId="0" xfId="0" applyFont="1" applyFill="1" applyBorder="1" applyAlignment="1">
      <alignment wrapText="1"/>
    </xf>
    <xf numFmtId="41" fontId="29" fillId="0" borderId="0" xfId="0" applyNumberFormat="1" applyFont="1" applyFill="1" applyBorder="1" applyAlignment="1">
      <alignment vertical="top"/>
    </xf>
    <xf numFmtId="0" fontId="29" fillId="0" borderId="0" xfId="0" applyFont="1" applyFill="1" applyBorder="1"/>
    <xf numFmtId="0" fontId="29" fillId="0" borderId="0" xfId="0" quotePrefix="1" applyNumberFormat="1" applyFont="1" applyFill="1" applyBorder="1" applyAlignment="1">
      <alignment vertical="top" wrapText="1"/>
    </xf>
    <xf numFmtId="49" fontId="30" fillId="0" borderId="0" xfId="0" applyNumberFormat="1" applyFont="1" applyFill="1" applyBorder="1" applyAlignment="1">
      <alignment horizontal="left"/>
    </xf>
    <xf numFmtId="0" fontId="29" fillId="0" borderId="0" xfId="0" quotePrefix="1" applyNumberFormat="1" applyFont="1" applyFill="1" applyBorder="1" applyAlignment="1">
      <alignment horizontal="left" vertical="top" wrapText="1"/>
    </xf>
    <xf numFmtId="49" fontId="29" fillId="0" borderId="0" xfId="0" applyNumberFormat="1" applyFont="1" applyFill="1" applyBorder="1" applyAlignment="1">
      <alignment horizontal="left" vertical="top"/>
    </xf>
    <xf numFmtId="0" fontId="32" fillId="0" borderId="0" xfId="0" applyNumberFormat="1" applyFont="1" applyFill="1" applyBorder="1" applyAlignment="1">
      <alignment horizontal="left" vertical="top" wrapText="1"/>
    </xf>
    <xf numFmtId="0" fontId="29" fillId="0" borderId="0" xfId="0" quotePrefix="1" applyFont="1" applyFill="1" applyBorder="1" applyAlignment="1">
      <alignment horizontal="left" wrapText="1"/>
    </xf>
    <xf numFmtId="0" fontId="30" fillId="0" borderId="0" xfId="0" applyFont="1" applyFill="1" applyBorder="1" applyAlignment="1">
      <alignment horizontal="left" wrapText="1"/>
    </xf>
    <xf numFmtId="0" fontId="1" fillId="0" borderId="0" xfId="0" applyFont="1"/>
    <xf numFmtId="0" fontId="15" fillId="0" borderId="0" xfId="0" applyFont="1" applyFill="1" applyBorder="1" applyAlignment="1">
      <alignment vertical="center"/>
    </xf>
    <xf numFmtId="0" fontId="15" fillId="0" borderId="0" xfId="0" quotePrefix="1" applyFont="1" applyFill="1" applyBorder="1" applyAlignment="1">
      <alignment vertical="center"/>
    </xf>
    <xf numFmtId="0" fontId="33" fillId="0" borderId="33" xfId="0" applyFont="1" applyFill="1" applyBorder="1" applyAlignment="1">
      <alignment horizontal="left"/>
    </xf>
    <xf numFmtId="0" fontId="33" fillId="0" borderId="33" xfId="0" applyFont="1" applyFill="1" applyBorder="1" applyAlignment="1">
      <alignment wrapText="1"/>
    </xf>
    <xf numFmtId="41" fontId="33" fillId="0" borderId="33" xfId="0" applyNumberFormat="1" applyFont="1" applyFill="1" applyBorder="1" applyAlignment="1">
      <alignment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4" fillId="0" borderId="0" xfId="0" applyNumberFormat="1" applyFont="1" applyBorder="1" applyAlignment="1">
      <alignment horizontal="left" vertical="center" wrapText="1"/>
    </xf>
    <xf numFmtId="0" fontId="0" fillId="0" borderId="16" xfId="0" applyBorder="1" applyAlignment="1">
      <alignment horizontal="center" vertical="center"/>
    </xf>
    <xf numFmtId="0" fontId="2" fillId="0" borderId="10" xfId="0" applyFont="1" applyFill="1" applyBorder="1" applyAlignment="1">
      <alignment horizontal="center" vertical="center"/>
    </xf>
    <xf numFmtId="0" fontId="6" fillId="2" borderId="1" xfId="0" applyNumberFormat="1" applyFont="1" applyFill="1" applyBorder="1" applyAlignment="1">
      <alignment horizontal="center"/>
    </xf>
    <xf numFmtId="0" fontId="6" fillId="2" borderId="2" xfId="0" applyNumberFormat="1" applyFont="1" applyFill="1" applyBorder="1" applyAlignment="1">
      <alignment horizontal="center"/>
    </xf>
    <xf numFmtId="0" fontId="6" fillId="2" borderId="3" xfId="0" applyNumberFormat="1" applyFont="1" applyFill="1" applyBorder="1" applyAlignment="1">
      <alignment horizontal="center"/>
    </xf>
    <xf numFmtId="0" fontId="4" fillId="0" borderId="0" xfId="0" applyNumberFormat="1" applyFont="1" applyAlignment="1">
      <alignment horizontal="left" wrapText="1"/>
    </xf>
    <xf numFmtId="0" fontId="2" fillId="0" borderId="0" xfId="0" applyFont="1" applyAlignment="1">
      <alignment horizontal="center" vertical="center"/>
    </xf>
    <xf numFmtId="0" fontId="0" fillId="0" borderId="0" xfId="0" applyAlignment="1">
      <alignment horizontal="center" vertical="center"/>
    </xf>
    <xf numFmtId="0" fontId="34" fillId="0" borderId="32" xfId="0" applyNumberFormat="1" applyFont="1" applyFill="1" applyBorder="1" applyAlignment="1">
      <alignment horizontal="center"/>
    </xf>
    <xf numFmtId="0" fontId="34" fillId="0" borderId="32" xfId="0" applyFont="1" applyFill="1" applyBorder="1" applyAlignment="1">
      <alignment horizontal="center" vertical="center" wrapText="1"/>
    </xf>
    <xf numFmtId="0" fontId="29" fillId="0" borderId="0" xfId="0" applyNumberFormat="1" applyFont="1" applyFill="1" applyBorder="1" applyAlignment="1">
      <alignment horizontal="left" vertical="top" wrapText="1"/>
    </xf>
    <xf numFmtId="1" fontId="8" fillId="0" borderId="0" xfId="0" applyNumberFormat="1" applyFont="1" applyFill="1" applyAlignment="1">
      <alignment horizontal="center" wrapText="1"/>
    </xf>
    <xf numFmtId="0" fontId="11" fillId="0" borderId="0" xfId="0" applyFont="1" applyBorder="1" applyAlignment="1">
      <alignment horizontal="center" vertical="center"/>
    </xf>
    <xf numFmtId="41" fontId="14" fillId="0" borderId="16" xfId="0" applyNumberFormat="1" applyFont="1" applyFill="1" applyBorder="1" applyAlignment="1">
      <alignment horizontal="center" vertical="center"/>
    </xf>
    <xf numFmtId="0" fontId="6" fillId="3" borderId="10"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12" fillId="0" borderId="10" xfId="0" applyFont="1" applyFill="1" applyBorder="1" applyAlignment="1">
      <alignment horizontal="center" vertical="center"/>
    </xf>
    <xf numFmtId="0" fontId="4" fillId="0" borderId="0" xfId="0" applyNumberFormat="1" applyFont="1" applyAlignment="1">
      <alignment horizontal="center" wrapText="1"/>
    </xf>
    <xf numFmtId="0" fontId="4" fillId="0" borderId="0" xfId="0" applyNumberFormat="1" applyFont="1" applyBorder="1" applyAlignment="1">
      <alignment horizontal="center" vertical="center" wrapText="1"/>
    </xf>
    <xf numFmtId="0" fontId="12" fillId="0" borderId="0" xfId="0" applyFont="1" applyAlignment="1">
      <alignment horizontal="center" vertical="center"/>
    </xf>
    <xf numFmtId="0" fontId="23" fillId="0" borderId="0" xfId="0" applyFont="1" applyAlignment="1">
      <alignment horizontal="left" wrapText="1"/>
    </xf>
    <xf numFmtId="0" fontId="15" fillId="0" borderId="0" xfId="1" applyFont="1" applyAlignment="1">
      <alignment horizontal="center"/>
    </xf>
    <xf numFmtId="0" fontId="1" fillId="4" borderId="1" xfId="1" applyFont="1" applyFill="1" applyBorder="1" applyAlignment="1">
      <alignment horizontal="center" wrapText="1"/>
    </xf>
    <xf numFmtId="0" fontId="1" fillId="4" borderId="3" xfId="1" applyFont="1" applyFill="1" applyBorder="1" applyAlignment="1">
      <alignment horizontal="center" wrapText="1"/>
    </xf>
    <xf numFmtId="0" fontId="1" fillId="4" borderId="1" xfId="1" applyFont="1" applyFill="1" applyBorder="1" applyAlignment="1">
      <alignment horizontal="center" vertical="top" wrapText="1"/>
    </xf>
    <xf numFmtId="0" fontId="1" fillId="4" borderId="3" xfId="1" applyFont="1" applyFill="1" applyBorder="1" applyAlignment="1">
      <alignment horizontal="center" vertical="top" wrapText="1"/>
    </xf>
    <xf numFmtId="0" fontId="1" fillId="0" borderId="26" xfId="1" applyFont="1" applyBorder="1" applyAlignment="1">
      <alignment horizontal="center" vertical="top" wrapText="1"/>
    </xf>
    <xf numFmtId="0" fontId="1" fillId="0" borderId="24" xfId="1" applyFont="1" applyBorder="1" applyAlignment="1">
      <alignment horizontal="center" vertical="top" wrapText="1"/>
    </xf>
    <xf numFmtId="0" fontId="15" fillId="0" borderId="26" xfId="1" applyFont="1" applyBorder="1" applyAlignment="1">
      <alignment vertical="top" wrapText="1"/>
    </xf>
    <xf numFmtId="0" fontId="15" fillId="0" borderId="24" xfId="1" applyFont="1" applyBorder="1" applyAlignment="1">
      <alignment vertical="top" wrapText="1"/>
    </xf>
    <xf numFmtId="0" fontId="1" fillId="0" borderId="26" xfId="1" applyFont="1" applyBorder="1" applyAlignment="1">
      <alignment horizontal="left" vertical="top" wrapText="1"/>
    </xf>
    <xf numFmtId="0" fontId="1" fillId="0" borderId="24" xfId="1" applyFont="1" applyBorder="1" applyAlignment="1">
      <alignment horizontal="left" vertical="top" wrapText="1"/>
    </xf>
    <xf numFmtId="0" fontId="1" fillId="0" borderId="25" xfId="1" applyFont="1" applyBorder="1" applyAlignment="1">
      <alignment horizontal="center" vertical="top" wrapText="1"/>
    </xf>
    <xf numFmtId="0" fontId="15" fillId="0" borderId="24" xfId="1" applyFont="1" applyBorder="1" applyAlignment="1">
      <alignment horizontal="center" vertical="top" wrapText="1"/>
    </xf>
    <xf numFmtId="0" fontId="15" fillId="0" borderId="25" xfId="1" applyFont="1" applyBorder="1" applyAlignment="1">
      <alignment horizontal="center" vertical="top" wrapText="1"/>
    </xf>
    <xf numFmtId="0" fontId="15" fillId="0" borderId="0" xfId="0" applyFont="1" applyAlignment="1">
      <alignment horizontal="left" wrapText="1"/>
    </xf>
    <xf numFmtId="0" fontId="24" fillId="0" borderId="26" xfId="0" applyFont="1" applyBorder="1" applyAlignment="1">
      <alignment horizontal="center" vertical="top" wrapText="1"/>
    </xf>
    <xf numFmtId="0" fontId="24" fillId="0" borderId="24" xfId="0" applyFont="1" applyBorder="1" applyAlignment="1">
      <alignment horizontal="center" vertical="top" wrapText="1"/>
    </xf>
    <xf numFmtId="0" fontId="24" fillId="0" borderId="25" xfId="0" applyFont="1" applyBorder="1" applyAlignment="1">
      <alignment horizontal="center" vertical="top" wrapText="1"/>
    </xf>
    <xf numFmtId="0" fontId="25" fillId="0" borderId="26" xfId="0" applyFont="1" applyBorder="1" applyAlignment="1">
      <alignment horizontal="left" vertical="top" wrapText="1" indent="1"/>
    </xf>
    <xf numFmtId="0" fontId="25" fillId="0" borderId="24" xfId="0" applyFont="1" applyBorder="1" applyAlignment="1">
      <alignment horizontal="left" vertical="top" wrapText="1" indent="1"/>
    </xf>
    <xf numFmtId="0" fontId="25" fillId="0" borderId="25" xfId="0" applyFont="1" applyBorder="1" applyAlignment="1">
      <alignment horizontal="left" vertical="top" wrapText="1" indent="1"/>
    </xf>
    <xf numFmtId="0" fontId="0" fillId="0" borderId="16" xfId="0" applyBorder="1" applyAlignment="1">
      <alignment horizontal="center"/>
    </xf>
    <xf numFmtId="0" fontId="24" fillId="5" borderId="1" xfId="0" applyFont="1" applyFill="1" applyBorder="1" applyAlignment="1">
      <alignment horizontal="center" wrapText="1"/>
    </xf>
    <xf numFmtId="0" fontId="24" fillId="5" borderId="3" xfId="0" applyFont="1" applyFill="1" applyBorder="1" applyAlignment="1">
      <alignment horizontal="center" wrapText="1"/>
    </xf>
  </cellXfs>
  <cellStyles count="2">
    <cellStyle name="Normal" xfId="0" builtinId="0"/>
    <cellStyle name="Normal_StephanieBTabladillo033006"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17"/>
  <sheetViews>
    <sheetView view="pageBreakPreview" topLeftCell="A82" zoomScaleNormal="100" zoomScaleSheetLayoutView="100" workbookViewId="0">
      <selection activeCell="A24" sqref="A24:L24"/>
    </sheetView>
  </sheetViews>
  <sheetFormatPr defaultRowHeight="15" x14ac:dyDescent="0.25"/>
  <cols>
    <col min="1" max="1" width="3.42578125" style="2" customWidth="1"/>
    <col min="2" max="2" width="42.28515625" customWidth="1"/>
    <col min="3" max="4" width="8.7109375" style="12" customWidth="1"/>
    <col min="5" max="5" width="8.28515625" style="12" customWidth="1"/>
    <col min="6" max="7" width="8.7109375" style="12" customWidth="1"/>
    <col min="8" max="12" width="10.28515625" style="12" customWidth="1"/>
  </cols>
  <sheetData>
    <row r="1" spans="1:12" ht="23.25" customHeight="1" thickBot="1" x14ac:dyDescent="0.3">
      <c r="A1" s="182" t="s">
        <v>31</v>
      </c>
      <c r="B1" s="182"/>
      <c r="C1" s="182"/>
      <c r="D1" s="182"/>
      <c r="E1" s="182"/>
      <c r="F1" s="182"/>
      <c r="G1" s="182"/>
      <c r="H1" s="182"/>
      <c r="I1" s="182"/>
      <c r="J1" s="182"/>
      <c r="K1" s="182"/>
      <c r="L1" s="182"/>
    </row>
    <row r="2" spans="1:12" ht="15.75" thickBot="1" x14ac:dyDescent="0.3">
      <c r="A2" s="177" t="s">
        <v>10</v>
      </c>
      <c r="B2" s="178"/>
      <c r="C2" s="184" t="s">
        <v>4</v>
      </c>
      <c r="D2" s="185"/>
      <c r="E2" s="185"/>
      <c r="F2" s="185"/>
      <c r="G2" s="186"/>
      <c r="H2" s="184" t="s">
        <v>75</v>
      </c>
      <c r="I2" s="185"/>
      <c r="J2" s="185"/>
      <c r="K2" s="185"/>
      <c r="L2" s="186"/>
    </row>
    <row r="3" spans="1:12" ht="15.75" thickBot="1" x14ac:dyDescent="0.3">
      <c r="A3" s="179"/>
      <c r="B3" s="180"/>
      <c r="C3" s="15" t="s">
        <v>5</v>
      </c>
      <c r="D3" s="15" t="s">
        <v>6</v>
      </c>
      <c r="E3" s="15" t="s">
        <v>7</v>
      </c>
      <c r="F3" s="15" t="s">
        <v>8</v>
      </c>
      <c r="G3" s="15" t="s">
        <v>9</v>
      </c>
      <c r="H3" s="15" t="s">
        <v>5</v>
      </c>
      <c r="I3" s="15" t="s">
        <v>6</v>
      </c>
      <c r="J3" s="15" t="s">
        <v>7</v>
      </c>
      <c r="K3" s="15" t="s">
        <v>8</v>
      </c>
      <c r="L3" s="15" t="s">
        <v>9</v>
      </c>
    </row>
    <row r="4" spans="1:12" s="1" customFormat="1" x14ac:dyDescent="0.25">
      <c r="A4" s="183">
        <v>2004</v>
      </c>
      <c r="B4" s="183"/>
      <c r="C4" s="13"/>
      <c r="D4" s="13"/>
      <c r="E4" s="13"/>
      <c r="F4" s="13"/>
      <c r="G4" s="13"/>
      <c r="H4" s="13"/>
      <c r="I4" s="13"/>
      <c r="J4" s="13"/>
      <c r="K4" s="13"/>
      <c r="L4" s="13"/>
    </row>
    <row r="5" spans="1:12" x14ac:dyDescent="0.25">
      <c r="A5" s="17"/>
      <c r="B5" s="18" t="s">
        <v>11</v>
      </c>
      <c r="C5" s="19">
        <v>783923</v>
      </c>
      <c r="D5" s="19">
        <v>713566</v>
      </c>
      <c r="E5" s="19">
        <v>64501</v>
      </c>
      <c r="F5" s="19">
        <v>2980</v>
      </c>
      <c r="G5" s="19">
        <v>2876</v>
      </c>
      <c r="H5" s="20">
        <v>5643187</v>
      </c>
      <c r="I5" s="19">
        <v>2075005</v>
      </c>
      <c r="J5" s="19">
        <v>1428455</v>
      </c>
      <c r="K5" s="19">
        <v>403069</v>
      </c>
      <c r="L5" s="19">
        <v>1736658</v>
      </c>
    </row>
    <row r="6" spans="1:12" x14ac:dyDescent="0.25">
      <c r="A6" s="21"/>
      <c r="B6" s="22" t="s">
        <v>12</v>
      </c>
      <c r="C6" s="23">
        <v>199395</v>
      </c>
      <c r="D6" s="23">
        <v>170282</v>
      </c>
      <c r="E6" s="23">
        <v>26488</v>
      </c>
      <c r="F6" s="23">
        <v>1370</v>
      </c>
      <c r="G6" s="23">
        <v>1255</v>
      </c>
      <c r="H6" s="16">
        <v>2083910</v>
      </c>
      <c r="I6" s="23">
        <v>529026</v>
      </c>
      <c r="J6" s="23">
        <v>617454</v>
      </c>
      <c r="K6" s="23">
        <v>181882</v>
      </c>
      <c r="L6" s="23">
        <v>755548</v>
      </c>
    </row>
    <row r="7" spans="1:12" x14ac:dyDescent="0.25">
      <c r="A7" s="21"/>
      <c r="B7" s="22" t="s">
        <v>13</v>
      </c>
      <c r="C7" s="23">
        <v>14743</v>
      </c>
      <c r="D7" s="23">
        <v>13781</v>
      </c>
      <c r="E7" s="23">
        <v>917</v>
      </c>
      <c r="F7" s="23">
        <v>24</v>
      </c>
      <c r="G7" s="23">
        <v>21</v>
      </c>
      <c r="H7" s="16">
        <v>73316</v>
      </c>
      <c r="I7" s="23">
        <v>35206</v>
      </c>
      <c r="J7" s="23">
        <v>18741</v>
      </c>
      <c r="K7" s="23">
        <v>3310</v>
      </c>
      <c r="L7" s="23">
        <v>16059</v>
      </c>
    </row>
    <row r="8" spans="1:12" x14ac:dyDescent="0.25">
      <c r="A8" s="21"/>
      <c r="B8" s="22" t="s">
        <v>14</v>
      </c>
      <c r="C8" s="23">
        <v>44055</v>
      </c>
      <c r="D8" s="23">
        <v>41825</v>
      </c>
      <c r="E8" s="23">
        <v>2147</v>
      </c>
      <c r="F8" s="23">
        <v>51</v>
      </c>
      <c r="G8" s="23">
        <v>32</v>
      </c>
      <c r="H8" s="16">
        <v>177444</v>
      </c>
      <c r="I8" s="23">
        <v>115578</v>
      </c>
      <c r="J8" s="23">
        <v>42167</v>
      </c>
      <c r="K8" s="23">
        <v>6861</v>
      </c>
      <c r="L8" s="23">
        <v>12838</v>
      </c>
    </row>
    <row r="9" spans="1:12" x14ac:dyDescent="0.25">
      <c r="A9" s="21"/>
      <c r="B9" s="22" t="s">
        <v>15</v>
      </c>
      <c r="C9" s="23">
        <v>23351</v>
      </c>
      <c r="D9" s="23">
        <v>22418</v>
      </c>
      <c r="E9" s="23">
        <v>895</v>
      </c>
      <c r="F9" s="23">
        <v>23</v>
      </c>
      <c r="G9" s="23">
        <v>15</v>
      </c>
      <c r="H9" s="16">
        <v>88200</v>
      </c>
      <c r="I9" s="23">
        <v>63170</v>
      </c>
      <c r="J9" s="23">
        <v>16816</v>
      </c>
      <c r="K9" s="23">
        <v>2973</v>
      </c>
      <c r="L9" s="23">
        <v>5241</v>
      </c>
    </row>
    <row r="10" spans="1:12" x14ac:dyDescent="0.25">
      <c r="A10" s="21"/>
      <c r="B10" s="22" t="s">
        <v>16</v>
      </c>
      <c r="C10" s="23">
        <v>84179</v>
      </c>
      <c r="D10" s="23">
        <v>77930</v>
      </c>
      <c r="E10" s="23">
        <v>5800</v>
      </c>
      <c r="F10" s="23">
        <v>233</v>
      </c>
      <c r="G10" s="23">
        <v>216</v>
      </c>
      <c r="H10" s="16">
        <v>495969</v>
      </c>
      <c r="I10" s="23">
        <v>223339</v>
      </c>
      <c r="J10" s="23">
        <v>124236</v>
      </c>
      <c r="K10" s="23">
        <v>31553</v>
      </c>
      <c r="L10" s="23">
        <v>116841</v>
      </c>
    </row>
    <row r="11" spans="1:12" x14ac:dyDescent="0.25">
      <c r="A11" s="21"/>
      <c r="B11" s="22" t="s">
        <v>1</v>
      </c>
      <c r="C11" s="23">
        <v>114387</v>
      </c>
      <c r="D11" s="23">
        <v>105535</v>
      </c>
      <c r="E11" s="23">
        <v>7845</v>
      </c>
      <c r="F11" s="23">
        <v>412</v>
      </c>
      <c r="G11" s="23">
        <v>595</v>
      </c>
      <c r="H11" s="16">
        <v>949417</v>
      </c>
      <c r="I11" s="23">
        <v>295163</v>
      </c>
      <c r="J11" s="23">
        <v>179285</v>
      </c>
      <c r="K11" s="23">
        <v>57220</v>
      </c>
      <c r="L11" s="23">
        <v>417749</v>
      </c>
    </row>
    <row r="12" spans="1:12" x14ac:dyDescent="0.25">
      <c r="A12" s="24"/>
      <c r="B12" s="22" t="s">
        <v>3</v>
      </c>
      <c r="C12" s="23">
        <v>23286</v>
      </c>
      <c r="D12" s="23">
        <v>22153</v>
      </c>
      <c r="E12" s="23">
        <v>1110</v>
      </c>
      <c r="F12" s="23">
        <v>15</v>
      </c>
      <c r="G12" s="23">
        <v>8</v>
      </c>
      <c r="H12" s="16">
        <v>83425</v>
      </c>
      <c r="I12" s="23">
        <v>60217</v>
      </c>
      <c r="J12" s="23">
        <v>18578</v>
      </c>
      <c r="K12" s="23">
        <v>2101</v>
      </c>
      <c r="L12" s="23">
        <v>2529</v>
      </c>
    </row>
    <row r="13" spans="1:12" x14ac:dyDescent="0.25">
      <c r="A13" s="21"/>
      <c r="B13" s="22" t="s">
        <v>17</v>
      </c>
      <c r="C13" s="23">
        <v>28565</v>
      </c>
      <c r="D13" s="23">
        <v>26892</v>
      </c>
      <c r="E13" s="23">
        <v>1599</v>
      </c>
      <c r="F13" s="23">
        <v>46</v>
      </c>
      <c r="G13" s="23">
        <v>28</v>
      </c>
      <c r="H13" s="16">
        <v>126565</v>
      </c>
      <c r="I13" s="23">
        <v>78944</v>
      </c>
      <c r="J13" s="23">
        <v>31499</v>
      </c>
      <c r="K13" s="23">
        <v>6208</v>
      </c>
      <c r="L13" s="23">
        <v>9914</v>
      </c>
    </row>
    <row r="14" spans="1:12" x14ac:dyDescent="0.25">
      <c r="A14" s="21"/>
      <c r="B14" s="22" t="s">
        <v>18</v>
      </c>
      <c r="C14" s="23">
        <v>45558</v>
      </c>
      <c r="D14" s="23">
        <v>41882</v>
      </c>
      <c r="E14" s="23">
        <v>3419</v>
      </c>
      <c r="F14" s="23">
        <v>153</v>
      </c>
      <c r="G14" s="23">
        <v>104</v>
      </c>
      <c r="H14" s="16">
        <v>262163</v>
      </c>
      <c r="I14" s="23">
        <v>122605</v>
      </c>
      <c r="J14" s="23">
        <v>73491</v>
      </c>
      <c r="K14" s="23">
        <v>20584</v>
      </c>
      <c r="L14" s="23">
        <v>45483</v>
      </c>
    </row>
    <row r="15" spans="1:12" x14ac:dyDescent="0.25">
      <c r="A15" s="21"/>
      <c r="B15" s="22" t="s">
        <v>19</v>
      </c>
      <c r="C15" s="23">
        <v>44352</v>
      </c>
      <c r="D15" s="23">
        <v>39495</v>
      </c>
      <c r="E15" s="23">
        <v>4348</v>
      </c>
      <c r="F15" s="23">
        <v>255</v>
      </c>
      <c r="G15" s="23">
        <v>254</v>
      </c>
      <c r="H15" s="16">
        <v>410334</v>
      </c>
      <c r="I15" s="23">
        <v>116082</v>
      </c>
      <c r="J15" s="23">
        <v>99147</v>
      </c>
      <c r="K15" s="23">
        <v>35499</v>
      </c>
      <c r="L15" s="23">
        <v>159606</v>
      </c>
    </row>
    <row r="16" spans="1:12" x14ac:dyDescent="0.25">
      <c r="A16" s="21"/>
      <c r="B16" s="22" t="s">
        <v>20</v>
      </c>
      <c r="C16" s="23">
        <v>20784</v>
      </c>
      <c r="D16" s="23">
        <v>19600</v>
      </c>
      <c r="E16" s="23">
        <v>1131</v>
      </c>
      <c r="F16" s="23">
        <v>33</v>
      </c>
      <c r="G16" s="23">
        <v>20</v>
      </c>
      <c r="H16" s="16">
        <v>93756</v>
      </c>
      <c r="I16" s="23">
        <v>58862</v>
      </c>
      <c r="J16" s="23">
        <v>21983</v>
      </c>
      <c r="K16" s="23">
        <v>4546</v>
      </c>
      <c r="L16" s="23">
        <v>8365</v>
      </c>
    </row>
    <row r="17" spans="1:36" x14ac:dyDescent="0.25">
      <c r="A17" s="21"/>
      <c r="B17" s="22" t="s">
        <v>21</v>
      </c>
      <c r="C17" s="23">
        <v>25261</v>
      </c>
      <c r="D17" s="23">
        <v>23866</v>
      </c>
      <c r="E17" s="23">
        <v>1318</v>
      </c>
      <c r="F17" s="23">
        <v>42</v>
      </c>
      <c r="G17" s="23">
        <v>35</v>
      </c>
      <c r="H17" s="16">
        <v>114349</v>
      </c>
      <c r="I17" s="23">
        <v>65692</v>
      </c>
      <c r="J17" s="23">
        <v>27701</v>
      </c>
      <c r="K17" s="23">
        <v>6246</v>
      </c>
      <c r="L17" s="23">
        <v>14710</v>
      </c>
    </row>
    <row r="18" spans="1:36" x14ac:dyDescent="0.25">
      <c r="A18" s="21"/>
      <c r="B18" s="22" t="s">
        <v>22</v>
      </c>
      <c r="C18" s="23">
        <v>29637</v>
      </c>
      <c r="D18" s="23">
        <v>27315</v>
      </c>
      <c r="E18" s="23">
        <v>2157</v>
      </c>
      <c r="F18" s="23">
        <v>101</v>
      </c>
      <c r="G18" s="23">
        <v>64</v>
      </c>
      <c r="H18" s="16">
        <v>174660</v>
      </c>
      <c r="I18" s="23">
        <v>79047</v>
      </c>
      <c r="J18" s="23">
        <v>45179</v>
      </c>
      <c r="K18" s="23">
        <v>13726</v>
      </c>
      <c r="L18" s="23">
        <v>36708</v>
      </c>
    </row>
    <row r="19" spans="1:36" x14ac:dyDescent="0.25">
      <c r="A19" s="21"/>
      <c r="B19" s="22" t="s">
        <v>23</v>
      </c>
      <c r="C19" s="23">
        <v>38078</v>
      </c>
      <c r="D19" s="23">
        <v>35000</v>
      </c>
      <c r="E19" s="23">
        <v>2806</v>
      </c>
      <c r="F19" s="23">
        <v>138</v>
      </c>
      <c r="G19" s="23">
        <v>134</v>
      </c>
      <c r="H19" s="16">
        <v>258323</v>
      </c>
      <c r="I19" s="23">
        <v>99134</v>
      </c>
      <c r="J19" s="23">
        <v>60518</v>
      </c>
      <c r="K19" s="23">
        <v>18715</v>
      </c>
      <c r="L19" s="23">
        <v>79956</v>
      </c>
    </row>
    <row r="20" spans="1:36" x14ac:dyDescent="0.25">
      <c r="A20" s="21"/>
      <c r="B20" s="22" t="s">
        <v>2</v>
      </c>
      <c r="C20" s="23">
        <v>26705</v>
      </c>
      <c r="D20" s="23">
        <v>25060</v>
      </c>
      <c r="E20" s="23">
        <v>1530</v>
      </c>
      <c r="F20" s="23">
        <v>57</v>
      </c>
      <c r="G20" s="23">
        <v>58</v>
      </c>
      <c r="H20" s="16">
        <v>150323</v>
      </c>
      <c r="I20" s="23">
        <v>72523</v>
      </c>
      <c r="J20" s="23">
        <v>31962</v>
      </c>
      <c r="K20" s="23">
        <v>8018</v>
      </c>
      <c r="L20" s="23">
        <v>37820</v>
      </c>
    </row>
    <row r="21" spans="1:36" x14ac:dyDescent="0.25">
      <c r="A21" s="21"/>
      <c r="B21" s="22" t="s">
        <v>24</v>
      </c>
      <c r="C21" s="23">
        <v>13227</v>
      </c>
      <c r="D21" s="23">
        <v>12445</v>
      </c>
      <c r="E21" s="23">
        <v>735</v>
      </c>
      <c r="F21" s="23">
        <v>22</v>
      </c>
      <c r="G21" s="23">
        <v>25</v>
      </c>
      <c r="H21" s="16">
        <v>65093</v>
      </c>
      <c r="I21" s="23">
        <v>36033</v>
      </c>
      <c r="J21" s="23">
        <v>14653</v>
      </c>
      <c r="K21" s="23">
        <v>3001</v>
      </c>
      <c r="L21" s="23">
        <v>11406</v>
      </c>
    </row>
    <row r="22" spans="1:36" ht="15.75" thickBot="1" x14ac:dyDescent="0.3">
      <c r="A22" s="25"/>
      <c r="B22" s="26" t="s">
        <v>25</v>
      </c>
      <c r="C22" s="27">
        <v>8360</v>
      </c>
      <c r="D22" s="27">
        <v>8087</v>
      </c>
      <c r="E22" s="27">
        <v>256</v>
      </c>
      <c r="F22" s="27">
        <v>5</v>
      </c>
      <c r="G22" s="27">
        <v>12</v>
      </c>
      <c r="H22" s="28">
        <v>35940</v>
      </c>
      <c r="I22" s="27">
        <v>24384</v>
      </c>
      <c r="J22" s="27">
        <v>5045</v>
      </c>
      <c r="K22" s="27">
        <v>626</v>
      </c>
      <c r="L22" s="27">
        <v>5885</v>
      </c>
    </row>
    <row r="23" spans="1:36" s="32" customFormat="1" ht="13.5" thickTop="1" x14ac:dyDescent="0.2">
      <c r="A23" s="29" t="s">
        <v>26</v>
      </c>
      <c r="B23" s="30"/>
      <c r="C23" s="31"/>
      <c r="D23" s="31"/>
      <c r="E23" s="31"/>
      <c r="F23" s="31"/>
      <c r="G23" s="31"/>
      <c r="H23" s="31"/>
      <c r="I23" s="31"/>
      <c r="J23" s="31"/>
      <c r="K23" s="31"/>
      <c r="L23" s="31"/>
    </row>
    <row r="24" spans="1:36" s="7" customFormat="1" ht="52.5" customHeight="1" x14ac:dyDescent="0.2">
      <c r="A24" s="181" t="s">
        <v>40</v>
      </c>
      <c r="B24" s="181"/>
      <c r="C24" s="181"/>
      <c r="D24" s="181"/>
      <c r="E24" s="181"/>
      <c r="F24" s="181"/>
      <c r="G24" s="181"/>
      <c r="H24" s="181"/>
      <c r="I24" s="181"/>
      <c r="J24" s="181"/>
      <c r="K24" s="181"/>
      <c r="L24" s="181"/>
      <c r="AF24" s="8"/>
      <c r="AG24" s="6"/>
      <c r="AH24" s="6"/>
      <c r="AI24" s="6"/>
      <c r="AJ24" s="6"/>
    </row>
    <row r="25" spans="1:36" s="7" customFormat="1" ht="12.75" x14ac:dyDescent="0.2">
      <c r="A25" s="34" t="s">
        <v>34</v>
      </c>
      <c r="B25" s="35"/>
      <c r="D25" s="10"/>
      <c r="E25" s="10"/>
      <c r="F25" s="10"/>
      <c r="G25" s="10"/>
      <c r="H25" s="10"/>
      <c r="I25" s="10"/>
      <c r="J25" s="10"/>
      <c r="K25" s="10"/>
      <c r="L25" s="10"/>
    </row>
    <row r="26" spans="1:36" s="7" customFormat="1" ht="12.75" x14ac:dyDescent="0.2">
      <c r="A26" s="36" t="s">
        <v>30</v>
      </c>
      <c r="B26" s="35"/>
      <c r="D26" s="10"/>
      <c r="E26" s="10"/>
      <c r="F26" s="10"/>
      <c r="G26" s="10"/>
      <c r="H26" s="10"/>
      <c r="I26" s="10"/>
      <c r="J26" s="10"/>
      <c r="K26" s="10"/>
      <c r="L26" s="10"/>
    </row>
    <row r="27" spans="1:36" s="7" customFormat="1" ht="12.75" x14ac:dyDescent="0.2">
      <c r="A27" s="37" t="s">
        <v>35</v>
      </c>
      <c r="B27" s="38"/>
      <c r="D27" s="10"/>
      <c r="E27" s="10"/>
      <c r="F27" s="10"/>
      <c r="G27" s="10"/>
      <c r="H27" s="10"/>
      <c r="I27" s="10"/>
      <c r="J27" s="10"/>
      <c r="K27" s="10"/>
      <c r="L27" s="10"/>
    </row>
    <row r="28" spans="1:36" s="7" customFormat="1" ht="12.75" x14ac:dyDescent="0.2">
      <c r="A28" s="37" t="s">
        <v>36</v>
      </c>
      <c r="B28" s="38"/>
      <c r="D28" s="10"/>
      <c r="E28" s="10"/>
      <c r="F28" s="10"/>
      <c r="G28" s="10"/>
      <c r="H28" s="10"/>
      <c r="I28" s="10"/>
      <c r="J28" s="10"/>
      <c r="K28" s="10"/>
      <c r="L28" s="10"/>
    </row>
    <row r="29" spans="1:36" s="7" customFormat="1" ht="12.75" x14ac:dyDescent="0.2">
      <c r="A29" s="37" t="s">
        <v>32</v>
      </c>
      <c r="B29" s="38"/>
      <c r="D29" s="10"/>
      <c r="E29" s="10"/>
      <c r="F29" s="10"/>
      <c r="G29" s="10"/>
      <c r="H29" s="10"/>
      <c r="I29" s="10"/>
      <c r="J29" s="10"/>
      <c r="K29" s="10"/>
      <c r="L29" s="10"/>
    </row>
    <row r="30" spans="1:36" x14ac:dyDescent="0.25">
      <c r="A30" s="3"/>
      <c r="C30" s="14"/>
      <c r="D30" s="14"/>
      <c r="E30" s="14"/>
      <c r="F30" s="14"/>
      <c r="G30" s="14"/>
      <c r="H30" s="14"/>
      <c r="I30" s="14"/>
      <c r="J30" s="14"/>
      <c r="K30" s="14"/>
      <c r="L30" s="14"/>
    </row>
    <row r="31" spans="1:36" x14ac:dyDescent="0.25">
      <c r="A31" s="188">
        <v>2005</v>
      </c>
      <c r="B31" s="188"/>
      <c r="C31" s="14"/>
      <c r="D31" s="14"/>
      <c r="E31" s="14"/>
      <c r="F31" s="14"/>
      <c r="G31" s="14"/>
      <c r="H31" s="14"/>
      <c r="I31" s="14"/>
      <c r="J31" s="14"/>
      <c r="K31" s="14"/>
      <c r="L31" s="14"/>
    </row>
    <row r="32" spans="1:36" x14ac:dyDescent="0.25">
      <c r="A32" s="17"/>
      <c r="B32" s="18" t="s">
        <v>11</v>
      </c>
      <c r="C32" s="19">
        <v>782980</v>
      </c>
      <c r="D32" s="19">
        <v>714675</v>
      </c>
      <c r="E32" s="19">
        <v>62811</v>
      </c>
      <c r="F32" s="19">
        <v>2851</v>
      </c>
      <c r="G32" s="19">
        <v>2643</v>
      </c>
      <c r="H32" s="20">
        <v>5479297</v>
      </c>
      <c r="I32" s="19">
        <v>2057388</v>
      </c>
      <c r="J32" s="19">
        <v>1363007</v>
      </c>
      <c r="K32" s="19">
        <v>384295</v>
      </c>
      <c r="L32" s="19">
        <v>1674607</v>
      </c>
    </row>
    <row r="33" spans="1:12" x14ac:dyDescent="0.25">
      <c r="A33" s="21"/>
      <c r="B33" s="22" t="s">
        <v>12</v>
      </c>
      <c r="C33" s="23">
        <v>195412</v>
      </c>
      <c r="D33" s="23">
        <v>167874</v>
      </c>
      <c r="E33" s="23">
        <v>25202</v>
      </c>
      <c r="F33" s="23">
        <v>1236</v>
      </c>
      <c r="G33" s="23">
        <v>1100</v>
      </c>
      <c r="H33" s="16">
        <v>1976359</v>
      </c>
      <c r="I33" s="23">
        <v>523654</v>
      </c>
      <c r="J33" s="23">
        <v>575667</v>
      </c>
      <c r="K33" s="23">
        <v>166846</v>
      </c>
      <c r="L33" s="23">
        <v>710192</v>
      </c>
    </row>
    <row r="34" spans="1:12" x14ac:dyDescent="0.25">
      <c r="A34" s="21"/>
      <c r="B34" s="22" t="s">
        <v>13</v>
      </c>
      <c r="C34" s="23">
        <v>14762</v>
      </c>
      <c r="D34" s="23">
        <v>13829</v>
      </c>
      <c r="E34" s="23">
        <v>890</v>
      </c>
      <c r="F34" s="23">
        <v>24</v>
      </c>
      <c r="G34" s="23">
        <v>19</v>
      </c>
      <c r="H34" s="16">
        <v>70444</v>
      </c>
      <c r="I34" s="23">
        <v>35096</v>
      </c>
      <c r="J34" s="23">
        <v>17415</v>
      </c>
      <c r="K34" s="23">
        <v>3213</v>
      </c>
      <c r="L34" s="23">
        <v>14720</v>
      </c>
    </row>
    <row r="35" spans="1:12" x14ac:dyDescent="0.25">
      <c r="A35" s="21"/>
      <c r="B35" s="22" t="s">
        <v>14</v>
      </c>
      <c r="C35" s="23">
        <v>44134</v>
      </c>
      <c r="D35" s="23">
        <v>41910</v>
      </c>
      <c r="E35" s="23">
        <v>2144</v>
      </c>
      <c r="F35" s="23">
        <v>48</v>
      </c>
      <c r="G35" s="23">
        <v>32</v>
      </c>
      <c r="H35" s="16">
        <v>175325</v>
      </c>
      <c r="I35" s="23">
        <v>115440</v>
      </c>
      <c r="J35" s="23">
        <v>41617</v>
      </c>
      <c r="K35" s="23">
        <v>6619</v>
      </c>
      <c r="L35" s="23">
        <v>11649</v>
      </c>
    </row>
    <row r="36" spans="1:12" x14ac:dyDescent="0.25">
      <c r="A36" s="21"/>
      <c r="B36" s="22" t="s">
        <v>15</v>
      </c>
      <c r="C36" s="23">
        <v>23978</v>
      </c>
      <c r="D36" s="23">
        <v>23032</v>
      </c>
      <c r="E36" s="23">
        <v>913</v>
      </c>
      <c r="F36" s="23">
        <v>16</v>
      </c>
      <c r="G36" s="23">
        <v>17</v>
      </c>
      <c r="H36" s="16">
        <v>88827</v>
      </c>
      <c r="I36" s="23">
        <v>63828</v>
      </c>
      <c r="J36" s="23">
        <v>17353</v>
      </c>
      <c r="K36" s="23">
        <v>2324</v>
      </c>
      <c r="L36" s="23">
        <v>5322</v>
      </c>
    </row>
    <row r="37" spans="1:12" x14ac:dyDescent="0.25">
      <c r="A37" s="21"/>
      <c r="B37" s="22" t="s">
        <v>16</v>
      </c>
      <c r="C37" s="23">
        <v>84368</v>
      </c>
      <c r="D37" s="23">
        <v>78309</v>
      </c>
      <c r="E37" s="23">
        <v>5678</v>
      </c>
      <c r="F37" s="23">
        <v>211</v>
      </c>
      <c r="G37" s="23">
        <v>170</v>
      </c>
      <c r="H37" s="16">
        <v>480020</v>
      </c>
      <c r="I37" s="23">
        <v>221332</v>
      </c>
      <c r="J37" s="23">
        <v>118579</v>
      </c>
      <c r="K37" s="23">
        <v>29290</v>
      </c>
      <c r="L37" s="23">
        <v>110819</v>
      </c>
    </row>
    <row r="38" spans="1:12" x14ac:dyDescent="0.25">
      <c r="A38" s="21"/>
      <c r="B38" s="22" t="s">
        <v>1</v>
      </c>
      <c r="C38" s="23">
        <v>114182</v>
      </c>
      <c r="D38" s="23">
        <v>105501</v>
      </c>
      <c r="E38" s="23">
        <v>7636</v>
      </c>
      <c r="F38" s="23">
        <v>500</v>
      </c>
      <c r="G38" s="23">
        <v>545</v>
      </c>
      <c r="H38" s="16">
        <v>924867</v>
      </c>
      <c r="I38" s="23">
        <v>291435</v>
      </c>
      <c r="J38" s="23">
        <v>171524</v>
      </c>
      <c r="K38" s="23">
        <v>65170</v>
      </c>
      <c r="L38" s="23">
        <v>396738</v>
      </c>
    </row>
    <row r="39" spans="1:12" x14ac:dyDescent="0.25">
      <c r="A39" s="24"/>
      <c r="B39" s="22" t="s">
        <v>3</v>
      </c>
      <c r="C39" s="23">
        <v>23209</v>
      </c>
      <c r="D39" s="23">
        <v>21996</v>
      </c>
      <c r="E39" s="23">
        <v>1189</v>
      </c>
      <c r="F39" s="23">
        <v>14</v>
      </c>
      <c r="G39" s="23">
        <v>10</v>
      </c>
      <c r="H39" s="16">
        <v>83345</v>
      </c>
      <c r="I39" s="23">
        <v>59365</v>
      </c>
      <c r="J39" s="23">
        <v>18775</v>
      </c>
      <c r="K39" s="23">
        <v>2090</v>
      </c>
      <c r="L39" s="23">
        <v>3115</v>
      </c>
    </row>
    <row r="40" spans="1:12" x14ac:dyDescent="0.25">
      <c r="A40" s="21"/>
      <c r="B40" s="22" t="s">
        <v>17</v>
      </c>
      <c r="C40" s="23">
        <v>31619</v>
      </c>
      <c r="D40" s="23">
        <v>29943</v>
      </c>
      <c r="E40" s="23">
        <v>1607</v>
      </c>
      <c r="F40" s="23">
        <v>44</v>
      </c>
      <c r="G40" s="23">
        <v>25</v>
      </c>
      <c r="H40" s="16">
        <v>129893</v>
      </c>
      <c r="I40" s="23">
        <v>83263</v>
      </c>
      <c r="J40" s="23">
        <v>31691</v>
      </c>
      <c r="K40" s="23">
        <v>5846</v>
      </c>
      <c r="L40" s="23">
        <v>9093</v>
      </c>
    </row>
    <row r="41" spans="1:12" x14ac:dyDescent="0.25">
      <c r="A41" s="21"/>
      <c r="B41" s="22" t="s">
        <v>18</v>
      </c>
      <c r="C41" s="23">
        <v>46295</v>
      </c>
      <c r="D41" s="23">
        <v>42624</v>
      </c>
      <c r="E41" s="23">
        <v>3423</v>
      </c>
      <c r="F41" s="23">
        <v>138</v>
      </c>
      <c r="G41" s="23">
        <v>110</v>
      </c>
      <c r="H41" s="16">
        <v>262378</v>
      </c>
      <c r="I41" s="23">
        <v>121426</v>
      </c>
      <c r="J41" s="23">
        <v>72727</v>
      </c>
      <c r="K41" s="23">
        <v>18639</v>
      </c>
      <c r="L41" s="23">
        <v>49586</v>
      </c>
    </row>
    <row r="42" spans="1:12" x14ac:dyDescent="0.25">
      <c r="A42" s="21"/>
      <c r="B42" s="22" t="s">
        <v>19</v>
      </c>
      <c r="C42" s="23">
        <v>44379</v>
      </c>
      <c r="D42" s="23">
        <v>39645</v>
      </c>
      <c r="E42" s="23">
        <v>4216</v>
      </c>
      <c r="F42" s="23">
        <v>254</v>
      </c>
      <c r="G42" s="23">
        <v>264</v>
      </c>
      <c r="H42" s="16">
        <v>403308</v>
      </c>
      <c r="I42" s="23">
        <v>115791</v>
      </c>
      <c r="J42" s="23">
        <v>93854</v>
      </c>
      <c r="K42" s="23">
        <v>33572</v>
      </c>
      <c r="L42" s="23">
        <v>160091</v>
      </c>
    </row>
    <row r="43" spans="1:12" x14ac:dyDescent="0.25">
      <c r="A43" s="21"/>
      <c r="B43" s="22" t="s">
        <v>20</v>
      </c>
      <c r="C43" s="23">
        <v>20777</v>
      </c>
      <c r="D43" s="23">
        <v>19607</v>
      </c>
      <c r="E43" s="23">
        <v>1120</v>
      </c>
      <c r="F43" s="23">
        <v>33</v>
      </c>
      <c r="G43" s="23">
        <v>17</v>
      </c>
      <c r="H43" s="16">
        <v>90472</v>
      </c>
      <c r="I43" s="23">
        <v>58330</v>
      </c>
      <c r="J43" s="23">
        <v>21386</v>
      </c>
      <c r="K43" s="23">
        <v>4539</v>
      </c>
      <c r="L43" s="23">
        <v>6217</v>
      </c>
    </row>
    <row r="44" spans="1:12" x14ac:dyDescent="0.25">
      <c r="A44" s="21"/>
      <c r="B44" s="22" t="s">
        <v>21</v>
      </c>
      <c r="C44" s="23">
        <v>25277</v>
      </c>
      <c r="D44" s="23">
        <v>23918</v>
      </c>
      <c r="E44" s="23">
        <v>1286</v>
      </c>
      <c r="F44" s="23">
        <v>36</v>
      </c>
      <c r="G44" s="23">
        <v>37</v>
      </c>
      <c r="H44" s="16">
        <v>112334</v>
      </c>
      <c r="I44" s="23">
        <v>64251</v>
      </c>
      <c r="J44" s="23">
        <v>26572</v>
      </c>
      <c r="K44" s="23">
        <v>5166</v>
      </c>
      <c r="L44" s="23">
        <v>16345</v>
      </c>
    </row>
    <row r="45" spans="1:12" x14ac:dyDescent="0.25">
      <c r="A45" s="21"/>
      <c r="B45" s="22" t="s">
        <v>22</v>
      </c>
      <c r="C45" s="23">
        <v>29419</v>
      </c>
      <c r="D45" s="23">
        <v>27103</v>
      </c>
      <c r="E45" s="23">
        <v>2167</v>
      </c>
      <c r="F45" s="23">
        <v>78</v>
      </c>
      <c r="G45" s="23">
        <v>71</v>
      </c>
      <c r="H45" s="16">
        <v>174557</v>
      </c>
      <c r="I45" s="23">
        <v>77731</v>
      </c>
      <c r="J45" s="23">
        <v>44864</v>
      </c>
      <c r="K45" s="23">
        <v>10528</v>
      </c>
      <c r="L45" s="23">
        <v>41434</v>
      </c>
    </row>
    <row r="46" spans="1:12" x14ac:dyDescent="0.25">
      <c r="A46" s="21"/>
      <c r="B46" s="22" t="s">
        <v>23</v>
      </c>
      <c r="C46" s="23">
        <v>36704</v>
      </c>
      <c r="D46" s="23">
        <v>33677</v>
      </c>
      <c r="E46" s="23">
        <v>2767</v>
      </c>
      <c r="F46" s="23">
        <v>130</v>
      </c>
      <c r="G46" s="23">
        <v>130</v>
      </c>
      <c r="H46" s="16">
        <v>247294</v>
      </c>
      <c r="I46" s="23">
        <v>96506</v>
      </c>
      <c r="J46" s="23">
        <v>59678</v>
      </c>
      <c r="K46" s="23">
        <v>17608</v>
      </c>
      <c r="L46" s="23">
        <v>73502</v>
      </c>
    </row>
    <row r="47" spans="1:12" x14ac:dyDescent="0.25">
      <c r="A47" s="21"/>
      <c r="B47" s="22" t="s">
        <v>2</v>
      </c>
      <c r="C47" s="23">
        <v>26625</v>
      </c>
      <c r="D47" s="23">
        <v>24934</v>
      </c>
      <c r="E47" s="23">
        <v>1576</v>
      </c>
      <c r="F47" s="23">
        <v>58</v>
      </c>
      <c r="G47" s="23">
        <v>57</v>
      </c>
      <c r="H47" s="16">
        <v>156526</v>
      </c>
      <c r="I47" s="23">
        <v>69872</v>
      </c>
      <c r="J47" s="23">
        <v>31775</v>
      </c>
      <c r="K47" s="23">
        <v>8365</v>
      </c>
      <c r="L47" s="23">
        <v>46514</v>
      </c>
    </row>
    <row r="48" spans="1:12" x14ac:dyDescent="0.25">
      <c r="A48" s="21"/>
      <c r="B48" s="22" t="s">
        <v>24</v>
      </c>
      <c r="C48" s="23">
        <v>13560</v>
      </c>
      <c r="D48" s="23">
        <v>12757</v>
      </c>
      <c r="E48" s="23">
        <v>752</v>
      </c>
      <c r="F48" s="23">
        <v>22</v>
      </c>
      <c r="G48" s="23">
        <v>29</v>
      </c>
      <c r="H48" s="16">
        <v>66985</v>
      </c>
      <c r="I48" s="23">
        <v>36165</v>
      </c>
      <c r="J48" s="23">
        <v>14700</v>
      </c>
      <c r="K48" s="23">
        <v>3225</v>
      </c>
      <c r="L48" s="23">
        <v>12895</v>
      </c>
    </row>
    <row r="49" spans="1:36" ht="15.75" thickBot="1" x14ac:dyDescent="0.3">
      <c r="A49" s="25"/>
      <c r="B49" s="26" t="s">
        <v>25</v>
      </c>
      <c r="C49" s="27">
        <v>8280</v>
      </c>
      <c r="D49" s="27">
        <v>8016</v>
      </c>
      <c r="E49" s="27">
        <v>245</v>
      </c>
      <c r="F49" s="27">
        <v>9</v>
      </c>
      <c r="G49" s="27">
        <v>10</v>
      </c>
      <c r="H49" s="28">
        <v>36363</v>
      </c>
      <c r="I49" s="27">
        <v>23903</v>
      </c>
      <c r="J49" s="27">
        <v>4830</v>
      </c>
      <c r="K49" s="27">
        <v>1255</v>
      </c>
      <c r="L49" s="27">
        <v>6375</v>
      </c>
    </row>
    <row r="50" spans="1:36" s="32" customFormat="1" ht="13.5" thickTop="1" x14ac:dyDescent="0.2">
      <c r="A50" s="29" t="s">
        <v>26</v>
      </c>
      <c r="B50" s="30"/>
      <c r="C50" s="31"/>
      <c r="D50" s="31"/>
      <c r="E50" s="31"/>
      <c r="F50" s="31"/>
      <c r="G50" s="31"/>
      <c r="H50" s="31"/>
      <c r="I50" s="31"/>
      <c r="J50" s="31"/>
      <c r="K50" s="31"/>
      <c r="L50" s="31"/>
    </row>
    <row r="51" spans="1:36" s="7" customFormat="1" ht="52.5" customHeight="1" x14ac:dyDescent="0.2">
      <c r="A51" s="181" t="s">
        <v>39</v>
      </c>
      <c r="B51" s="181"/>
      <c r="C51" s="181"/>
      <c r="D51" s="181"/>
      <c r="E51" s="181"/>
      <c r="F51" s="181"/>
      <c r="G51" s="181"/>
      <c r="H51" s="181"/>
      <c r="I51" s="181"/>
      <c r="J51" s="181"/>
      <c r="K51" s="181"/>
      <c r="L51" s="181"/>
      <c r="AF51" s="8"/>
      <c r="AG51" s="6"/>
      <c r="AH51" s="6"/>
      <c r="AI51" s="6"/>
      <c r="AJ51" s="6"/>
    </row>
    <row r="52" spans="1:36" s="7" customFormat="1" ht="12.75" x14ac:dyDescent="0.2">
      <c r="A52" s="34" t="s">
        <v>34</v>
      </c>
      <c r="B52" s="35"/>
      <c r="D52" s="10"/>
      <c r="E52" s="10"/>
      <c r="F52" s="10"/>
      <c r="G52" s="10"/>
      <c r="H52" s="10"/>
      <c r="I52" s="10"/>
      <c r="J52" s="10"/>
      <c r="K52" s="10"/>
      <c r="L52" s="10"/>
    </row>
    <row r="53" spans="1:36" s="7" customFormat="1" ht="12.75" x14ac:dyDescent="0.2">
      <c r="A53" s="36" t="s">
        <v>30</v>
      </c>
      <c r="B53" s="35"/>
      <c r="D53" s="10"/>
      <c r="E53" s="10"/>
      <c r="F53" s="10"/>
      <c r="G53" s="10"/>
      <c r="H53" s="10"/>
      <c r="I53" s="10"/>
      <c r="J53" s="10"/>
      <c r="K53" s="10"/>
      <c r="L53" s="10"/>
    </row>
    <row r="54" spans="1:36" s="7" customFormat="1" ht="12.75" x14ac:dyDescent="0.2">
      <c r="A54" s="37" t="s">
        <v>35</v>
      </c>
      <c r="B54" s="38"/>
      <c r="D54" s="10"/>
      <c r="E54" s="10"/>
      <c r="F54" s="10"/>
      <c r="G54" s="10"/>
      <c r="H54" s="10"/>
      <c r="I54" s="10"/>
      <c r="J54" s="10"/>
      <c r="K54" s="10"/>
      <c r="L54" s="10"/>
    </row>
    <row r="55" spans="1:36" s="7" customFormat="1" ht="12.75" x14ac:dyDescent="0.2">
      <c r="A55" s="37" t="s">
        <v>36</v>
      </c>
      <c r="B55" s="38"/>
      <c r="D55" s="10"/>
      <c r="E55" s="10"/>
      <c r="F55" s="10"/>
      <c r="G55" s="10"/>
      <c r="H55" s="10"/>
      <c r="I55" s="10"/>
      <c r="J55" s="10"/>
      <c r="K55" s="10"/>
      <c r="L55" s="10"/>
    </row>
    <row r="56" spans="1:36" s="7" customFormat="1" ht="12.75" x14ac:dyDescent="0.2">
      <c r="A56" s="37" t="s">
        <v>41</v>
      </c>
      <c r="B56" s="38"/>
      <c r="D56" s="10"/>
      <c r="E56" s="10"/>
      <c r="F56" s="10"/>
      <c r="G56" s="10"/>
      <c r="H56" s="10"/>
      <c r="I56" s="10"/>
      <c r="J56" s="10"/>
      <c r="K56" s="10"/>
      <c r="L56" s="10"/>
    </row>
    <row r="57" spans="1:36" x14ac:dyDescent="0.25">
      <c r="A57" s="3"/>
      <c r="C57" s="14"/>
      <c r="D57" s="14"/>
      <c r="E57" s="14"/>
      <c r="F57" s="14"/>
      <c r="G57" s="14"/>
      <c r="H57" s="14"/>
      <c r="I57" s="14"/>
      <c r="J57" s="14"/>
      <c r="K57" s="14"/>
      <c r="L57" s="14"/>
    </row>
    <row r="58" spans="1:36" x14ac:dyDescent="0.25">
      <c r="A58" s="188">
        <v>2006</v>
      </c>
      <c r="B58" s="188"/>
      <c r="C58" s="14"/>
      <c r="D58" s="14"/>
      <c r="E58" s="14"/>
      <c r="F58" s="14"/>
      <c r="G58" s="14"/>
      <c r="H58" s="14"/>
      <c r="I58" s="14"/>
      <c r="J58" s="14"/>
      <c r="K58" s="14"/>
      <c r="L58" s="14"/>
    </row>
    <row r="59" spans="1:36" x14ac:dyDescent="0.25">
      <c r="A59" s="17"/>
      <c r="B59" s="18" t="s">
        <v>11</v>
      </c>
      <c r="C59" s="19">
        <v>783065</v>
      </c>
      <c r="D59" s="19">
        <v>720191</v>
      </c>
      <c r="E59" s="19">
        <v>57439</v>
      </c>
      <c r="F59" s="19">
        <v>2839</v>
      </c>
      <c r="G59" s="19">
        <v>2596</v>
      </c>
      <c r="H59" s="20">
        <v>4984883</v>
      </c>
      <c r="I59" s="19">
        <v>1667824</v>
      </c>
      <c r="J59" s="19">
        <v>1279018</v>
      </c>
      <c r="K59" s="19">
        <v>381013</v>
      </c>
      <c r="L59" s="19">
        <v>1657028</v>
      </c>
    </row>
    <row r="60" spans="1:36" x14ac:dyDescent="0.25">
      <c r="A60" s="21"/>
      <c r="B60" s="22" t="s">
        <v>12</v>
      </c>
      <c r="C60" s="23">
        <v>195632</v>
      </c>
      <c r="D60" s="23">
        <v>169202</v>
      </c>
      <c r="E60" s="23">
        <v>24106</v>
      </c>
      <c r="F60" s="23">
        <v>1241</v>
      </c>
      <c r="G60" s="23">
        <v>1083</v>
      </c>
      <c r="H60" s="16">
        <v>1869507</v>
      </c>
      <c r="I60" s="23">
        <v>448848</v>
      </c>
      <c r="J60" s="23">
        <v>558750</v>
      </c>
      <c r="K60" s="23">
        <v>165866</v>
      </c>
      <c r="L60" s="23">
        <v>696043</v>
      </c>
    </row>
    <row r="61" spans="1:36" x14ac:dyDescent="0.25">
      <c r="A61" s="21"/>
      <c r="B61" s="22" t="s">
        <v>13</v>
      </c>
      <c r="C61" s="23">
        <v>14744</v>
      </c>
      <c r="D61" s="23">
        <v>13915</v>
      </c>
      <c r="E61" s="23">
        <v>787</v>
      </c>
      <c r="F61" s="23">
        <v>24</v>
      </c>
      <c r="G61" s="23">
        <v>18</v>
      </c>
      <c r="H61" s="16">
        <v>61717</v>
      </c>
      <c r="I61" s="23">
        <v>28704</v>
      </c>
      <c r="J61" s="23">
        <v>15595</v>
      </c>
      <c r="K61" s="23">
        <v>3198</v>
      </c>
      <c r="L61" s="23">
        <v>14220</v>
      </c>
    </row>
    <row r="62" spans="1:36" x14ac:dyDescent="0.25">
      <c r="A62" s="21"/>
      <c r="B62" s="22" t="s">
        <v>14</v>
      </c>
      <c r="C62" s="23">
        <v>44117</v>
      </c>
      <c r="D62" s="23">
        <v>42235</v>
      </c>
      <c r="E62" s="23">
        <v>1805</v>
      </c>
      <c r="F62" s="23">
        <v>45</v>
      </c>
      <c r="G62" s="23">
        <v>32</v>
      </c>
      <c r="H62" s="16">
        <v>144269</v>
      </c>
      <c r="I62" s="23">
        <v>89621</v>
      </c>
      <c r="J62" s="23">
        <v>36388</v>
      </c>
      <c r="K62" s="23">
        <v>6270</v>
      </c>
      <c r="L62" s="23">
        <v>11990</v>
      </c>
    </row>
    <row r="63" spans="1:36" x14ac:dyDescent="0.25">
      <c r="A63" s="21"/>
      <c r="B63" s="22" t="s">
        <v>15</v>
      </c>
      <c r="C63" s="23">
        <v>23982</v>
      </c>
      <c r="D63" s="23">
        <v>23218</v>
      </c>
      <c r="E63" s="23">
        <v>732</v>
      </c>
      <c r="F63" s="23">
        <v>15</v>
      </c>
      <c r="G63" s="23">
        <v>17</v>
      </c>
      <c r="H63" s="16">
        <v>69271</v>
      </c>
      <c r="I63" s="23">
        <v>47010</v>
      </c>
      <c r="J63" s="23">
        <v>14751</v>
      </c>
      <c r="K63" s="23">
        <v>2188</v>
      </c>
      <c r="L63" s="23">
        <v>5322</v>
      </c>
    </row>
    <row r="64" spans="1:36" x14ac:dyDescent="0.25">
      <c r="A64" s="21"/>
      <c r="B64" s="22" t="s">
        <v>16</v>
      </c>
      <c r="C64" s="23">
        <v>84344</v>
      </c>
      <c r="D64" s="23">
        <v>78837</v>
      </c>
      <c r="E64" s="23">
        <v>5129</v>
      </c>
      <c r="F64" s="23">
        <v>209</v>
      </c>
      <c r="G64" s="23">
        <v>169</v>
      </c>
      <c r="H64" s="16">
        <v>419320</v>
      </c>
      <c r="I64" s="23">
        <v>172107</v>
      </c>
      <c r="J64" s="23">
        <v>110161</v>
      </c>
      <c r="K64" s="23">
        <v>28958</v>
      </c>
      <c r="L64" s="23">
        <v>108094</v>
      </c>
    </row>
    <row r="65" spans="1:36" x14ac:dyDescent="0.25">
      <c r="A65" s="21"/>
      <c r="B65" s="22" t="s">
        <v>1</v>
      </c>
      <c r="C65" s="23">
        <v>114114</v>
      </c>
      <c r="D65" s="23">
        <v>106262</v>
      </c>
      <c r="E65" s="23">
        <v>6828</v>
      </c>
      <c r="F65" s="23">
        <v>491</v>
      </c>
      <c r="G65" s="23">
        <v>533</v>
      </c>
      <c r="H65" s="16">
        <v>857361</v>
      </c>
      <c r="I65" s="23">
        <v>229635</v>
      </c>
      <c r="J65" s="23">
        <v>158599</v>
      </c>
      <c r="K65" s="23">
        <v>63934</v>
      </c>
      <c r="L65" s="23">
        <v>405193</v>
      </c>
    </row>
    <row r="66" spans="1:36" x14ac:dyDescent="0.25">
      <c r="A66" s="24"/>
      <c r="B66" s="22" t="s">
        <v>3</v>
      </c>
      <c r="C66" s="23">
        <v>23200</v>
      </c>
      <c r="D66" s="23">
        <v>22210</v>
      </c>
      <c r="E66" s="23">
        <v>966</v>
      </c>
      <c r="F66" s="23">
        <v>15</v>
      </c>
      <c r="G66" s="23">
        <v>9</v>
      </c>
      <c r="H66" s="16">
        <v>65155</v>
      </c>
      <c r="I66" s="23">
        <v>44478</v>
      </c>
      <c r="J66" s="23">
        <v>15493</v>
      </c>
      <c r="K66" s="23">
        <v>2288</v>
      </c>
      <c r="L66" s="23">
        <v>2896</v>
      </c>
    </row>
    <row r="67" spans="1:36" x14ac:dyDescent="0.25">
      <c r="A67" s="21"/>
      <c r="B67" s="22" t="s">
        <v>17</v>
      </c>
      <c r="C67" s="23">
        <v>31666</v>
      </c>
      <c r="D67" s="23">
        <v>30179</v>
      </c>
      <c r="E67" s="23">
        <v>1418</v>
      </c>
      <c r="F67" s="23">
        <v>44</v>
      </c>
      <c r="G67" s="23">
        <v>25</v>
      </c>
      <c r="H67" s="16">
        <v>116960</v>
      </c>
      <c r="I67" s="23">
        <v>73249</v>
      </c>
      <c r="J67" s="23">
        <v>28711</v>
      </c>
      <c r="K67" s="23">
        <v>5919</v>
      </c>
      <c r="L67" s="23">
        <v>9081</v>
      </c>
    </row>
    <row r="68" spans="1:36" x14ac:dyDescent="0.25">
      <c r="A68" s="21"/>
      <c r="B68" s="22" t="s">
        <v>18</v>
      </c>
      <c r="C68" s="23">
        <v>46302</v>
      </c>
      <c r="D68" s="23">
        <v>42982</v>
      </c>
      <c r="E68" s="23">
        <v>3076</v>
      </c>
      <c r="F68" s="23">
        <v>137</v>
      </c>
      <c r="G68" s="23">
        <v>107</v>
      </c>
      <c r="H68" s="16">
        <v>232170</v>
      </c>
      <c r="I68" s="23">
        <v>98744</v>
      </c>
      <c r="J68" s="23">
        <v>67166</v>
      </c>
      <c r="K68" s="23">
        <v>18488</v>
      </c>
      <c r="L68" s="23">
        <v>47772</v>
      </c>
    </row>
    <row r="69" spans="1:36" x14ac:dyDescent="0.25">
      <c r="A69" s="21"/>
      <c r="B69" s="22" t="s">
        <v>19</v>
      </c>
      <c r="C69" s="23">
        <v>44367</v>
      </c>
      <c r="D69" s="23">
        <v>39952</v>
      </c>
      <c r="E69" s="23">
        <v>3906</v>
      </c>
      <c r="F69" s="23">
        <v>250</v>
      </c>
      <c r="G69" s="23">
        <v>259</v>
      </c>
      <c r="H69" s="16">
        <v>378447</v>
      </c>
      <c r="I69" s="23">
        <v>98197</v>
      </c>
      <c r="J69" s="23">
        <v>88932</v>
      </c>
      <c r="K69" s="23">
        <v>32808</v>
      </c>
      <c r="L69" s="23">
        <v>158510</v>
      </c>
    </row>
    <row r="70" spans="1:36" x14ac:dyDescent="0.25">
      <c r="A70" s="21"/>
      <c r="B70" s="22" t="s">
        <v>20</v>
      </c>
      <c r="C70" s="23">
        <v>20769</v>
      </c>
      <c r="D70" s="23">
        <v>19814</v>
      </c>
      <c r="E70" s="23">
        <v>907</v>
      </c>
      <c r="F70" s="23">
        <v>33</v>
      </c>
      <c r="G70" s="23">
        <v>15</v>
      </c>
      <c r="H70" s="16">
        <v>72968</v>
      </c>
      <c r="I70" s="23">
        <v>44560</v>
      </c>
      <c r="J70" s="23">
        <v>18129</v>
      </c>
      <c r="K70" s="23">
        <v>4537</v>
      </c>
      <c r="L70" s="23">
        <v>5742</v>
      </c>
    </row>
    <row r="71" spans="1:36" x14ac:dyDescent="0.25">
      <c r="A71" s="21"/>
      <c r="B71" s="22" t="s">
        <v>21</v>
      </c>
      <c r="C71" s="23">
        <v>25278</v>
      </c>
      <c r="D71" s="23">
        <v>24132</v>
      </c>
      <c r="E71" s="23">
        <v>1075</v>
      </c>
      <c r="F71" s="23">
        <v>35</v>
      </c>
      <c r="G71" s="23">
        <v>36</v>
      </c>
      <c r="H71" s="16">
        <v>90746</v>
      </c>
      <c r="I71" s="23">
        <v>47140</v>
      </c>
      <c r="J71" s="23">
        <v>22913</v>
      </c>
      <c r="K71" s="23">
        <v>5083</v>
      </c>
      <c r="L71" s="23">
        <v>15610</v>
      </c>
    </row>
    <row r="72" spans="1:36" x14ac:dyDescent="0.25">
      <c r="A72" s="21"/>
      <c r="B72" s="22" t="s">
        <v>22</v>
      </c>
      <c r="C72" s="23">
        <v>29403</v>
      </c>
      <c r="D72" s="23">
        <v>27287</v>
      </c>
      <c r="E72" s="23">
        <v>1967</v>
      </c>
      <c r="F72" s="23">
        <v>79</v>
      </c>
      <c r="G72" s="23">
        <v>70</v>
      </c>
      <c r="H72" s="16">
        <v>156560</v>
      </c>
      <c r="I72" s="23">
        <v>64560</v>
      </c>
      <c r="J72" s="23">
        <v>41566</v>
      </c>
      <c r="K72" s="23">
        <v>10686</v>
      </c>
      <c r="L72" s="23">
        <v>39748</v>
      </c>
    </row>
    <row r="73" spans="1:36" x14ac:dyDescent="0.25">
      <c r="A73" s="21"/>
      <c r="B73" s="22" t="s">
        <v>23</v>
      </c>
      <c r="C73" s="23">
        <v>36708</v>
      </c>
      <c r="D73" s="23">
        <v>33907</v>
      </c>
      <c r="E73" s="23">
        <v>2540</v>
      </c>
      <c r="F73" s="23">
        <v>131</v>
      </c>
      <c r="G73" s="23">
        <v>130</v>
      </c>
      <c r="H73" s="16">
        <v>224083</v>
      </c>
      <c r="I73" s="23">
        <v>78878</v>
      </c>
      <c r="J73" s="23">
        <v>56068</v>
      </c>
      <c r="K73" s="23">
        <v>17837</v>
      </c>
      <c r="L73" s="23">
        <v>71300</v>
      </c>
    </row>
    <row r="74" spans="1:36" x14ac:dyDescent="0.25">
      <c r="A74" s="21"/>
      <c r="B74" s="22" t="s">
        <v>2</v>
      </c>
      <c r="C74" s="23">
        <v>26610</v>
      </c>
      <c r="D74" s="23">
        <v>25137</v>
      </c>
      <c r="E74" s="23">
        <v>1358</v>
      </c>
      <c r="F74" s="23">
        <v>58</v>
      </c>
      <c r="G74" s="23">
        <v>57</v>
      </c>
      <c r="H74" s="16">
        <v>139101</v>
      </c>
      <c r="I74" s="23">
        <v>55469</v>
      </c>
      <c r="J74" s="23">
        <v>28396</v>
      </c>
      <c r="K74" s="23">
        <v>8346</v>
      </c>
      <c r="L74" s="23">
        <v>46890</v>
      </c>
    </row>
    <row r="75" spans="1:36" x14ac:dyDescent="0.25">
      <c r="A75" s="21"/>
      <c r="B75" s="22" t="s">
        <v>24</v>
      </c>
      <c r="C75" s="23">
        <v>13549</v>
      </c>
      <c r="D75" s="23">
        <v>12860</v>
      </c>
      <c r="E75" s="23">
        <v>640</v>
      </c>
      <c r="F75" s="23">
        <v>22</v>
      </c>
      <c r="G75" s="23">
        <v>27</v>
      </c>
      <c r="H75" s="16">
        <v>57748</v>
      </c>
      <c r="I75" s="23">
        <v>28875</v>
      </c>
      <c r="J75" s="23">
        <v>13179</v>
      </c>
      <c r="K75" s="23">
        <v>3225</v>
      </c>
      <c r="L75" s="23">
        <v>12469</v>
      </c>
    </row>
    <row r="76" spans="1:36" ht="15.75" thickBot="1" x14ac:dyDescent="0.3">
      <c r="A76" s="25"/>
      <c r="B76" s="26" t="s">
        <v>25</v>
      </c>
      <c r="C76" s="27">
        <v>8280</v>
      </c>
      <c r="D76" s="27">
        <v>8062</v>
      </c>
      <c r="E76" s="27">
        <v>199</v>
      </c>
      <c r="F76" s="27">
        <v>10</v>
      </c>
      <c r="G76" s="27">
        <v>9</v>
      </c>
      <c r="H76" s="28">
        <v>29500</v>
      </c>
      <c r="I76" s="27">
        <v>17749</v>
      </c>
      <c r="J76" s="27">
        <v>4221</v>
      </c>
      <c r="K76" s="27">
        <v>1382</v>
      </c>
      <c r="L76" s="27">
        <v>6148</v>
      </c>
    </row>
    <row r="77" spans="1:36" s="32" customFormat="1" ht="13.5" thickTop="1" x14ac:dyDescent="0.2">
      <c r="A77" s="29" t="s">
        <v>26</v>
      </c>
      <c r="B77" s="30"/>
      <c r="C77" s="31"/>
      <c r="D77" s="31"/>
      <c r="E77" s="31"/>
      <c r="F77" s="31"/>
      <c r="G77" s="31"/>
      <c r="H77" s="31"/>
      <c r="I77" s="31"/>
      <c r="J77" s="31"/>
      <c r="K77" s="31"/>
      <c r="L77" s="31"/>
    </row>
    <row r="78" spans="1:36" s="7" customFormat="1" ht="52.5" customHeight="1" x14ac:dyDescent="0.2">
      <c r="A78" s="181" t="s">
        <v>42</v>
      </c>
      <c r="B78" s="181"/>
      <c r="C78" s="181"/>
      <c r="D78" s="181"/>
      <c r="E78" s="181"/>
      <c r="F78" s="181"/>
      <c r="G78" s="181"/>
      <c r="H78" s="181"/>
      <c r="I78" s="181"/>
      <c r="J78" s="181"/>
      <c r="K78" s="181"/>
      <c r="L78" s="181"/>
      <c r="AF78" s="8"/>
      <c r="AG78" s="6"/>
      <c r="AH78" s="6"/>
      <c r="AI78" s="6"/>
      <c r="AJ78" s="6"/>
    </row>
    <row r="79" spans="1:36" s="7" customFormat="1" ht="12.75" x14ac:dyDescent="0.2">
      <c r="A79" s="34" t="s">
        <v>34</v>
      </c>
      <c r="B79" s="35"/>
      <c r="D79" s="10"/>
      <c r="E79" s="10"/>
      <c r="F79" s="10"/>
      <c r="G79" s="10"/>
      <c r="H79" s="10"/>
      <c r="I79" s="10"/>
      <c r="J79" s="10"/>
      <c r="K79" s="10"/>
      <c r="L79" s="10"/>
    </row>
    <row r="80" spans="1:36" s="7" customFormat="1" ht="12.75" x14ac:dyDescent="0.2">
      <c r="A80" s="36" t="s">
        <v>30</v>
      </c>
      <c r="B80" s="35"/>
      <c r="D80" s="10"/>
      <c r="E80" s="10"/>
      <c r="F80" s="10"/>
      <c r="G80" s="10"/>
      <c r="H80" s="10"/>
      <c r="I80" s="10"/>
      <c r="J80" s="10"/>
      <c r="K80" s="10"/>
      <c r="L80" s="10"/>
    </row>
    <row r="81" spans="1:12" s="7" customFormat="1" ht="12.75" x14ac:dyDescent="0.2">
      <c r="A81" s="37" t="s">
        <v>35</v>
      </c>
      <c r="B81" s="38"/>
      <c r="D81" s="10"/>
      <c r="E81" s="10"/>
      <c r="F81" s="10"/>
      <c r="G81" s="10"/>
      <c r="H81" s="10"/>
      <c r="I81" s="10"/>
      <c r="J81" s="10"/>
      <c r="K81" s="10"/>
      <c r="L81" s="10"/>
    </row>
    <row r="82" spans="1:12" s="7" customFormat="1" ht="12.75" x14ac:dyDescent="0.2">
      <c r="A82" s="37" t="s">
        <v>36</v>
      </c>
      <c r="B82" s="38"/>
      <c r="D82" s="10"/>
      <c r="E82" s="10"/>
      <c r="F82" s="10"/>
      <c r="G82" s="10"/>
      <c r="H82" s="10"/>
      <c r="I82" s="10"/>
      <c r="J82" s="10"/>
      <c r="K82" s="10"/>
      <c r="L82" s="10"/>
    </row>
    <row r="83" spans="1:12" s="7" customFormat="1" ht="12.75" x14ac:dyDescent="0.2">
      <c r="A83" s="37" t="s">
        <v>38</v>
      </c>
      <c r="B83" s="38"/>
      <c r="D83" s="10"/>
      <c r="E83" s="10"/>
      <c r="F83" s="10"/>
      <c r="G83" s="10"/>
      <c r="H83" s="10"/>
      <c r="I83" s="10"/>
      <c r="J83" s="10"/>
      <c r="K83" s="10"/>
      <c r="L83" s="10"/>
    </row>
    <row r="84" spans="1:12" x14ac:dyDescent="0.25">
      <c r="A84" s="21"/>
      <c r="B84" s="22"/>
      <c r="C84" s="23"/>
      <c r="D84" s="23"/>
      <c r="E84" s="23"/>
      <c r="F84" s="23"/>
      <c r="G84" s="23"/>
      <c r="H84" s="23"/>
      <c r="I84" s="23"/>
      <c r="J84" s="23"/>
      <c r="K84" s="23"/>
      <c r="L84" s="23"/>
    </row>
    <row r="85" spans="1:12" x14ac:dyDescent="0.25">
      <c r="A85" s="188">
        <v>2007</v>
      </c>
      <c r="B85" s="188"/>
      <c r="C85" s="14"/>
      <c r="D85" s="14"/>
      <c r="E85" s="14"/>
      <c r="F85" s="14"/>
      <c r="G85" s="14"/>
      <c r="H85" s="14"/>
      <c r="I85" s="14"/>
      <c r="J85" s="14"/>
      <c r="K85" s="14"/>
      <c r="L85" s="14"/>
    </row>
    <row r="86" spans="1:12" x14ac:dyDescent="0.25">
      <c r="A86" s="17"/>
      <c r="B86" s="18" t="s">
        <v>11</v>
      </c>
      <c r="C86" s="19">
        <v>783869</v>
      </c>
      <c r="D86" s="19">
        <v>720084</v>
      </c>
      <c r="E86" s="19">
        <v>58198</v>
      </c>
      <c r="F86" s="19">
        <v>2919</v>
      </c>
      <c r="G86" s="19">
        <v>2668</v>
      </c>
      <c r="H86" s="20">
        <v>5187793</v>
      </c>
      <c r="I86" s="19">
        <v>1661884</v>
      </c>
      <c r="J86" s="19">
        <v>1297792</v>
      </c>
      <c r="K86" s="19">
        <v>396066</v>
      </c>
      <c r="L86" s="19">
        <v>1832051</v>
      </c>
    </row>
    <row r="87" spans="1:12" x14ac:dyDescent="0.25">
      <c r="A87" s="21"/>
      <c r="B87" s="22" t="s">
        <v>12</v>
      </c>
      <c r="C87" s="23">
        <v>196426</v>
      </c>
      <c r="D87" s="23">
        <v>169435</v>
      </c>
      <c r="E87" s="23">
        <v>24596</v>
      </c>
      <c r="F87" s="23">
        <v>1270</v>
      </c>
      <c r="G87" s="23">
        <v>1125</v>
      </c>
      <c r="H87" s="16">
        <v>2025751</v>
      </c>
      <c r="I87" s="23">
        <v>450087</v>
      </c>
      <c r="J87" s="23">
        <v>572475</v>
      </c>
      <c r="K87" s="23">
        <v>171610</v>
      </c>
      <c r="L87" s="23">
        <v>831579</v>
      </c>
    </row>
    <row r="88" spans="1:12" x14ac:dyDescent="0.25">
      <c r="A88" s="21"/>
      <c r="B88" s="22" t="s">
        <v>13</v>
      </c>
      <c r="C88" s="23">
        <v>14738</v>
      </c>
      <c r="D88" s="23">
        <v>13901</v>
      </c>
      <c r="E88" s="23">
        <v>790</v>
      </c>
      <c r="F88" s="23">
        <v>27</v>
      </c>
      <c r="G88" s="23">
        <v>20</v>
      </c>
      <c r="H88" s="16">
        <v>62731</v>
      </c>
      <c r="I88" s="23">
        <v>28536</v>
      </c>
      <c r="J88" s="23">
        <v>15290</v>
      </c>
      <c r="K88" s="23">
        <v>3595</v>
      </c>
      <c r="L88" s="23">
        <v>15310</v>
      </c>
    </row>
    <row r="89" spans="1:12" x14ac:dyDescent="0.25">
      <c r="A89" s="21"/>
      <c r="B89" s="22" t="s">
        <v>14</v>
      </c>
      <c r="C89" s="23">
        <v>44082</v>
      </c>
      <c r="D89" s="23">
        <v>42188</v>
      </c>
      <c r="E89" s="23">
        <v>1812</v>
      </c>
      <c r="F89" s="23">
        <v>50</v>
      </c>
      <c r="G89" s="23">
        <v>32</v>
      </c>
      <c r="H89" s="16">
        <v>144495</v>
      </c>
      <c r="I89" s="23">
        <v>89256</v>
      </c>
      <c r="J89" s="23">
        <v>36320</v>
      </c>
      <c r="K89" s="23">
        <v>6955</v>
      </c>
      <c r="L89" s="23">
        <v>11964</v>
      </c>
    </row>
    <row r="90" spans="1:12" x14ac:dyDescent="0.25">
      <c r="A90" s="21"/>
      <c r="B90" s="22" t="s">
        <v>15</v>
      </c>
      <c r="C90" s="23">
        <v>23932</v>
      </c>
      <c r="D90" s="23">
        <v>23172</v>
      </c>
      <c r="E90" s="23">
        <v>723</v>
      </c>
      <c r="F90" s="23">
        <v>21</v>
      </c>
      <c r="G90" s="23">
        <v>16</v>
      </c>
      <c r="H90" s="16">
        <v>69052</v>
      </c>
      <c r="I90" s="23">
        <v>46713</v>
      </c>
      <c r="J90" s="23">
        <v>14102</v>
      </c>
      <c r="K90" s="23">
        <v>2940</v>
      </c>
      <c r="L90" s="23">
        <v>5297</v>
      </c>
    </row>
    <row r="91" spans="1:12" x14ac:dyDescent="0.25">
      <c r="A91" s="21"/>
      <c r="B91" s="22" t="s">
        <v>16</v>
      </c>
      <c r="C91" s="23">
        <v>84361</v>
      </c>
      <c r="D91" s="23">
        <v>78747</v>
      </c>
      <c r="E91" s="23">
        <v>5221</v>
      </c>
      <c r="F91" s="23">
        <v>218</v>
      </c>
      <c r="G91" s="23">
        <v>175</v>
      </c>
      <c r="H91" s="16">
        <v>421962</v>
      </c>
      <c r="I91" s="23">
        <v>171160</v>
      </c>
      <c r="J91" s="23">
        <v>112266</v>
      </c>
      <c r="K91" s="23">
        <v>30097</v>
      </c>
      <c r="L91" s="23">
        <v>108439</v>
      </c>
    </row>
    <row r="92" spans="1:12" x14ac:dyDescent="0.25">
      <c r="A92" s="21"/>
      <c r="B92" s="22" t="s">
        <v>1</v>
      </c>
      <c r="C92" s="23">
        <v>114208</v>
      </c>
      <c r="D92" s="23">
        <v>106277</v>
      </c>
      <c r="E92" s="23">
        <v>6904</v>
      </c>
      <c r="F92" s="23">
        <v>505</v>
      </c>
      <c r="G92" s="23">
        <v>522</v>
      </c>
      <c r="H92" s="16">
        <v>856193</v>
      </c>
      <c r="I92" s="23">
        <v>228522</v>
      </c>
      <c r="J92" s="23">
        <v>160797</v>
      </c>
      <c r="K92" s="23">
        <v>66194</v>
      </c>
      <c r="L92" s="23">
        <v>400680</v>
      </c>
    </row>
    <row r="93" spans="1:12" x14ac:dyDescent="0.25">
      <c r="A93" s="24"/>
      <c r="B93" s="22" t="s">
        <v>3</v>
      </c>
      <c r="C93" s="23">
        <v>23073</v>
      </c>
      <c r="D93" s="23">
        <v>22078</v>
      </c>
      <c r="E93" s="23">
        <v>969</v>
      </c>
      <c r="F93" s="23">
        <v>16</v>
      </c>
      <c r="G93" s="23">
        <v>10</v>
      </c>
      <c r="H93" s="16">
        <v>65174</v>
      </c>
      <c r="I93" s="23">
        <v>44172</v>
      </c>
      <c r="J93" s="23">
        <v>15510</v>
      </c>
      <c r="K93" s="23">
        <v>2188</v>
      </c>
      <c r="L93" s="23">
        <v>3304</v>
      </c>
    </row>
    <row r="94" spans="1:12" x14ac:dyDescent="0.25">
      <c r="A94" s="21"/>
      <c r="B94" s="22" t="s">
        <v>17</v>
      </c>
      <c r="C94" s="23">
        <v>31647</v>
      </c>
      <c r="D94" s="23">
        <v>30165</v>
      </c>
      <c r="E94" s="23">
        <v>1409</v>
      </c>
      <c r="F94" s="23">
        <v>45</v>
      </c>
      <c r="G94" s="23">
        <v>28</v>
      </c>
      <c r="H94" s="16">
        <v>116993</v>
      </c>
      <c r="I94" s="23">
        <v>72800</v>
      </c>
      <c r="J94" s="23">
        <v>28068</v>
      </c>
      <c r="K94" s="23">
        <v>6085</v>
      </c>
      <c r="L94" s="23">
        <v>10040</v>
      </c>
    </row>
    <row r="95" spans="1:12" x14ac:dyDescent="0.25">
      <c r="A95" s="21"/>
      <c r="B95" s="22" t="s">
        <v>18</v>
      </c>
      <c r="C95" s="23">
        <v>46334</v>
      </c>
      <c r="D95" s="23">
        <v>42989</v>
      </c>
      <c r="E95" s="23">
        <v>3091</v>
      </c>
      <c r="F95" s="23">
        <v>138</v>
      </c>
      <c r="G95" s="23">
        <v>116</v>
      </c>
      <c r="H95" s="16">
        <v>235706</v>
      </c>
      <c r="I95" s="23">
        <v>98131</v>
      </c>
      <c r="J95" s="23">
        <v>67579</v>
      </c>
      <c r="K95" s="23">
        <v>18693</v>
      </c>
      <c r="L95" s="23">
        <v>51303</v>
      </c>
    </row>
    <row r="96" spans="1:12" x14ac:dyDescent="0.25">
      <c r="A96" s="21"/>
      <c r="B96" s="22" t="s">
        <v>19</v>
      </c>
      <c r="C96" s="23">
        <v>44459</v>
      </c>
      <c r="D96" s="23">
        <v>39966</v>
      </c>
      <c r="E96" s="23">
        <v>3978</v>
      </c>
      <c r="F96" s="23">
        <v>250</v>
      </c>
      <c r="G96" s="23">
        <v>265</v>
      </c>
      <c r="H96" s="16">
        <v>396742</v>
      </c>
      <c r="I96" s="23">
        <v>97965</v>
      </c>
      <c r="J96" s="23">
        <v>91673</v>
      </c>
      <c r="K96" s="23">
        <v>34145</v>
      </c>
      <c r="L96" s="23">
        <v>172959</v>
      </c>
    </row>
    <row r="97" spans="1:36" x14ac:dyDescent="0.25">
      <c r="A97" s="21"/>
      <c r="B97" s="22" t="s">
        <v>20</v>
      </c>
      <c r="C97" s="23">
        <v>20764</v>
      </c>
      <c r="D97" s="23">
        <v>19810</v>
      </c>
      <c r="E97" s="23">
        <v>907</v>
      </c>
      <c r="F97" s="23">
        <v>29</v>
      </c>
      <c r="G97" s="23">
        <v>18</v>
      </c>
      <c r="H97" s="16">
        <v>74165</v>
      </c>
      <c r="I97" s="23">
        <v>44344</v>
      </c>
      <c r="J97" s="23">
        <v>17879</v>
      </c>
      <c r="K97" s="23">
        <v>4074</v>
      </c>
      <c r="L97" s="23">
        <v>7868</v>
      </c>
    </row>
    <row r="98" spans="1:36" x14ac:dyDescent="0.25">
      <c r="A98" s="21"/>
      <c r="B98" s="22" t="s">
        <v>21</v>
      </c>
      <c r="C98" s="23">
        <v>25281</v>
      </c>
      <c r="D98" s="23">
        <v>24128</v>
      </c>
      <c r="E98" s="23">
        <v>1076</v>
      </c>
      <c r="F98" s="23">
        <v>37</v>
      </c>
      <c r="G98" s="23">
        <v>40</v>
      </c>
      <c r="H98" s="16">
        <v>90965</v>
      </c>
      <c r="I98" s="23">
        <v>46162</v>
      </c>
      <c r="J98" s="23">
        <v>22411</v>
      </c>
      <c r="K98" s="23">
        <v>4900</v>
      </c>
      <c r="L98" s="23">
        <v>17492</v>
      </c>
    </row>
    <row r="99" spans="1:36" x14ac:dyDescent="0.25">
      <c r="A99" s="21"/>
      <c r="B99" s="22" t="s">
        <v>22</v>
      </c>
      <c r="C99" s="23">
        <v>29378</v>
      </c>
      <c r="D99" s="23">
        <v>27259</v>
      </c>
      <c r="E99" s="23">
        <v>1965</v>
      </c>
      <c r="F99" s="23">
        <v>84</v>
      </c>
      <c r="G99" s="23">
        <v>70</v>
      </c>
      <c r="H99" s="16">
        <v>157755</v>
      </c>
      <c r="I99" s="23">
        <v>64286</v>
      </c>
      <c r="J99" s="23">
        <v>41211</v>
      </c>
      <c r="K99" s="23">
        <v>11848</v>
      </c>
      <c r="L99" s="23">
        <v>40410</v>
      </c>
    </row>
    <row r="100" spans="1:36" x14ac:dyDescent="0.25">
      <c r="A100" s="21"/>
      <c r="B100" s="22" t="s">
        <v>23</v>
      </c>
      <c r="C100" s="23">
        <v>36732</v>
      </c>
      <c r="D100" s="23">
        <v>33908</v>
      </c>
      <c r="E100" s="23">
        <v>2549</v>
      </c>
      <c r="F100" s="23">
        <v>144</v>
      </c>
      <c r="G100" s="23">
        <v>131</v>
      </c>
      <c r="H100" s="16">
        <v>232736</v>
      </c>
      <c r="I100" s="23">
        <v>78857</v>
      </c>
      <c r="J100" s="23">
        <v>56449</v>
      </c>
      <c r="K100" s="23">
        <v>20420</v>
      </c>
      <c r="L100" s="23">
        <v>77010</v>
      </c>
    </row>
    <row r="101" spans="1:36" x14ac:dyDescent="0.25">
      <c r="A101" s="21"/>
      <c r="B101" s="22" t="s">
        <v>2</v>
      </c>
      <c r="C101" s="23">
        <v>26622</v>
      </c>
      <c r="D101" s="23">
        <v>25143</v>
      </c>
      <c r="E101" s="23">
        <v>1364</v>
      </c>
      <c r="F101" s="23">
        <v>56</v>
      </c>
      <c r="G101" s="23">
        <v>59</v>
      </c>
      <c r="H101" s="16">
        <v>150997</v>
      </c>
      <c r="I101" s="23">
        <v>54528</v>
      </c>
      <c r="J101" s="23">
        <v>28452</v>
      </c>
      <c r="K101" s="23">
        <v>8285</v>
      </c>
      <c r="L101" s="23">
        <v>59732</v>
      </c>
    </row>
    <row r="102" spans="1:36" x14ac:dyDescent="0.25">
      <c r="A102" s="21"/>
      <c r="B102" s="22" t="s">
        <v>24</v>
      </c>
      <c r="C102" s="23">
        <v>13558</v>
      </c>
      <c r="D102" s="23">
        <v>12862</v>
      </c>
      <c r="E102" s="23">
        <v>643</v>
      </c>
      <c r="F102" s="23">
        <v>20</v>
      </c>
      <c r="G102" s="23">
        <v>33</v>
      </c>
      <c r="H102" s="16">
        <v>59244</v>
      </c>
      <c r="I102" s="23">
        <v>28653</v>
      </c>
      <c r="J102" s="23">
        <v>12947</v>
      </c>
      <c r="K102" s="23">
        <v>2713</v>
      </c>
      <c r="L102" s="23">
        <v>14931</v>
      </c>
    </row>
    <row r="103" spans="1:36" ht="15.75" thickBot="1" x14ac:dyDescent="0.3">
      <c r="A103" s="25"/>
      <c r="B103" s="26" t="s">
        <v>25</v>
      </c>
      <c r="C103" s="27">
        <v>8274</v>
      </c>
      <c r="D103" s="27">
        <v>8056</v>
      </c>
      <c r="E103" s="27">
        <v>201</v>
      </c>
      <c r="F103" s="27">
        <v>9</v>
      </c>
      <c r="G103" s="27">
        <v>8</v>
      </c>
      <c r="H103" s="28">
        <v>27132</v>
      </c>
      <c r="I103" s="27">
        <v>17712</v>
      </c>
      <c r="J103" s="27">
        <v>4363</v>
      </c>
      <c r="K103" s="27">
        <v>1324</v>
      </c>
      <c r="L103" s="27">
        <v>3733</v>
      </c>
    </row>
    <row r="104" spans="1:36" s="32" customFormat="1" ht="13.5" thickTop="1" x14ac:dyDescent="0.2">
      <c r="A104" s="29" t="s">
        <v>26</v>
      </c>
      <c r="B104" s="30"/>
      <c r="C104" s="31"/>
      <c r="D104" s="31"/>
      <c r="E104" s="31"/>
      <c r="F104" s="31"/>
      <c r="G104" s="31"/>
      <c r="H104" s="31"/>
      <c r="I104" s="31"/>
      <c r="J104" s="31"/>
      <c r="K104" s="31"/>
      <c r="L104" s="31"/>
    </row>
    <row r="105" spans="1:36" s="7" customFormat="1" ht="52.5" customHeight="1" x14ac:dyDescent="0.2">
      <c r="A105" s="181" t="s">
        <v>42</v>
      </c>
      <c r="B105" s="181"/>
      <c r="C105" s="181"/>
      <c r="D105" s="181"/>
      <c r="E105" s="181"/>
      <c r="F105" s="181"/>
      <c r="G105" s="181"/>
      <c r="H105" s="181"/>
      <c r="I105" s="181"/>
      <c r="J105" s="181"/>
      <c r="K105" s="181"/>
      <c r="L105" s="181"/>
      <c r="AF105" s="8"/>
      <c r="AG105" s="6"/>
      <c r="AH105" s="6"/>
      <c r="AI105" s="6"/>
      <c r="AJ105" s="6"/>
    </row>
    <row r="106" spans="1:36" s="7" customFormat="1" ht="12.75" x14ac:dyDescent="0.2">
      <c r="A106" s="34" t="s">
        <v>34</v>
      </c>
      <c r="B106" s="35"/>
      <c r="D106" s="10"/>
      <c r="E106" s="10"/>
      <c r="F106" s="10"/>
      <c r="G106" s="10"/>
      <c r="H106" s="10"/>
      <c r="I106" s="10"/>
      <c r="J106" s="10"/>
      <c r="K106" s="10"/>
      <c r="L106" s="10"/>
    </row>
    <row r="107" spans="1:36" s="7" customFormat="1" ht="12.75" x14ac:dyDescent="0.2">
      <c r="A107" s="36" t="s">
        <v>30</v>
      </c>
      <c r="B107" s="35"/>
      <c r="D107" s="10"/>
      <c r="E107" s="10"/>
      <c r="F107" s="10"/>
      <c r="G107" s="10"/>
      <c r="H107" s="10"/>
      <c r="I107" s="10"/>
      <c r="J107" s="10"/>
      <c r="K107" s="10"/>
      <c r="L107" s="10"/>
    </row>
    <row r="108" spans="1:36" s="7" customFormat="1" ht="12.75" x14ac:dyDescent="0.2">
      <c r="A108" s="37" t="s">
        <v>35</v>
      </c>
      <c r="B108" s="38"/>
      <c r="D108" s="10"/>
      <c r="E108" s="10"/>
      <c r="F108" s="10"/>
      <c r="G108" s="10"/>
      <c r="H108" s="10"/>
      <c r="I108" s="10"/>
      <c r="J108" s="10"/>
      <c r="K108" s="10"/>
      <c r="L108" s="10"/>
    </row>
    <row r="109" spans="1:36" s="7" customFormat="1" ht="12.75" x14ac:dyDescent="0.2">
      <c r="A109" s="37" t="s">
        <v>36</v>
      </c>
      <c r="B109" s="38"/>
      <c r="D109" s="10"/>
      <c r="E109" s="10"/>
      <c r="F109" s="10"/>
      <c r="G109" s="10"/>
      <c r="H109" s="10"/>
      <c r="I109" s="10"/>
      <c r="J109" s="10"/>
      <c r="K109" s="10"/>
      <c r="L109" s="10"/>
    </row>
    <row r="110" spans="1:36" s="7" customFormat="1" ht="12.75" x14ac:dyDescent="0.2">
      <c r="A110" s="37" t="s">
        <v>43</v>
      </c>
      <c r="B110" s="38"/>
      <c r="D110" s="10"/>
      <c r="E110" s="10"/>
      <c r="F110" s="10"/>
      <c r="G110" s="10"/>
      <c r="H110" s="10"/>
      <c r="I110" s="10"/>
      <c r="J110" s="10"/>
      <c r="K110" s="10"/>
      <c r="L110" s="10"/>
    </row>
    <row r="111" spans="1:36" x14ac:dyDescent="0.25">
      <c r="A111" s="21"/>
      <c r="B111" s="22"/>
      <c r="C111" s="23"/>
      <c r="D111" s="23"/>
      <c r="E111" s="23"/>
      <c r="F111" s="23"/>
      <c r="G111" s="23"/>
      <c r="H111" s="23"/>
      <c r="I111" s="23"/>
      <c r="J111" s="23"/>
      <c r="K111" s="23"/>
      <c r="L111" s="23"/>
    </row>
    <row r="112" spans="1:36" x14ac:dyDescent="0.25">
      <c r="A112" s="188">
        <v>2008</v>
      </c>
      <c r="B112" s="188"/>
      <c r="C112" s="14"/>
      <c r="D112" s="14"/>
      <c r="E112" s="14"/>
      <c r="F112" s="14"/>
      <c r="G112" s="14"/>
      <c r="H112" s="14"/>
      <c r="I112" s="14"/>
      <c r="J112" s="14"/>
      <c r="K112" s="14"/>
      <c r="L112" s="14"/>
    </row>
    <row r="113" spans="1:12" x14ac:dyDescent="0.25">
      <c r="A113" s="17"/>
      <c r="B113" s="18" t="s">
        <v>11</v>
      </c>
      <c r="C113" s="19">
        <v>761409</v>
      </c>
      <c r="D113" s="19">
        <v>697077</v>
      </c>
      <c r="E113" s="19">
        <v>58292</v>
      </c>
      <c r="F113" s="19">
        <v>3067</v>
      </c>
      <c r="G113" s="19">
        <v>2973</v>
      </c>
      <c r="H113" s="20">
        <v>5544590</v>
      </c>
      <c r="I113" s="19">
        <v>1663382</v>
      </c>
      <c r="J113" s="19">
        <v>1314065</v>
      </c>
      <c r="K113" s="19">
        <v>418058</v>
      </c>
      <c r="L113" s="19">
        <v>2149085</v>
      </c>
    </row>
    <row r="114" spans="1:12" x14ac:dyDescent="0.25">
      <c r="A114" s="21"/>
      <c r="B114" s="22" t="s">
        <v>12</v>
      </c>
      <c r="C114" s="23">
        <v>199667</v>
      </c>
      <c r="D114" s="23">
        <v>172536</v>
      </c>
      <c r="E114" s="23">
        <v>24483</v>
      </c>
      <c r="F114" s="23">
        <v>1364</v>
      </c>
      <c r="G114" s="23">
        <v>1284</v>
      </c>
      <c r="H114" s="16">
        <v>2257621</v>
      </c>
      <c r="I114" s="23">
        <v>462851</v>
      </c>
      <c r="J114" s="23">
        <v>569282</v>
      </c>
      <c r="K114" s="23">
        <v>183199</v>
      </c>
      <c r="L114" s="23">
        <v>1042289</v>
      </c>
    </row>
    <row r="115" spans="1:12" x14ac:dyDescent="0.25">
      <c r="A115" s="21"/>
      <c r="B115" s="22" t="s">
        <v>13</v>
      </c>
      <c r="C115" s="23">
        <v>14001</v>
      </c>
      <c r="D115" s="23">
        <v>13167</v>
      </c>
      <c r="E115" s="23">
        <v>781</v>
      </c>
      <c r="F115" s="23">
        <v>31</v>
      </c>
      <c r="G115" s="23">
        <v>22</v>
      </c>
      <c r="H115" s="16">
        <v>65410</v>
      </c>
      <c r="I115" s="23">
        <v>28700</v>
      </c>
      <c r="J115" s="23">
        <v>16066</v>
      </c>
      <c r="K115" s="23">
        <v>4153</v>
      </c>
      <c r="L115" s="23">
        <v>16491</v>
      </c>
    </row>
    <row r="116" spans="1:12" x14ac:dyDescent="0.25">
      <c r="A116" s="21"/>
      <c r="B116" s="22" t="s">
        <v>14</v>
      </c>
      <c r="C116" s="23">
        <v>42852</v>
      </c>
      <c r="D116" s="23">
        <v>41010</v>
      </c>
      <c r="E116" s="23">
        <v>1749</v>
      </c>
      <c r="F116" s="23">
        <v>60</v>
      </c>
      <c r="G116" s="23">
        <v>33</v>
      </c>
      <c r="H116" s="16">
        <v>147383</v>
      </c>
      <c r="I116" s="23">
        <v>88690</v>
      </c>
      <c r="J116" s="23">
        <v>35997</v>
      </c>
      <c r="K116" s="23">
        <v>8424</v>
      </c>
      <c r="L116" s="23">
        <v>14272</v>
      </c>
    </row>
    <row r="117" spans="1:12" x14ac:dyDescent="0.25">
      <c r="A117" s="21"/>
      <c r="B117" s="22" t="s">
        <v>15</v>
      </c>
      <c r="C117" s="23">
        <v>23706</v>
      </c>
      <c r="D117" s="23">
        <v>22827</v>
      </c>
      <c r="E117" s="23">
        <v>838</v>
      </c>
      <c r="F117" s="23">
        <v>25</v>
      </c>
      <c r="G117" s="23">
        <v>16</v>
      </c>
      <c r="H117" s="16">
        <v>74462</v>
      </c>
      <c r="I117" s="23">
        <v>48227</v>
      </c>
      <c r="J117" s="23">
        <v>17145</v>
      </c>
      <c r="K117" s="23">
        <v>3462</v>
      </c>
      <c r="L117" s="23">
        <v>5628</v>
      </c>
    </row>
    <row r="118" spans="1:12" x14ac:dyDescent="0.25">
      <c r="A118" s="21"/>
      <c r="B118" s="22" t="s">
        <v>16</v>
      </c>
      <c r="C118" s="23">
        <v>78824</v>
      </c>
      <c r="D118" s="23">
        <v>73147</v>
      </c>
      <c r="E118" s="23">
        <v>5247</v>
      </c>
      <c r="F118" s="23">
        <v>242</v>
      </c>
      <c r="G118" s="23">
        <v>188</v>
      </c>
      <c r="H118" s="16">
        <v>426917</v>
      </c>
      <c r="I118" s="23">
        <v>164076</v>
      </c>
      <c r="J118" s="23">
        <v>114899</v>
      </c>
      <c r="K118" s="23">
        <v>33633</v>
      </c>
      <c r="L118" s="23">
        <v>114309</v>
      </c>
    </row>
    <row r="119" spans="1:12" x14ac:dyDescent="0.25">
      <c r="A119" s="21"/>
      <c r="B119" s="22" t="s">
        <v>1</v>
      </c>
      <c r="C119" s="23">
        <v>113370</v>
      </c>
      <c r="D119" s="23">
        <v>105607</v>
      </c>
      <c r="E119" s="23">
        <v>6738</v>
      </c>
      <c r="F119" s="23">
        <v>454</v>
      </c>
      <c r="G119" s="23">
        <v>571</v>
      </c>
      <c r="H119" s="16">
        <v>895060</v>
      </c>
      <c r="I119" s="23">
        <v>230426</v>
      </c>
      <c r="J119" s="23">
        <v>158751</v>
      </c>
      <c r="K119" s="23">
        <v>62089</v>
      </c>
      <c r="L119" s="23">
        <v>443794</v>
      </c>
    </row>
    <row r="120" spans="1:12" x14ac:dyDescent="0.25">
      <c r="A120" s="24"/>
      <c r="B120" s="22" t="s">
        <v>3</v>
      </c>
      <c r="C120" s="23">
        <v>20419</v>
      </c>
      <c r="D120" s="23">
        <v>19425</v>
      </c>
      <c r="E120" s="23">
        <v>967</v>
      </c>
      <c r="F120" s="23">
        <v>14</v>
      </c>
      <c r="G120" s="23">
        <v>13</v>
      </c>
      <c r="H120" s="16">
        <v>74191</v>
      </c>
      <c r="I120" s="23">
        <v>43077</v>
      </c>
      <c r="J120" s="23">
        <v>17386</v>
      </c>
      <c r="K120" s="23">
        <v>2100</v>
      </c>
      <c r="L120" s="23">
        <v>11628</v>
      </c>
    </row>
    <row r="121" spans="1:12" x14ac:dyDescent="0.25">
      <c r="A121" s="21"/>
      <c r="B121" s="22" t="s">
        <v>17</v>
      </c>
      <c r="C121" s="23">
        <v>27110</v>
      </c>
      <c r="D121" s="23">
        <v>25588</v>
      </c>
      <c r="E121" s="23">
        <v>1432</v>
      </c>
      <c r="F121" s="23">
        <v>56</v>
      </c>
      <c r="G121" s="23">
        <v>34</v>
      </c>
      <c r="H121" s="16">
        <v>117341</v>
      </c>
      <c r="I121" s="23">
        <v>64236</v>
      </c>
      <c r="J121" s="23">
        <v>29419</v>
      </c>
      <c r="K121" s="23">
        <v>7333</v>
      </c>
      <c r="L121" s="23">
        <v>16353</v>
      </c>
    </row>
    <row r="122" spans="1:12" x14ac:dyDescent="0.25">
      <c r="A122" s="21"/>
      <c r="B122" s="22" t="s">
        <v>18</v>
      </c>
      <c r="C122" s="23">
        <v>44301</v>
      </c>
      <c r="D122" s="23">
        <v>40940</v>
      </c>
      <c r="E122" s="23">
        <v>3089</v>
      </c>
      <c r="F122" s="23">
        <v>148</v>
      </c>
      <c r="G122" s="23">
        <v>124</v>
      </c>
      <c r="H122" s="16">
        <v>237548</v>
      </c>
      <c r="I122" s="23">
        <v>95788</v>
      </c>
      <c r="J122" s="23">
        <v>68283</v>
      </c>
      <c r="K122" s="23">
        <v>19955</v>
      </c>
      <c r="L122" s="23">
        <v>53522</v>
      </c>
    </row>
    <row r="123" spans="1:12" x14ac:dyDescent="0.25">
      <c r="A123" s="21"/>
      <c r="B123" s="22" t="s">
        <v>19</v>
      </c>
      <c r="C123" s="23">
        <v>45223</v>
      </c>
      <c r="D123" s="23">
        <v>40597</v>
      </c>
      <c r="E123" s="23">
        <v>4067</v>
      </c>
      <c r="F123" s="23">
        <v>262</v>
      </c>
      <c r="G123" s="23">
        <v>297</v>
      </c>
      <c r="H123" s="16">
        <v>428304</v>
      </c>
      <c r="I123" s="23">
        <v>101977</v>
      </c>
      <c r="J123" s="23">
        <v>95452</v>
      </c>
      <c r="K123" s="23">
        <v>36363</v>
      </c>
      <c r="L123" s="23">
        <v>194512</v>
      </c>
    </row>
    <row r="124" spans="1:12" x14ac:dyDescent="0.25">
      <c r="A124" s="21"/>
      <c r="B124" s="22" t="s">
        <v>20</v>
      </c>
      <c r="C124" s="23">
        <v>17851</v>
      </c>
      <c r="D124" s="23">
        <v>16817</v>
      </c>
      <c r="E124" s="23">
        <v>968</v>
      </c>
      <c r="F124" s="23">
        <v>42</v>
      </c>
      <c r="G124" s="23">
        <v>24</v>
      </c>
      <c r="H124" s="16">
        <v>78036</v>
      </c>
      <c r="I124" s="23">
        <v>41721</v>
      </c>
      <c r="J124" s="23">
        <v>19853</v>
      </c>
      <c r="K124" s="23">
        <v>5801</v>
      </c>
      <c r="L124" s="23">
        <v>10661</v>
      </c>
    </row>
    <row r="125" spans="1:12" x14ac:dyDescent="0.25">
      <c r="A125" s="21"/>
      <c r="B125" s="22" t="s">
        <v>21</v>
      </c>
      <c r="C125" s="23">
        <v>24240</v>
      </c>
      <c r="D125" s="23">
        <v>23121</v>
      </c>
      <c r="E125" s="23">
        <v>1046</v>
      </c>
      <c r="F125" s="23">
        <v>36</v>
      </c>
      <c r="G125" s="23">
        <v>37</v>
      </c>
      <c r="H125" s="16">
        <v>93036</v>
      </c>
      <c r="I125" s="23">
        <v>47613</v>
      </c>
      <c r="J125" s="23">
        <v>22371</v>
      </c>
      <c r="K125" s="23">
        <v>4783</v>
      </c>
      <c r="L125" s="23">
        <v>18269</v>
      </c>
    </row>
    <row r="126" spans="1:12" x14ac:dyDescent="0.25">
      <c r="A126" s="21"/>
      <c r="B126" s="22" t="s">
        <v>22</v>
      </c>
      <c r="C126" s="23">
        <v>27991</v>
      </c>
      <c r="D126" s="23">
        <v>25840</v>
      </c>
      <c r="E126" s="23">
        <v>1987</v>
      </c>
      <c r="F126" s="23">
        <v>84</v>
      </c>
      <c r="G126" s="23">
        <v>80</v>
      </c>
      <c r="H126" s="16">
        <v>162653</v>
      </c>
      <c r="I126" s="23">
        <v>64161</v>
      </c>
      <c r="J126" s="23">
        <v>43088</v>
      </c>
      <c r="K126" s="23">
        <v>12091</v>
      </c>
      <c r="L126" s="23">
        <v>43313</v>
      </c>
    </row>
    <row r="127" spans="1:12" x14ac:dyDescent="0.25">
      <c r="A127" s="21"/>
      <c r="B127" s="22" t="s">
        <v>23</v>
      </c>
      <c r="C127" s="23">
        <v>36640</v>
      </c>
      <c r="D127" s="23">
        <v>33733</v>
      </c>
      <c r="E127" s="23">
        <v>2622</v>
      </c>
      <c r="F127" s="23">
        <v>147</v>
      </c>
      <c r="G127" s="23">
        <v>138</v>
      </c>
      <c r="H127" s="16">
        <v>237130</v>
      </c>
      <c r="I127" s="23">
        <v>82160</v>
      </c>
      <c r="J127" s="23">
        <v>57766</v>
      </c>
      <c r="K127" s="23">
        <v>20657</v>
      </c>
      <c r="L127" s="23">
        <v>76547</v>
      </c>
    </row>
    <row r="128" spans="1:12" x14ac:dyDescent="0.25">
      <c r="A128" s="21"/>
      <c r="B128" s="22" t="s">
        <v>2</v>
      </c>
      <c r="C128" s="23">
        <v>24947</v>
      </c>
      <c r="D128" s="23">
        <v>23492</v>
      </c>
      <c r="E128" s="23">
        <v>1324</v>
      </c>
      <c r="F128" s="23">
        <v>60</v>
      </c>
      <c r="G128" s="23">
        <v>71</v>
      </c>
      <c r="H128" s="16">
        <v>157574</v>
      </c>
      <c r="I128" s="23">
        <v>54069</v>
      </c>
      <c r="J128" s="23">
        <v>28517</v>
      </c>
      <c r="K128" s="23">
        <v>8300</v>
      </c>
      <c r="L128" s="23">
        <v>66688</v>
      </c>
    </row>
    <row r="129" spans="1:14" x14ac:dyDescent="0.25">
      <c r="A129" s="21"/>
      <c r="B129" s="22" t="s">
        <v>24</v>
      </c>
      <c r="C129" s="23">
        <v>12230</v>
      </c>
      <c r="D129" s="23">
        <v>11414</v>
      </c>
      <c r="E129" s="23">
        <v>754</v>
      </c>
      <c r="F129" s="23">
        <v>29</v>
      </c>
      <c r="G129" s="23">
        <v>33</v>
      </c>
      <c r="H129" s="16">
        <v>64106</v>
      </c>
      <c r="I129" s="23">
        <v>28176</v>
      </c>
      <c r="J129" s="23">
        <v>15422</v>
      </c>
      <c r="K129" s="23">
        <v>3964</v>
      </c>
      <c r="L129" s="23">
        <v>16544</v>
      </c>
    </row>
    <row r="130" spans="1:14" ht="15.75" thickBot="1" x14ac:dyDescent="0.3">
      <c r="A130" s="25"/>
      <c r="B130" s="26" t="s">
        <v>25</v>
      </c>
      <c r="C130" s="27">
        <v>8037</v>
      </c>
      <c r="D130" s="27">
        <v>7816</v>
      </c>
      <c r="E130" s="27">
        <v>200</v>
      </c>
      <c r="F130" s="27">
        <v>13</v>
      </c>
      <c r="G130" s="27">
        <v>8</v>
      </c>
      <c r="H130" s="28">
        <v>27818</v>
      </c>
      <c r="I130" s="27">
        <v>17434</v>
      </c>
      <c r="J130" s="27">
        <v>4368</v>
      </c>
      <c r="K130" s="27">
        <v>1751</v>
      </c>
      <c r="L130" s="27">
        <v>4265</v>
      </c>
    </row>
    <row r="131" spans="1:14" s="32" customFormat="1" ht="13.5" thickTop="1" x14ac:dyDescent="0.2">
      <c r="A131" s="29" t="s">
        <v>26</v>
      </c>
      <c r="B131" s="30"/>
      <c r="C131" s="31"/>
      <c r="D131" s="31"/>
      <c r="E131" s="31"/>
      <c r="F131" s="31"/>
      <c r="G131" s="31"/>
      <c r="H131" s="31"/>
      <c r="I131" s="31"/>
      <c r="J131" s="31"/>
      <c r="K131" s="31"/>
      <c r="L131" s="31"/>
    </row>
    <row r="132" spans="1:14" s="7" customFormat="1" ht="47.25" customHeight="1" x14ac:dyDescent="0.2">
      <c r="A132" s="181" t="s">
        <v>27</v>
      </c>
      <c r="B132" s="181"/>
      <c r="C132" s="181"/>
      <c r="D132" s="181"/>
      <c r="E132" s="181"/>
      <c r="F132" s="181"/>
      <c r="G132" s="181"/>
      <c r="H132" s="181"/>
      <c r="I132" s="181"/>
      <c r="J132" s="181"/>
      <c r="K132" s="181"/>
      <c r="L132" s="181"/>
      <c r="N132" s="7" t="s">
        <v>28</v>
      </c>
    </row>
    <row r="133" spans="1:14" s="7" customFormat="1" ht="12.75" x14ac:dyDescent="0.2">
      <c r="A133" s="34" t="s">
        <v>34</v>
      </c>
      <c r="B133" s="35"/>
      <c r="D133" s="10"/>
      <c r="E133" s="10"/>
      <c r="F133" s="10"/>
      <c r="G133" s="10"/>
      <c r="H133" s="10"/>
      <c r="I133" s="10"/>
      <c r="J133" s="10"/>
      <c r="K133" s="10"/>
      <c r="L133" s="10"/>
    </row>
    <row r="134" spans="1:14" s="7" customFormat="1" ht="12.75" x14ac:dyDescent="0.2">
      <c r="A134" s="36" t="s">
        <v>30</v>
      </c>
      <c r="B134" s="35"/>
      <c r="D134" s="10"/>
      <c r="E134" s="10"/>
      <c r="F134" s="10"/>
      <c r="G134" s="10"/>
      <c r="H134" s="10"/>
      <c r="I134" s="10"/>
      <c r="J134" s="10"/>
      <c r="K134" s="10"/>
      <c r="L134" s="10"/>
    </row>
    <row r="135" spans="1:14" s="7" customFormat="1" ht="12.75" x14ac:dyDescent="0.2">
      <c r="A135" s="37" t="s">
        <v>35</v>
      </c>
      <c r="B135" s="38"/>
      <c r="D135" s="10"/>
      <c r="E135" s="10"/>
      <c r="F135" s="10"/>
      <c r="G135" s="10"/>
      <c r="H135" s="10"/>
      <c r="I135" s="10"/>
      <c r="J135" s="10"/>
      <c r="K135" s="10"/>
      <c r="L135" s="10"/>
    </row>
    <row r="136" spans="1:14" s="7" customFormat="1" ht="12.75" x14ac:dyDescent="0.2">
      <c r="A136" s="37" t="s">
        <v>36</v>
      </c>
      <c r="B136" s="38"/>
      <c r="D136" s="10"/>
      <c r="E136" s="10"/>
      <c r="F136" s="10"/>
      <c r="G136" s="10"/>
      <c r="H136" s="10"/>
      <c r="I136" s="10"/>
      <c r="J136" s="10"/>
      <c r="K136" s="10"/>
      <c r="L136" s="10"/>
    </row>
    <row r="137" spans="1:14" s="7" customFormat="1" ht="12.75" x14ac:dyDescent="0.2">
      <c r="A137" s="37" t="s">
        <v>44</v>
      </c>
      <c r="B137" s="38"/>
      <c r="D137" s="10"/>
      <c r="E137" s="10"/>
      <c r="F137" s="10"/>
      <c r="G137" s="10"/>
      <c r="H137" s="10"/>
      <c r="I137" s="10"/>
      <c r="J137" s="10"/>
      <c r="K137" s="10"/>
      <c r="L137" s="10"/>
    </row>
    <row r="138" spans="1:14" x14ac:dyDescent="0.25">
      <c r="A138" s="21"/>
      <c r="B138" s="22"/>
      <c r="C138" s="23"/>
      <c r="D138" s="23"/>
      <c r="E138" s="23"/>
      <c r="F138" s="23"/>
      <c r="G138" s="23"/>
      <c r="H138" s="23"/>
      <c r="I138" s="23"/>
      <c r="J138" s="23"/>
      <c r="K138" s="23"/>
      <c r="L138" s="23"/>
    </row>
    <row r="139" spans="1:14" x14ac:dyDescent="0.25">
      <c r="A139" s="188">
        <v>2009</v>
      </c>
      <c r="B139" s="188"/>
      <c r="C139" s="14"/>
      <c r="D139" s="14"/>
      <c r="E139" s="14"/>
      <c r="F139" s="14"/>
      <c r="G139" s="14"/>
      <c r="H139" s="14"/>
      <c r="I139" s="14"/>
      <c r="J139" s="14"/>
      <c r="K139" s="14"/>
      <c r="L139" s="14"/>
    </row>
    <row r="140" spans="1:14" x14ac:dyDescent="0.25">
      <c r="A140" s="17"/>
      <c r="B140" s="18" t="s">
        <v>11</v>
      </c>
      <c r="C140" s="19">
        <v>780505</v>
      </c>
      <c r="D140" s="19">
        <v>710863</v>
      </c>
      <c r="E140" s="19">
        <v>63555</v>
      </c>
      <c r="F140" s="19">
        <v>3007</v>
      </c>
      <c r="G140" s="19">
        <v>3080</v>
      </c>
      <c r="H140" s="20">
        <v>5691110</v>
      </c>
      <c r="I140" s="19">
        <v>1731247</v>
      </c>
      <c r="J140" s="19">
        <v>1449867</v>
      </c>
      <c r="K140" s="19">
        <v>415698</v>
      </c>
      <c r="L140" s="19">
        <v>2094298</v>
      </c>
    </row>
    <row r="141" spans="1:14" x14ac:dyDescent="0.25">
      <c r="A141" s="21"/>
      <c r="B141" s="22" t="s">
        <v>12</v>
      </c>
      <c r="C141" s="23">
        <v>212120</v>
      </c>
      <c r="D141" s="23">
        <v>180857</v>
      </c>
      <c r="E141" s="23">
        <v>28464</v>
      </c>
      <c r="F141" s="23">
        <v>1395</v>
      </c>
      <c r="G141" s="23">
        <v>1404</v>
      </c>
      <c r="H141" s="16">
        <v>2420192</v>
      </c>
      <c r="I141" s="23">
        <v>499905</v>
      </c>
      <c r="J141" s="23">
        <v>671349</v>
      </c>
      <c r="K141" s="23">
        <v>190357</v>
      </c>
      <c r="L141" s="23">
        <v>1058581</v>
      </c>
    </row>
    <row r="142" spans="1:14" x14ac:dyDescent="0.25">
      <c r="A142" s="21"/>
      <c r="B142" s="22" t="s">
        <v>13</v>
      </c>
      <c r="C142" s="23">
        <v>14107</v>
      </c>
      <c r="D142" s="23">
        <v>13267</v>
      </c>
      <c r="E142" s="23">
        <v>784</v>
      </c>
      <c r="F142" s="23">
        <v>33</v>
      </c>
      <c r="G142" s="23">
        <v>23</v>
      </c>
      <c r="H142" s="16">
        <v>67965</v>
      </c>
      <c r="I142" s="23">
        <v>29197</v>
      </c>
      <c r="J142" s="23">
        <v>16214</v>
      </c>
      <c r="K142" s="23">
        <v>4539</v>
      </c>
      <c r="L142" s="23">
        <v>18015</v>
      </c>
    </row>
    <row r="143" spans="1:14" x14ac:dyDescent="0.25">
      <c r="A143" s="21"/>
      <c r="B143" s="22" t="s">
        <v>14</v>
      </c>
      <c r="C143" s="23">
        <v>42260</v>
      </c>
      <c r="D143" s="23">
        <v>40441</v>
      </c>
      <c r="E143" s="23">
        <v>1724</v>
      </c>
      <c r="F143" s="23">
        <v>59</v>
      </c>
      <c r="G143" s="23">
        <v>36</v>
      </c>
      <c r="H143" s="16">
        <v>146215</v>
      </c>
      <c r="I143" s="23">
        <v>88242</v>
      </c>
      <c r="J143" s="23">
        <v>35448</v>
      </c>
      <c r="K143" s="23">
        <v>8087</v>
      </c>
      <c r="L143" s="23">
        <v>14438</v>
      </c>
    </row>
    <row r="144" spans="1:14" x14ac:dyDescent="0.25">
      <c r="A144" s="21"/>
      <c r="B144" s="22" t="s">
        <v>15</v>
      </c>
      <c r="C144" s="23">
        <v>23736</v>
      </c>
      <c r="D144" s="23">
        <v>22858</v>
      </c>
      <c r="E144" s="23">
        <v>839</v>
      </c>
      <c r="F144" s="23">
        <v>21</v>
      </c>
      <c r="G144" s="23">
        <v>18</v>
      </c>
      <c r="H144" s="16">
        <v>74572</v>
      </c>
      <c r="I144" s="23">
        <v>48662</v>
      </c>
      <c r="J144" s="23">
        <v>17240</v>
      </c>
      <c r="K144" s="23">
        <v>2693</v>
      </c>
      <c r="L144" s="23">
        <v>5977</v>
      </c>
    </row>
    <row r="145" spans="1:14" x14ac:dyDescent="0.25">
      <c r="A145" s="21"/>
      <c r="B145" s="22" t="s">
        <v>16</v>
      </c>
      <c r="C145" s="23">
        <v>79445</v>
      </c>
      <c r="D145" s="23">
        <v>73592</v>
      </c>
      <c r="E145" s="23">
        <v>5439</v>
      </c>
      <c r="F145" s="23">
        <v>220</v>
      </c>
      <c r="G145" s="23">
        <v>194</v>
      </c>
      <c r="H145" s="16">
        <v>436653</v>
      </c>
      <c r="I145" s="23">
        <v>167260</v>
      </c>
      <c r="J145" s="23">
        <v>121251</v>
      </c>
      <c r="K145" s="23">
        <v>30829</v>
      </c>
      <c r="L145" s="23">
        <v>117313</v>
      </c>
    </row>
    <row r="146" spans="1:14" x14ac:dyDescent="0.25">
      <c r="A146" s="21"/>
      <c r="B146" s="22" t="s">
        <v>1</v>
      </c>
      <c r="C146" s="23">
        <v>114676</v>
      </c>
      <c r="D146" s="23">
        <v>106555</v>
      </c>
      <c r="E146" s="23">
        <v>7163</v>
      </c>
      <c r="F146" s="23">
        <v>419</v>
      </c>
      <c r="G146" s="23">
        <v>539</v>
      </c>
      <c r="H146" s="16">
        <v>843700</v>
      </c>
      <c r="I146" s="23">
        <v>236951</v>
      </c>
      <c r="J146" s="23">
        <v>171436</v>
      </c>
      <c r="K146" s="23">
        <v>58261</v>
      </c>
      <c r="L146" s="23">
        <v>377052</v>
      </c>
    </row>
    <row r="147" spans="1:14" x14ac:dyDescent="0.25">
      <c r="A147" s="21"/>
      <c r="B147" s="22" t="s">
        <v>3</v>
      </c>
      <c r="C147" s="23">
        <v>22498</v>
      </c>
      <c r="D147" s="23">
        <v>21477</v>
      </c>
      <c r="E147" s="23">
        <v>994</v>
      </c>
      <c r="F147" s="23">
        <v>15</v>
      </c>
      <c r="G147" s="23">
        <v>12</v>
      </c>
      <c r="H147" s="16">
        <v>74374</v>
      </c>
      <c r="I147" s="23">
        <v>49211</v>
      </c>
      <c r="J147" s="23">
        <v>19054</v>
      </c>
      <c r="K147" s="23">
        <v>2260</v>
      </c>
      <c r="L147" s="23">
        <v>3849</v>
      </c>
    </row>
    <row r="148" spans="1:14" x14ac:dyDescent="0.25">
      <c r="A148" s="21"/>
      <c r="B148" s="22" t="s">
        <v>17</v>
      </c>
      <c r="C148" s="23">
        <v>27460</v>
      </c>
      <c r="D148" s="23">
        <v>25866</v>
      </c>
      <c r="E148" s="23">
        <v>1507</v>
      </c>
      <c r="F148" s="23">
        <v>52</v>
      </c>
      <c r="G148" s="23">
        <v>35</v>
      </c>
      <c r="H148" s="16">
        <v>123428</v>
      </c>
      <c r="I148" s="23">
        <v>65946</v>
      </c>
      <c r="J148" s="23">
        <v>31230</v>
      </c>
      <c r="K148" s="23">
        <v>6963</v>
      </c>
      <c r="L148" s="23">
        <v>19289</v>
      </c>
    </row>
    <row r="149" spans="1:14" x14ac:dyDescent="0.25">
      <c r="A149" s="21"/>
      <c r="B149" s="22" t="s">
        <v>18</v>
      </c>
      <c r="C149" s="23">
        <v>45524</v>
      </c>
      <c r="D149" s="23">
        <v>41907</v>
      </c>
      <c r="E149" s="23">
        <v>3319</v>
      </c>
      <c r="F149" s="23">
        <v>156</v>
      </c>
      <c r="G149" s="23">
        <v>142</v>
      </c>
      <c r="H149" s="16">
        <v>255495</v>
      </c>
      <c r="I149" s="23">
        <v>99628</v>
      </c>
      <c r="J149" s="23">
        <v>72697</v>
      </c>
      <c r="K149" s="23">
        <v>21218</v>
      </c>
      <c r="L149" s="23">
        <v>61952</v>
      </c>
    </row>
    <row r="150" spans="1:14" x14ac:dyDescent="0.25">
      <c r="A150" s="21"/>
      <c r="B150" s="22" t="s">
        <v>19</v>
      </c>
      <c r="C150" s="23">
        <v>45710</v>
      </c>
      <c r="D150" s="23">
        <v>41026</v>
      </c>
      <c r="E150" s="23">
        <v>4161</v>
      </c>
      <c r="F150" s="23">
        <v>240</v>
      </c>
      <c r="G150" s="23">
        <v>283</v>
      </c>
      <c r="H150" s="16">
        <v>417941</v>
      </c>
      <c r="I150" s="23">
        <v>104299</v>
      </c>
      <c r="J150" s="23">
        <v>96901</v>
      </c>
      <c r="K150" s="23">
        <v>33891</v>
      </c>
      <c r="L150" s="23">
        <v>182850</v>
      </c>
    </row>
    <row r="151" spans="1:14" x14ac:dyDescent="0.25">
      <c r="A151" s="21"/>
      <c r="B151" s="22" t="s">
        <v>20</v>
      </c>
      <c r="C151" s="23">
        <v>18029</v>
      </c>
      <c r="D151" s="23">
        <v>16974</v>
      </c>
      <c r="E151" s="23">
        <v>993</v>
      </c>
      <c r="F151" s="23">
        <v>37</v>
      </c>
      <c r="G151" s="23">
        <v>25</v>
      </c>
      <c r="H151" s="16">
        <v>77174</v>
      </c>
      <c r="I151" s="23">
        <v>42683</v>
      </c>
      <c r="J151" s="23">
        <v>20450</v>
      </c>
      <c r="K151" s="23">
        <v>5118</v>
      </c>
      <c r="L151" s="23">
        <v>8923</v>
      </c>
    </row>
    <row r="152" spans="1:14" x14ac:dyDescent="0.25">
      <c r="A152" s="21"/>
      <c r="B152" s="22" t="s">
        <v>21</v>
      </c>
      <c r="C152" s="23">
        <v>24288</v>
      </c>
      <c r="D152" s="23">
        <v>23172</v>
      </c>
      <c r="E152" s="23">
        <v>1039</v>
      </c>
      <c r="F152" s="23">
        <v>39</v>
      </c>
      <c r="G152" s="23">
        <v>38</v>
      </c>
      <c r="H152" s="16">
        <v>94495</v>
      </c>
      <c r="I152" s="23">
        <v>49008</v>
      </c>
      <c r="J152" s="23">
        <v>22419</v>
      </c>
      <c r="K152" s="23">
        <v>5219</v>
      </c>
      <c r="L152" s="23">
        <v>17849</v>
      </c>
    </row>
    <row r="153" spans="1:14" x14ac:dyDescent="0.25">
      <c r="A153" s="21"/>
      <c r="B153" s="22" t="s">
        <v>22</v>
      </c>
      <c r="C153" s="23">
        <v>28553</v>
      </c>
      <c r="D153" s="23">
        <v>26176</v>
      </c>
      <c r="E153" s="23">
        <v>2204</v>
      </c>
      <c r="F153" s="23">
        <v>94</v>
      </c>
      <c r="G153" s="23">
        <v>79</v>
      </c>
      <c r="H153" s="16">
        <v>177693</v>
      </c>
      <c r="I153" s="23">
        <v>66125</v>
      </c>
      <c r="J153" s="23">
        <v>47916</v>
      </c>
      <c r="K153" s="23">
        <v>13858</v>
      </c>
      <c r="L153" s="23">
        <v>49794</v>
      </c>
    </row>
    <row r="154" spans="1:14" x14ac:dyDescent="0.25">
      <c r="A154" s="21"/>
      <c r="B154" s="22" t="s">
        <v>23</v>
      </c>
      <c r="C154" s="23">
        <v>36828</v>
      </c>
      <c r="D154" s="23">
        <v>33945</v>
      </c>
      <c r="E154" s="23">
        <v>2603</v>
      </c>
      <c r="F154" s="23">
        <v>141</v>
      </c>
      <c r="G154" s="23">
        <v>139</v>
      </c>
      <c r="H154" s="16">
        <v>234947</v>
      </c>
      <c r="I154" s="23">
        <v>83516</v>
      </c>
      <c r="J154" s="23">
        <v>56824</v>
      </c>
      <c r="K154" s="23">
        <v>20296</v>
      </c>
      <c r="L154" s="23">
        <v>74311</v>
      </c>
    </row>
    <row r="155" spans="1:14" x14ac:dyDescent="0.25">
      <c r="A155" s="21"/>
      <c r="B155" s="22" t="s">
        <v>2</v>
      </c>
      <c r="C155" s="23">
        <v>24980</v>
      </c>
      <c r="D155" s="23">
        <v>23502</v>
      </c>
      <c r="E155" s="23">
        <v>1353</v>
      </c>
      <c r="F155" s="23">
        <v>54</v>
      </c>
      <c r="G155" s="23">
        <v>71</v>
      </c>
      <c r="H155" s="16">
        <v>158575</v>
      </c>
      <c r="I155" s="23">
        <v>54614</v>
      </c>
      <c r="J155" s="23">
        <v>29150</v>
      </c>
      <c r="K155" s="23">
        <v>7868</v>
      </c>
      <c r="L155" s="23">
        <v>66943</v>
      </c>
    </row>
    <row r="156" spans="1:14" x14ac:dyDescent="0.25">
      <c r="A156" s="21"/>
      <c r="B156" s="22" t="s">
        <v>24</v>
      </c>
      <c r="C156" s="23">
        <v>12300</v>
      </c>
      <c r="D156" s="23">
        <v>11471</v>
      </c>
      <c r="E156" s="23">
        <v>779</v>
      </c>
      <c r="F156" s="23">
        <v>20</v>
      </c>
      <c r="G156" s="23">
        <v>30</v>
      </c>
      <c r="H156" s="16">
        <v>58816</v>
      </c>
      <c r="I156" s="23">
        <v>28682</v>
      </c>
      <c r="J156" s="23">
        <v>16194</v>
      </c>
      <c r="K156" s="23">
        <v>2690</v>
      </c>
      <c r="L156" s="23">
        <v>11250</v>
      </c>
    </row>
    <row r="157" spans="1:14" ht="15.75" thickBot="1" x14ac:dyDescent="0.3">
      <c r="A157" s="25"/>
      <c r="B157" s="26" t="s">
        <v>25</v>
      </c>
      <c r="C157" s="27">
        <v>7991</v>
      </c>
      <c r="D157" s="27">
        <v>7777</v>
      </c>
      <c r="E157" s="27">
        <v>190</v>
      </c>
      <c r="F157" s="27">
        <v>12</v>
      </c>
      <c r="G157" s="27">
        <v>12</v>
      </c>
      <c r="H157" s="28">
        <v>28875</v>
      </c>
      <c r="I157" s="27">
        <v>17318</v>
      </c>
      <c r="J157" s="27">
        <v>4094</v>
      </c>
      <c r="K157" s="27">
        <v>1551</v>
      </c>
      <c r="L157" s="27">
        <v>5912</v>
      </c>
    </row>
    <row r="158" spans="1:14" s="32" customFormat="1" ht="13.5" thickTop="1" x14ac:dyDescent="0.2">
      <c r="A158" s="29" t="s">
        <v>26</v>
      </c>
      <c r="B158" s="30"/>
      <c r="C158" s="31"/>
      <c r="D158" s="31"/>
      <c r="E158" s="31"/>
      <c r="F158" s="31"/>
      <c r="G158" s="31"/>
      <c r="H158" s="31"/>
      <c r="I158" s="31"/>
      <c r="J158" s="31"/>
      <c r="K158" s="31"/>
      <c r="L158" s="31"/>
    </row>
    <row r="159" spans="1:14" s="7" customFormat="1" ht="47.25" customHeight="1" x14ac:dyDescent="0.2">
      <c r="A159" s="181" t="s">
        <v>47</v>
      </c>
      <c r="B159" s="181"/>
      <c r="C159" s="181"/>
      <c r="D159" s="181"/>
      <c r="E159" s="181"/>
      <c r="F159" s="181"/>
      <c r="G159" s="181"/>
      <c r="H159" s="181"/>
      <c r="I159" s="181"/>
      <c r="J159" s="181"/>
      <c r="K159" s="181"/>
      <c r="L159" s="181"/>
      <c r="N159" s="7" t="s">
        <v>28</v>
      </c>
    </row>
    <row r="160" spans="1:14" s="7" customFormat="1" ht="12.75" x14ac:dyDescent="0.2">
      <c r="A160" s="34" t="s">
        <v>34</v>
      </c>
      <c r="B160" s="35"/>
      <c r="D160" s="10"/>
      <c r="E160" s="10"/>
      <c r="F160" s="10"/>
      <c r="G160" s="10"/>
      <c r="H160" s="10"/>
      <c r="I160" s="10"/>
      <c r="J160" s="10"/>
      <c r="K160" s="10"/>
      <c r="L160" s="10"/>
    </row>
    <row r="161" spans="1:12" s="7" customFormat="1" ht="12.75" x14ac:dyDescent="0.2">
      <c r="A161" s="36" t="s">
        <v>30</v>
      </c>
      <c r="B161" s="35"/>
      <c r="D161" s="10"/>
      <c r="E161" s="10"/>
      <c r="F161" s="10"/>
      <c r="G161" s="10"/>
      <c r="H161" s="10"/>
      <c r="I161" s="10"/>
      <c r="J161" s="10"/>
      <c r="K161" s="10"/>
      <c r="L161" s="10"/>
    </row>
    <row r="162" spans="1:12" s="7" customFormat="1" ht="12.75" x14ac:dyDescent="0.2">
      <c r="A162" s="37" t="s">
        <v>35</v>
      </c>
      <c r="B162" s="38"/>
      <c r="D162" s="10"/>
      <c r="E162" s="10"/>
      <c r="F162" s="10"/>
      <c r="G162" s="10"/>
      <c r="H162" s="10"/>
      <c r="I162" s="10"/>
      <c r="J162" s="10"/>
      <c r="K162" s="10"/>
      <c r="L162" s="10"/>
    </row>
    <row r="163" spans="1:12" s="7" customFormat="1" ht="12.75" x14ac:dyDescent="0.2">
      <c r="A163" s="37" t="s">
        <v>36</v>
      </c>
      <c r="B163" s="38"/>
      <c r="D163" s="10"/>
      <c r="E163" s="10"/>
      <c r="F163" s="10"/>
      <c r="G163" s="10"/>
      <c r="H163" s="10"/>
      <c r="I163" s="10"/>
      <c r="J163" s="10"/>
      <c r="K163" s="10"/>
      <c r="L163" s="10"/>
    </row>
    <row r="164" spans="1:12" s="7" customFormat="1" ht="12.75" x14ac:dyDescent="0.2">
      <c r="A164" s="37" t="s">
        <v>37</v>
      </c>
      <c r="B164" s="38"/>
      <c r="D164" s="10"/>
      <c r="E164" s="10"/>
      <c r="F164" s="10"/>
      <c r="G164" s="10"/>
      <c r="H164" s="10"/>
      <c r="I164" s="10"/>
      <c r="J164" s="10"/>
      <c r="K164" s="10"/>
      <c r="L164" s="10"/>
    </row>
    <row r="165" spans="1:12" x14ac:dyDescent="0.25">
      <c r="A165" s="21"/>
      <c r="B165" s="22"/>
      <c r="C165" s="23"/>
      <c r="D165" s="23"/>
      <c r="E165" s="23"/>
      <c r="F165" s="23"/>
      <c r="G165" s="23"/>
      <c r="H165" s="23"/>
      <c r="I165" s="23"/>
      <c r="J165" s="23"/>
      <c r="K165" s="23"/>
      <c r="L165" s="23"/>
    </row>
    <row r="166" spans="1:12" x14ac:dyDescent="0.25">
      <c r="A166" s="188">
        <v>2010</v>
      </c>
      <c r="B166" s="188"/>
      <c r="C166" s="14"/>
      <c r="D166" s="14"/>
      <c r="E166" s="14"/>
      <c r="F166" s="14"/>
      <c r="G166" s="14"/>
      <c r="H166" s="14"/>
      <c r="I166" s="14"/>
      <c r="J166" s="14"/>
      <c r="K166" s="14"/>
      <c r="L166" s="14"/>
    </row>
    <row r="167" spans="1:12" x14ac:dyDescent="0.25">
      <c r="A167" s="17"/>
      <c r="B167" s="18" t="s">
        <v>11</v>
      </c>
      <c r="C167" s="19">
        <v>777687</v>
      </c>
      <c r="D167" s="19">
        <v>709899</v>
      </c>
      <c r="E167" s="19">
        <v>61979</v>
      </c>
      <c r="F167" s="19">
        <v>2786</v>
      </c>
      <c r="G167" s="19">
        <v>3023</v>
      </c>
      <c r="H167" s="20">
        <v>5669297</v>
      </c>
      <c r="I167" s="19">
        <v>1729100</v>
      </c>
      <c r="J167" s="19">
        <v>1417672</v>
      </c>
      <c r="K167" s="19">
        <v>386163</v>
      </c>
      <c r="L167" s="19">
        <v>2136362</v>
      </c>
    </row>
    <row r="168" spans="1:12" x14ac:dyDescent="0.25">
      <c r="A168" s="21"/>
      <c r="B168" s="22" t="s">
        <v>12</v>
      </c>
      <c r="C168" s="23">
        <v>210574</v>
      </c>
      <c r="D168" s="23">
        <v>180235</v>
      </c>
      <c r="E168" s="23">
        <v>27743</v>
      </c>
      <c r="F168" s="23">
        <v>1245</v>
      </c>
      <c r="G168" s="23">
        <v>1351</v>
      </c>
      <c r="H168" s="16">
        <v>2420767</v>
      </c>
      <c r="I168" s="23">
        <v>497388</v>
      </c>
      <c r="J168" s="23">
        <v>656185</v>
      </c>
      <c r="K168" s="23">
        <v>171274</v>
      </c>
      <c r="L168" s="23">
        <v>1095920</v>
      </c>
    </row>
    <row r="169" spans="1:12" x14ac:dyDescent="0.25">
      <c r="A169" s="21"/>
      <c r="B169" s="22" t="s">
        <v>13</v>
      </c>
      <c r="C169" s="23">
        <v>14079</v>
      </c>
      <c r="D169" s="23">
        <v>13258</v>
      </c>
      <c r="E169" s="23">
        <v>768</v>
      </c>
      <c r="F169" s="23">
        <v>30</v>
      </c>
      <c r="G169" s="23">
        <v>23</v>
      </c>
      <c r="H169" s="16">
        <v>68162</v>
      </c>
      <c r="I169" s="23">
        <v>29215</v>
      </c>
      <c r="J169" s="23">
        <v>16134</v>
      </c>
      <c r="K169" s="23">
        <v>4153</v>
      </c>
      <c r="L169" s="23">
        <v>18660</v>
      </c>
    </row>
    <row r="170" spans="1:12" x14ac:dyDescent="0.25">
      <c r="A170" s="21"/>
      <c r="B170" s="22" t="s">
        <v>14</v>
      </c>
      <c r="C170" s="23">
        <v>42202</v>
      </c>
      <c r="D170" s="23">
        <v>40419</v>
      </c>
      <c r="E170" s="23">
        <v>1692</v>
      </c>
      <c r="F170" s="23">
        <v>58</v>
      </c>
      <c r="G170" s="23">
        <v>33</v>
      </c>
      <c r="H170" s="16">
        <v>144557</v>
      </c>
      <c r="I170" s="23">
        <v>88296</v>
      </c>
      <c r="J170" s="23">
        <v>35407</v>
      </c>
      <c r="K170" s="23">
        <v>7882</v>
      </c>
      <c r="L170" s="23">
        <v>12972</v>
      </c>
    </row>
    <row r="171" spans="1:12" x14ac:dyDescent="0.25">
      <c r="A171" s="21"/>
      <c r="B171" s="22" t="s">
        <v>15</v>
      </c>
      <c r="C171" s="23">
        <v>23723</v>
      </c>
      <c r="D171" s="23">
        <v>22856</v>
      </c>
      <c r="E171" s="23">
        <v>821</v>
      </c>
      <c r="F171" s="23">
        <v>25</v>
      </c>
      <c r="G171" s="23">
        <v>21</v>
      </c>
      <c r="H171" s="16">
        <v>76052</v>
      </c>
      <c r="I171" s="23">
        <v>48764</v>
      </c>
      <c r="J171" s="23">
        <v>16709</v>
      </c>
      <c r="K171" s="23">
        <v>3321</v>
      </c>
      <c r="L171" s="23">
        <v>7258</v>
      </c>
    </row>
    <row r="172" spans="1:12" x14ac:dyDescent="0.25">
      <c r="A172" s="21"/>
      <c r="B172" s="22" t="s">
        <v>16</v>
      </c>
      <c r="C172" s="23">
        <v>79219</v>
      </c>
      <c r="D172" s="23">
        <v>73567</v>
      </c>
      <c r="E172" s="23">
        <v>5250</v>
      </c>
      <c r="F172" s="23">
        <v>202</v>
      </c>
      <c r="G172" s="23">
        <v>200</v>
      </c>
      <c r="H172" s="16">
        <v>430022</v>
      </c>
      <c r="I172" s="23">
        <v>167422</v>
      </c>
      <c r="J172" s="23">
        <v>117045</v>
      </c>
      <c r="K172" s="23">
        <v>28040</v>
      </c>
      <c r="L172" s="23">
        <v>117515</v>
      </c>
    </row>
    <row r="173" spans="1:12" x14ac:dyDescent="0.25">
      <c r="A173" s="21"/>
      <c r="B173" s="22" t="s">
        <v>1</v>
      </c>
      <c r="C173" s="23">
        <v>114378</v>
      </c>
      <c r="D173" s="23">
        <v>106478</v>
      </c>
      <c r="E173" s="23">
        <v>6992</v>
      </c>
      <c r="F173" s="23">
        <v>389</v>
      </c>
      <c r="G173" s="23">
        <v>519</v>
      </c>
      <c r="H173" s="16">
        <v>837121</v>
      </c>
      <c r="I173" s="23">
        <v>236904</v>
      </c>
      <c r="J173" s="23">
        <v>168069</v>
      </c>
      <c r="K173" s="23">
        <v>54591</v>
      </c>
      <c r="L173" s="23">
        <v>377557</v>
      </c>
    </row>
    <row r="174" spans="1:12" x14ac:dyDescent="0.25">
      <c r="A174" s="21"/>
      <c r="B174" s="22" t="s">
        <v>3</v>
      </c>
      <c r="C174" s="23">
        <v>22499</v>
      </c>
      <c r="D174" s="23">
        <v>21524</v>
      </c>
      <c r="E174" s="23">
        <v>949</v>
      </c>
      <c r="F174" s="23">
        <v>13</v>
      </c>
      <c r="G174" s="23">
        <v>13</v>
      </c>
      <c r="H174" s="16">
        <v>74039</v>
      </c>
      <c r="I174" s="23">
        <v>49389</v>
      </c>
      <c r="J174" s="23">
        <v>18135</v>
      </c>
      <c r="K174" s="23">
        <v>1820</v>
      </c>
      <c r="L174" s="23">
        <v>4695</v>
      </c>
    </row>
    <row r="175" spans="1:12" x14ac:dyDescent="0.25">
      <c r="A175" s="21"/>
      <c r="B175" s="22" t="s">
        <v>17</v>
      </c>
      <c r="C175" s="23">
        <v>27428</v>
      </c>
      <c r="D175" s="23">
        <v>25866</v>
      </c>
      <c r="E175" s="23">
        <v>1477</v>
      </c>
      <c r="F175" s="23">
        <v>51</v>
      </c>
      <c r="G175" s="23">
        <v>34</v>
      </c>
      <c r="H175" s="16">
        <v>123044</v>
      </c>
      <c r="I175" s="23">
        <v>66007</v>
      </c>
      <c r="J175" s="23">
        <v>31230</v>
      </c>
      <c r="K175" s="23">
        <v>6899</v>
      </c>
      <c r="L175" s="23">
        <v>18908</v>
      </c>
    </row>
    <row r="176" spans="1:12" x14ac:dyDescent="0.25">
      <c r="A176" s="21"/>
      <c r="B176" s="22" t="s">
        <v>18</v>
      </c>
      <c r="C176" s="23">
        <v>45315</v>
      </c>
      <c r="D176" s="23">
        <v>41850</v>
      </c>
      <c r="E176" s="23">
        <v>3182</v>
      </c>
      <c r="F176" s="23">
        <v>144</v>
      </c>
      <c r="G176" s="23">
        <v>139</v>
      </c>
      <c r="H176" s="16">
        <v>249742</v>
      </c>
      <c r="I176" s="23">
        <v>99630</v>
      </c>
      <c r="J176" s="23">
        <v>69324</v>
      </c>
      <c r="K176" s="23">
        <v>19978</v>
      </c>
      <c r="L176" s="23">
        <v>60810</v>
      </c>
    </row>
    <row r="177" spans="1:14" x14ac:dyDescent="0.25">
      <c r="A177" s="21"/>
      <c r="B177" s="22" t="s">
        <v>19</v>
      </c>
      <c r="C177" s="23">
        <v>45609</v>
      </c>
      <c r="D177" s="23">
        <v>40977</v>
      </c>
      <c r="E177" s="23">
        <v>4123</v>
      </c>
      <c r="F177" s="23">
        <v>222</v>
      </c>
      <c r="G177" s="23">
        <v>287</v>
      </c>
      <c r="H177" s="16">
        <v>413606</v>
      </c>
      <c r="I177" s="23">
        <v>104275</v>
      </c>
      <c r="J177" s="23">
        <v>97479</v>
      </c>
      <c r="K177" s="23">
        <v>30654</v>
      </c>
      <c r="L177" s="23">
        <v>181198</v>
      </c>
    </row>
    <row r="178" spans="1:14" x14ac:dyDescent="0.25">
      <c r="A178" s="21"/>
      <c r="B178" s="22" t="s">
        <v>20</v>
      </c>
      <c r="C178" s="23">
        <v>18023</v>
      </c>
      <c r="D178" s="23">
        <v>16961</v>
      </c>
      <c r="E178" s="23">
        <v>997</v>
      </c>
      <c r="F178" s="23">
        <v>37</v>
      </c>
      <c r="G178" s="23">
        <v>28</v>
      </c>
      <c r="H178" s="16">
        <v>78301</v>
      </c>
      <c r="I178" s="23">
        <v>42644</v>
      </c>
      <c r="J178" s="23">
        <v>20740</v>
      </c>
      <c r="K178" s="23">
        <v>5103</v>
      </c>
      <c r="L178" s="23">
        <v>9814</v>
      </c>
    </row>
    <row r="179" spans="1:14" x14ac:dyDescent="0.25">
      <c r="A179" s="21"/>
      <c r="B179" s="22" t="s">
        <v>21</v>
      </c>
      <c r="C179" s="23">
        <v>24259</v>
      </c>
      <c r="D179" s="23">
        <v>23164</v>
      </c>
      <c r="E179" s="23">
        <v>1018</v>
      </c>
      <c r="F179" s="23">
        <v>38</v>
      </c>
      <c r="G179" s="23">
        <v>39</v>
      </c>
      <c r="H179" s="16">
        <v>96022</v>
      </c>
      <c r="I179" s="23">
        <v>49052</v>
      </c>
      <c r="J179" s="23">
        <v>21887</v>
      </c>
      <c r="K179" s="23">
        <v>5203</v>
      </c>
      <c r="L179" s="23">
        <v>19880</v>
      </c>
    </row>
    <row r="180" spans="1:14" x14ac:dyDescent="0.25">
      <c r="A180" s="21"/>
      <c r="B180" s="22" t="s">
        <v>22</v>
      </c>
      <c r="C180" s="23">
        <v>28454</v>
      </c>
      <c r="D180" s="23">
        <v>26138</v>
      </c>
      <c r="E180" s="23">
        <v>2145</v>
      </c>
      <c r="F180" s="23">
        <v>89</v>
      </c>
      <c r="G180" s="23">
        <v>82</v>
      </c>
      <c r="H180" s="16">
        <v>176284</v>
      </c>
      <c r="I180" s="23">
        <v>66127</v>
      </c>
      <c r="J180" s="23">
        <v>45939</v>
      </c>
      <c r="K180" s="23">
        <v>12915</v>
      </c>
      <c r="L180" s="23">
        <v>51303</v>
      </c>
    </row>
    <row r="181" spans="1:14" x14ac:dyDescent="0.25">
      <c r="A181" s="21"/>
      <c r="B181" s="22" t="s">
        <v>23</v>
      </c>
      <c r="C181" s="23">
        <v>36719</v>
      </c>
      <c r="D181" s="23">
        <v>33882</v>
      </c>
      <c r="E181" s="23">
        <v>2552</v>
      </c>
      <c r="F181" s="23">
        <v>146</v>
      </c>
      <c r="G181" s="23">
        <v>139</v>
      </c>
      <c r="H181" s="16">
        <v>236298</v>
      </c>
      <c r="I181" s="23">
        <v>83345</v>
      </c>
      <c r="J181" s="23">
        <v>55039</v>
      </c>
      <c r="K181" s="23">
        <v>20802</v>
      </c>
      <c r="L181" s="23">
        <v>77112</v>
      </c>
    </row>
    <row r="182" spans="1:14" x14ac:dyDescent="0.25">
      <c r="A182" s="21"/>
      <c r="B182" s="22" t="s">
        <v>2</v>
      </c>
      <c r="C182" s="23">
        <v>24919</v>
      </c>
      <c r="D182" s="23">
        <v>23482</v>
      </c>
      <c r="E182" s="23">
        <v>1303</v>
      </c>
      <c r="F182" s="23">
        <v>59</v>
      </c>
      <c r="G182" s="23">
        <v>75</v>
      </c>
      <c r="H182" s="16">
        <v>156766</v>
      </c>
      <c r="I182" s="23">
        <v>54625</v>
      </c>
      <c r="J182" s="23">
        <v>28134</v>
      </c>
      <c r="K182" s="23">
        <v>8558</v>
      </c>
      <c r="L182" s="23">
        <v>65449</v>
      </c>
    </row>
    <row r="183" spans="1:14" x14ac:dyDescent="0.25">
      <c r="A183" s="21"/>
      <c r="B183" s="22" t="s">
        <v>24</v>
      </c>
      <c r="C183" s="23">
        <v>12298</v>
      </c>
      <c r="D183" s="23">
        <v>11466</v>
      </c>
      <c r="E183" s="23">
        <v>777</v>
      </c>
      <c r="F183" s="23">
        <v>25</v>
      </c>
      <c r="G183" s="23">
        <v>30</v>
      </c>
      <c r="H183" s="16">
        <v>60586</v>
      </c>
      <c r="I183" s="23">
        <v>28703</v>
      </c>
      <c r="J183" s="23">
        <v>15996</v>
      </c>
      <c r="K183" s="23">
        <v>3367</v>
      </c>
      <c r="L183" s="23">
        <v>12520</v>
      </c>
    </row>
    <row r="184" spans="1:14" ht="15.75" thickBot="1" x14ac:dyDescent="0.3">
      <c r="A184" s="25"/>
      <c r="B184" s="26" t="s">
        <v>25</v>
      </c>
      <c r="C184" s="27">
        <v>7989</v>
      </c>
      <c r="D184" s="27">
        <v>7776</v>
      </c>
      <c r="E184" s="27">
        <v>190</v>
      </c>
      <c r="F184" s="27">
        <v>13</v>
      </c>
      <c r="G184" s="27">
        <v>10</v>
      </c>
      <c r="H184" s="28">
        <v>27928</v>
      </c>
      <c r="I184" s="27">
        <v>17314</v>
      </c>
      <c r="J184" s="27">
        <v>4220</v>
      </c>
      <c r="K184" s="27">
        <v>1603</v>
      </c>
      <c r="L184" s="27">
        <v>4791</v>
      </c>
    </row>
    <row r="185" spans="1:14" s="32" customFormat="1" ht="13.5" thickTop="1" x14ac:dyDescent="0.2">
      <c r="A185" s="29" t="s">
        <v>26</v>
      </c>
      <c r="B185" s="30"/>
      <c r="C185" s="31"/>
      <c r="D185" s="31"/>
      <c r="E185" s="31"/>
      <c r="F185" s="31"/>
      <c r="G185" s="31"/>
      <c r="H185" s="31"/>
      <c r="I185" s="31"/>
      <c r="J185" s="31"/>
      <c r="K185" s="31"/>
      <c r="L185" s="31"/>
    </row>
    <row r="186" spans="1:14" s="7" customFormat="1" ht="47.25" customHeight="1" x14ac:dyDescent="0.2">
      <c r="A186" s="181" t="s">
        <v>46</v>
      </c>
      <c r="B186" s="181"/>
      <c r="C186" s="181"/>
      <c r="D186" s="181"/>
      <c r="E186" s="181"/>
      <c r="F186" s="181"/>
      <c r="G186" s="181"/>
      <c r="H186" s="181"/>
      <c r="I186" s="181"/>
      <c r="J186" s="181"/>
      <c r="K186" s="181"/>
      <c r="L186" s="181"/>
      <c r="N186" s="7" t="s">
        <v>28</v>
      </c>
    </row>
    <row r="187" spans="1:14" s="7" customFormat="1" ht="12.75" x14ac:dyDescent="0.2">
      <c r="A187" s="34" t="s">
        <v>34</v>
      </c>
      <c r="B187" s="35"/>
      <c r="D187" s="10"/>
      <c r="E187" s="10"/>
      <c r="F187" s="10"/>
      <c r="G187" s="10"/>
      <c r="H187" s="10"/>
      <c r="I187" s="10"/>
      <c r="J187" s="10"/>
      <c r="K187" s="10"/>
      <c r="L187" s="10"/>
    </row>
    <row r="188" spans="1:14" s="7" customFormat="1" ht="12.75" x14ac:dyDescent="0.2">
      <c r="A188" s="36" t="s">
        <v>30</v>
      </c>
      <c r="B188" s="35"/>
      <c r="D188" s="10"/>
      <c r="E188" s="10"/>
      <c r="F188" s="10"/>
      <c r="G188" s="10"/>
      <c r="H188" s="10"/>
      <c r="I188" s="10"/>
      <c r="J188" s="10"/>
      <c r="K188" s="10"/>
      <c r="L188" s="10"/>
    </row>
    <row r="189" spans="1:14" s="7" customFormat="1" ht="12.75" x14ac:dyDescent="0.2">
      <c r="A189" s="37" t="s">
        <v>35</v>
      </c>
      <c r="B189" s="38"/>
      <c r="D189" s="10"/>
      <c r="E189" s="10"/>
      <c r="F189" s="10"/>
      <c r="G189" s="10"/>
      <c r="H189" s="10"/>
      <c r="I189" s="10"/>
      <c r="J189" s="10"/>
      <c r="K189" s="10"/>
      <c r="L189" s="10"/>
    </row>
    <row r="190" spans="1:14" s="7" customFormat="1" ht="12.75" x14ac:dyDescent="0.2">
      <c r="A190" s="37" t="s">
        <v>36</v>
      </c>
      <c r="B190" s="38"/>
      <c r="D190" s="10"/>
      <c r="E190" s="10"/>
      <c r="F190" s="10"/>
      <c r="G190" s="10"/>
      <c r="H190" s="10"/>
      <c r="I190" s="10"/>
      <c r="J190" s="10"/>
      <c r="K190" s="10"/>
      <c r="L190" s="10"/>
    </row>
    <row r="191" spans="1:14" s="7" customFormat="1" ht="12.75" x14ac:dyDescent="0.2">
      <c r="A191" s="37" t="s">
        <v>45</v>
      </c>
      <c r="B191" s="38"/>
      <c r="D191" s="10"/>
      <c r="E191" s="10"/>
      <c r="F191" s="10"/>
      <c r="G191" s="10"/>
      <c r="H191" s="10"/>
      <c r="I191" s="10"/>
      <c r="J191" s="10"/>
      <c r="K191" s="10"/>
      <c r="L191" s="10"/>
    </row>
    <row r="192" spans="1:14" x14ac:dyDescent="0.25">
      <c r="A192" s="21"/>
      <c r="B192" s="22"/>
      <c r="C192" s="23"/>
      <c r="D192" s="23"/>
      <c r="E192" s="23"/>
      <c r="F192" s="23"/>
      <c r="G192" s="23"/>
      <c r="H192" s="23"/>
      <c r="I192" s="23"/>
      <c r="J192" s="23"/>
      <c r="K192" s="23"/>
      <c r="L192" s="23"/>
    </row>
    <row r="193" spans="1:12" x14ac:dyDescent="0.25">
      <c r="A193" s="189">
        <v>2011</v>
      </c>
      <c r="B193" s="189"/>
      <c r="C193" s="14"/>
      <c r="D193" s="14"/>
      <c r="E193" s="14"/>
      <c r="F193" s="14"/>
      <c r="G193" s="14"/>
      <c r="H193" s="14"/>
      <c r="I193" s="14"/>
      <c r="J193" s="14"/>
      <c r="K193" s="14"/>
      <c r="L193" s="14"/>
    </row>
    <row r="194" spans="1:12" x14ac:dyDescent="0.25">
      <c r="A194" s="17"/>
      <c r="B194" s="18" t="s">
        <v>11</v>
      </c>
      <c r="C194" s="19">
        <v>820255</v>
      </c>
      <c r="D194" s="19">
        <v>743250</v>
      </c>
      <c r="E194" s="19">
        <v>70222</v>
      </c>
      <c r="F194" s="19">
        <v>3287</v>
      </c>
      <c r="G194" s="19">
        <v>3496</v>
      </c>
      <c r="H194" s="20">
        <v>6345742</v>
      </c>
      <c r="I194" s="19">
        <v>1778353</v>
      </c>
      <c r="J194" s="19">
        <v>1642492</v>
      </c>
      <c r="K194" s="19">
        <v>451561</v>
      </c>
      <c r="L194" s="19">
        <v>2473336</v>
      </c>
    </row>
    <row r="195" spans="1:12" x14ac:dyDescent="0.25">
      <c r="A195" s="21"/>
      <c r="B195" s="22" t="s">
        <v>12</v>
      </c>
      <c r="C195" s="23">
        <v>213594</v>
      </c>
      <c r="D195" s="23">
        <v>180183</v>
      </c>
      <c r="E195" s="23">
        <v>30313</v>
      </c>
      <c r="F195" s="23">
        <v>1478</v>
      </c>
      <c r="G195" s="23">
        <v>1620</v>
      </c>
      <c r="H195" s="16">
        <v>2743094</v>
      </c>
      <c r="I195" s="23">
        <v>496685</v>
      </c>
      <c r="J195" s="23">
        <v>740981</v>
      </c>
      <c r="K195" s="23">
        <v>201609</v>
      </c>
      <c r="L195" s="23">
        <v>1303819</v>
      </c>
    </row>
    <row r="196" spans="1:12" x14ac:dyDescent="0.25">
      <c r="A196" s="21"/>
      <c r="B196" s="22" t="s">
        <v>13</v>
      </c>
      <c r="C196" s="23">
        <v>15311</v>
      </c>
      <c r="D196" s="23">
        <v>14459</v>
      </c>
      <c r="E196" s="23">
        <v>796</v>
      </c>
      <c r="F196" s="23">
        <v>29</v>
      </c>
      <c r="G196" s="23">
        <v>27</v>
      </c>
      <c r="H196" s="16">
        <v>73678</v>
      </c>
      <c r="I196" s="23">
        <v>29818</v>
      </c>
      <c r="J196" s="23">
        <v>16948</v>
      </c>
      <c r="K196" s="23">
        <v>3978</v>
      </c>
      <c r="L196" s="23">
        <v>22934</v>
      </c>
    </row>
    <row r="197" spans="1:12" x14ac:dyDescent="0.25">
      <c r="A197" s="21"/>
      <c r="B197" s="22" t="s">
        <v>14</v>
      </c>
      <c r="C197" s="23">
        <v>43495</v>
      </c>
      <c r="D197" s="23">
        <v>41457</v>
      </c>
      <c r="E197" s="23">
        <v>1933</v>
      </c>
      <c r="F197" s="23">
        <v>66</v>
      </c>
      <c r="G197" s="23">
        <v>39</v>
      </c>
      <c r="H197" s="16">
        <v>157711</v>
      </c>
      <c r="I197" s="23">
        <v>88599</v>
      </c>
      <c r="J197" s="23">
        <v>42631</v>
      </c>
      <c r="K197" s="23">
        <v>8805</v>
      </c>
      <c r="L197" s="23">
        <v>17676</v>
      </c>
    </row>
    <row r="198" spans="1:12" x14ac:dyDescent="0.25">
      <c r="A198" s="21"/>
      <c r="B198" s="22" t="s">
        <v>15</v>
      </c>
      <c r="C198" s="23">
        <v>24281</v>
      </c>
      <c r="D198" s="23">
        <v>23263</v>
      </c>
      <c r="E198" s="23">
        <v>969</v>
      </c>
      <c r="F198" s="23">
        <v>29</v>
      </c>
      <c r="G198" s="23">
        <v>20</v>
      </c>
      <c r="H198" s="16">
        <v>79908</v>
      </c>
      <c r="I198" s="23">
        <v>48808</v>
      </c>
      <c r="J198" s="23">
        <v>19574</v>
      </c>
      <c r="K198" s="23">
        <v>3826</v>
      </c>
      <c r="L198" s="23">
        <v>7700</v>
      </c>
    </row>
    <row r="199" spans="1:12" x14ac:dyDescent="0.25">
      <c r="A199" s="21"/>
      <c r="B199" s="22" t="s">
        <v>16</v>
      </c>
      <c r="C199" s="23">
        <v>83476</v>
      </c>
      <c r="D199" s="23">
        <v>76827</v>
      </c>
      <c r="E199" s="23">
        <v>6187</v>
      </c>
      <c r="F199" s="23">
        <v>265</v>
      </c>
      <c r="G199" s="23">
        <v>197</v>
      </c>
      <c r="H199" s="16">
        <v>463297</v>
      </c>
      <c r="I199" s="23">
        <v>174998</v>
      </c>
      <c r="J199" s="23">
        <v>141765</v>
      </c>
      <c r="K199" s="23">
        <v>37109</v>
      </c>
      <c r="L199" s="23">
        <v>109425</v>
      </c>
    </row>
    <row r="200" spans="1:12" x14ac:dyDescent="0.25">
      <c r="A200" s="21"/>
      <c r="B200" s="22" t="s">
        <v>1</v>
      </c>
      <c r="C200" s="23">
        <v>123173</v>
      </c>
      <c r="D200" s="23">
        <v>114293</v>
      </c>
      <c r="E200" s="23">
        <v>7805</v>
      </c>
      <c r="F200" s="23">
        <v>464</v>
      </c>
      <c r="G200" s="23">
        <v>611</v>
      </c>
      <c r="H200" s="16">
        <v>947500</v>
      </c>
      <c r="I200" s="23">
        <v>251208</v>
      </c>
      <c r="J200" s="23">
        <v>190549</v>
      </c>
      <c r="K200" s="23">
        <v>64377</v>
      </c>
      <c r="L200" s="23">
        <v>441366</v>
      </c>
    </row>
    <row r="201" spans="1:12" x14ac:dyDescent="0.25">
      <c r="A201" s="21"/>
      <c r="B201" s="22" t="s">
        <v>3</v>
      </c>
      <c r="C201" s="23">
        <v>22822</v>
      </c>
      <c r="D201" s="23">
        <v>21749</v>
      </c>
      <c r="E201" s="23">
        <v>1033</v>
      </c>
      <c r="F201" s="23">
        <v>23</v>
      </c>
      <c r="G201" s="23">
        <v>17</v>
      </c>
      <c r="H201" s="16">
        <v>73570</v>
      </c>
      <c r="I201" s="23">
        <v>44689</v>
      </c>
      <c r="J201" s="23">
        <v>20400</v>
      </c>
      <c r="K201" s="23">
        <v>3028</v>
      </c>
      <c r="L201" s="23">
        <v>5453</v>
      </c>
    </row>
    <row r="202" spans="1:12" x14ac:dyDescent="0.25">
      <c r="A202" s="21"/>
      <c r="B202" s="22" t="s">
        <v>17</v>
      </c>
      <c r="C202" s="23">
        <v>26772</v>
      </c>
      <c r="D202" s="23">
        <v>25034</v>
      </c>
      <c r="E202" s="23">
        <v>1647</v>
      </c>
      <c r="F202" s="23">
        <v>55</v>
      </c>
      <c r="G202" s="23">
        <v>36</v>
      </c>
      <c r="H202" s="16">
        <v>120866</v>
      </c>
      <c r="I202" s="23">
        <v>60708</v>
      </c>
      <c r="J202" s="23">
        <v>35509</v>
      </c>
      <c r="K202" s="23">
        <v>7653</v>
      </c>
      <c r="L202" s="23">
        <v>16996</v>
      </c>
    </row>
    <row r="203" spans="1:12" x14ac:dyDescent="0.25">
      <c r="A203" s="21"/>
      <c r="B203" s="22" t="s">
        <v>19</v>
      </c>
      <c r="C203" s="23">
        <v>50411</v>
      </c>
      <c r="D203" s="23">
        <v>45138</v>
      </c>
      <c r="E203" s="23">
        <v>4692</v>
      </c>
      <c r="F203" s="23">
        <v>248</v>
      </c>
      <c r="G203" s="23">
        <v>333</v>
      </c>
      <c r="H203" s="16">
        <v>480745</v>
      </c>
      <c r="I203" s="23">
        <v>113141</v>
      </c>
      <c r="J203" s="23">
        <v>110885</v>
      </c>
      <c r="K203" s="23">
        <v>33986</v>
      </c>
      <c r="L203" s="23">
        <v>222733</v>
      </c>
    </row>
    <row r="204" spans="1:12" x14ac:dyDescent="0.25">
      <c r="A204" s="21"/>
      <c r="B204" s="22" t="s">
        <v>20</v>
      </c>
      <c r="C204" s="23">
        <v>18405</v>
      </c>
      <c r="D204" s="23">
        <v>17285</v>
      </c>
      <c r="E204" s="23">
        <v>1051</v>
      </c>
      <c r="F204" s="23">
        <v>43</v>
      </c>
      <c r="G204" s="23">
        <v>26</v>
      </c>
      <c r="H204" s="16">
        <v>80644</v>
      </c>
      <c r="I204" s="23">
        <v>41742</v>
      </c>
      <c r="J204" s="23">
        <v>21405</v>
      </c>
      <c r="K204" s="23">
        <v>5774</v>
      </c>
      <c r="L204" s="23">
        <v>11723</v>
      </c>
    </row>
    <row r="205" spans="1:12" x14ac:dyDescent="0.25">
      <c r="A205" s="21"/>
      <c r="B205" s="22" t="s">
        <v>22</v>
      </c>
      <c r="C205" s="23">
        <v>29873</v>
      </c>
      <c r="D205" s="23">
        <v>27085</v>
      </c>
      <c r="E205" s="23">
        <v>2564</v>
      </c>
      <c r="F205" s="23">
        <v>115</v>
      </c>
      <c r="G205" s="23">
        <v>109</v>
      </c>
      <c r="H205" s="16">
        <v>200738</v>
      </c>
      <c r="I205" s="23">
        <v>66315</v>
      </c>
      <c r="J205" s="23">
        <v>56100</v>
      </c>
      <c r="K205" s="23">
        <v>16206</v>
      </c>
      <c r="L205" s="23">
        <v>62117</v>
      </c>
    </row>
    <row r="206" spans="1:12" x14ac:dyDescent="0.25">
      <c r="A206" s="21"/>
      <c r="B206" s="22" t="s">
        <v>23</v>
      </c>
      <c r="C206" s="23">
        <v>40327</v>
      </c>
      <c r="D206" s="23">
        <v>36748</v>
      </c>
      <c r="E206" s="23">
        <v>3263</v>
      </c>
      <c r="F206" s="23">
        <v>159</v>
      </c>
      <c r="G206" s="23">
        <v>157</v>
      </c>
      <c r="H206" s="16">
        <v>274930</v>
      </c>
      <c r="I206" s="23">
        <v>90994</v>
      </c>
      <c r="J206" s="23">
        <v>72467</v>
      </c>
      <c r="K206" s="23">
        <v>22271</v>
      </c>
      <c r="L206" s="23">
        <v>89198</v>
      </c>
    </row>
    <row r="207" spans="1:12" x14ac:dyDescent="0.25">
      <c r="A207" s="21"/>
      <c r="B207" s="22" t="s">
        <v>2</v>
      </c>
      <c r="C207" s="23">
        <v>31637</v>
      </c>
      <c r="D207" s="23">
        <v>29716</v>
      </c>
      <c r="E207" s="23">
        <v>1788</v>
      </c>
      <c r="F207" s="23">
        <v>57</v>
      </c>
      <c r="G207" s="23">
        <v>76</v>
      </c>
      <c r="H207" s="16">
        <v>163266</v>
      </c>
      <c r="I207" s="23">
        <v>65001</v>
      </c>
      <c r="J207" s="23">
        <v>39074</v>
      </c>
      <c r="K207" s="23">
        <v>8147</v>
      </c>
      <c r="L207" s="23">
        <v>51044</v>
      </c>
    </row>
    <row r="208" spans="1:12" x14ac:dyDescent="0.25">
      <c r="A208" s="21"/>
      <c r="B208" s="22" t="s">
        <v>24</v>
      </c>
      <c r="C208" s="23">
        <v>13892</v>
      </c>
      <c r="D208" s="23">
        <v>12893</v>
      </c>
      <c r="E208" s="23">
        <v>933</v>
      </c>
      <c r="F208" s="23">
        <v>31</v>
      </c>
      <c r="G208" s="23">
        <v>35</v>
      </c>
      <c r="H208" s="16">
        <v>73580</v>
      </c>
      <c r="I208" s="23">
        <v>30075</v>
      </c>
      <c r="J208" s="23">
        <v>19281</v>
      </c>
      <c r="K208" s="23">
        <v>4288</v>
      </c>
      <c r="L208" s="23">
        <v>19936</v>
      </c>
    </row>
    <row r="209" spans="1:12" ht="15.75" thickBot="1" x14ac:dyDescent="0.3">
      <c r="A209" s="25"/>
      <c r="B209" s="26" t="s">
        <v>25</v>
      </c>
      <c r="C209" s="27">
        <v>8214</v>
      </c>
      <c r="D209" s="27">
        <v>7975</v>
      </c>
      <c r="E209" s="27">
        <v>219</v>
      </c>
      <c r="F209" s="27">
        <v>8</v>
      </c>
      <c r="G209" s="27">
        <v>12</v>
      </c>
      <c r="H209" s="28">
        <v>30239</v>
      </c>
      <c r="I209" s="27">
        <v>17773</v>
      </c>
      <c r="J209" s="27">
        <v>5097</v>
      </c>
      <c r="K209" s="27">
        <v>1169</v>
      </c>
      <c r="L209" s="27">
        <v>6200</v>
      </c>
    </row>
    <row r="210" spans="1:12" s="7" customFormat="1" ht="15.75" customHeight="1" thickTop="1" x14ac:dyDescent="0.2">
      <c r="A210" s="5" t="s">
        <v>26</v>
      </c>
      <c r="B210" s="6"/>
      <c r="C210" s="10"/>
      <c r="D210" s="10"/>
      <c r="E210" s="10"/>
      <c r="F210" s="10"/>
      <c r="G210" s="10"/>
      <c r="H210" s="10"/>
      <c r="I210" s="10"/>
      <c r="J210" s="10"/>
      <c r="K210" s="10"/>
      <c r="L210" s="10"/>
    </row>
    <row r="211" spans="1:12" s="7" customFormat="1" ht="30" customHeight="1" x14ac:dyDescent="0.2">
      <c r="A211" s="187" t="s">
        <v>29</v>
      </c>
      <c r="B211" s="187"/>
      <c r="C211" s="187"/>
      <c r="D211" s="187"/>
      <c r="E211" s="187"/>
      <c r="F211" s="187"/>
      <c r="G211" s="187"/>
      <c r="H211" s="187"/>
      <c r="I211" s="187"/>
      <c r="J211" s="187"/>
      <c r="K211" s="187"/>
      <c r="L211" s="187"/>
    </row>
    <row r="212" spans="1:12" s="7" customFormat="1" ht="12.75" x14ac:dyDescent="0.2">
      <c r="A212" s="11"/>
      <c r="B212" s="9"/>
      <c r="C212" s="10"/>
      <c r="D212" s="10"/>
      <c r="E212" s="10"/>
      <c r="F212" s="10"/>
      <c r="G212" s="10"/>
      <c r="H212" s="10"/>
      <c r="I212" s="10"/>
      <c r="J212" s="10"/>
      <c r="K212" s="10"/>
      <c r="L212" s="10"/>
    </row>
    <row r="213" spans="1:12" s="7" customFormat="1" ht="12.75" x14ac:dyDescent="0.2">
      <c r="A213" s="34" t="s">
        <v>34</v>
      </c>
      <c r="B213" s="35"/>
      <c r="D213" s="10"/>
      <c r="E213" s="10"/>
      <c r="F213" s="10"/>
      <c r="G213" s="10"/>
      <c r="H213" s="10"/>
      <c r="I213" s="10"/>
      <c r="J213" s="10"/>
      <c r="K213" s="10"/>
      <c r="L213" s="10"/>
    </row>
    <row r="214" spans="1:12" s="7" customFormat="1" ht="12.75" x14ac:dyDescent="0.2">
      <c r="A214" s="36" t="s">
        <v>30</v>
      </c>
      <c r="B214" s="35"/>
      <c r="D214" s="10"/>
      <c r="E214" s="10"/>
      <c r="F214" s="10"/>
      <c r="G214" s="10"/>
      <c r="H214" s="10"/>
      <c r="I214" s="10"/>
      <c r="J214" s="10"/>
      <c r="K214" s="10"/>
      <c r="L214" s="10"/>
    </row>
    <row r="215" spans="1:12" s="7" customFormat="1" ht="12.75" x14ac:dyDescent="0.2">
      <c r="A215" s="37" t="s">
        <v>35</v>
      </c>
      <c r="B215" s="38"/>
      <c r="D215" s="10"/>
      <c r="E215" s="10"/>
      <c r="F215" s="10"/>
      <c r="G215" s="10"/>
      <c r="H215" s="10"/>
      <c r="I215" s="10"/>
      <c r="J215" s="10"/>
      <c r="K215" s="10"/>
      <c r="L215" s="10"/>
    </row>
    <row r="216" spans="1:12" s="7" customFormat="1" ht="12.75" x14ac:dyDescent="0.2">
      <c r="A216" s="37" t="s">
        <v>36</v>
      </c>
      <c r="B216" s="38"/>
      <c r="D216" s="10"/>
      <c r="E216" s="10"/>
      <c r="F216" s="10"/>
      <c r="G216" s="10"/>
      <c r="H216" s="10"/>
      <c r="I216" s="10"/>
      <c r="J216" s="10"/>
      <c r="K216" s="10"/>
      <c r="L216" s="10"/>
    </row>
    <row r="217" spans="1:12" s="7" customFormat="1" ht="12.75" x14ac:dyDescent="0.2">
      <c r="A217" s="37" t="s">
        <v>48</v>
      </c>
      <c r="B217" s="38"/>
      <c r="D217" s="10"/>
      <c r="E217" s="10"/>
      <c r="F217" s="10"/>
      <c r="G217" s="10"/>
      <c r="H217" s="10"/>
      <c r="I217" s="10"/>
      <c r="J217" s="10"/>
      <c r="K217" s="10"/>
      <c r="L217" s="10"/>
    </row>
  </sheetData>
  <autoFilter ref="A4:AJ216">
    <filterColumn colId="0" showButton="0"/>
  </autoFilter>
  <mergeCells count="20">
    <mergeCell ref="A211:L211"/>
    <mergeCell ref="A24:L24"/>
    <mergeCell ref="A51:L51"/>
    <mergeCell ref="A78:L78"/>
    <mergeCell ref="A105:L105"/>
    <mergeCell ref="A31:B31"/>
    <mergeCell ref="A58:B58"/>
    <mergeCell ref="A85:B85"/>
    <mergeCell ref="A112:B112"/>
    <mergeCell ref="A139:B139"/>
    <mergeCell ref="A166:B166"/>
    <mergeCell ref="A193:B193"/>
    <mergeCell ref="A2:B3"/>
    <mergeCell ref="A132:L132"/>
    <mergeCell ref="A159:L159"/>
    <mergeCell ref="A186:L186"/>
    <mergeCell ref="A1:L1"/>
    <mergeCell ref="A4:B4"/>
    <mergeCell ref="C2:G2"/>
    <mergeCell ref="H2:L2"/>
  </mergeCells>
  <printOptions horizontalCentered="1"/>
  <pageMargins left="0" right="0" top="0.75" bottom="0.75" header="0.3" footer="0.3"/>
  <pageSetup scale="95" orientation="landscape" r:id="rId1"/>
  <headerFooter>
    <oddFooter>Page &amp;P of &amp;N</oddFooter>
  </headerFooter>
  <rowBreaks count="7" manualBreakCount="7">
    <brk id="30" max="11" man="1"/>
    <brk id="57" max="11" man="1"/>
    <brk id="84" max="11" man="1"/>
    <brk id="111" max="11" man="1"/>
    <brk id="138" max="11" man="1"/>
    <brk id="165" max="11" man="1"/>
    <brk id="192" max="1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
  <sheetViews>
    <sheetView tabSelected="1" view="pageBreakPreview" zoomScaleNormal="100" zoomScaleSheetLayoutView="100" workbookViewId="0">
      <selection activeCell="J8" sqref="J8"/>
    </sheetView>
  </sheetViews>
  <sheetFormatPr defaultRowHeight="12" x14ac:dyDescent="0.2"/>
  <cols>
    <col min="1" max="1" width="2.42578125" style="143" customWidth="1"/>
    <col min="2" max="2" width="2.140625" style="143" customWidth="1"/>
    <col min="3" max="3" width="38.85546875" style="155" customWidth="1"/>
    <col min="4" max="7" width="8.7109375" style="146" customWidth="1"/>
    <col min="8" max="8" width="8.5703125" style="146" customWidth="1"/>
    <col min="9" max="16384" width="9.140625" style="144"/>
  </cols>
  <sheetData>
    <row r="1" spans="1:13" ht="12.75" x14ac:dyDescent="0.2">
      <c r="A1" s="171" t="s">
        <v>237</v>
      </c>
    </row>
    <row r="2" spans="1:13" ht="12.75" customHeight="1" x14ac:dyDescent="0.2">
      <c r="A2" s="172" t="s">
        <v>238</v>
      </c>
      <c r="B2" s="147"/>
      <c r="C2" s="156"/>
      <c r="D2" s="147"/>
      <c r="E2" s="147"/>
      <c r="F2" s="147"/>
      <c r="G2" s="147"/>
      <c r="H2" s="147"/>
    </row>
    <row r="3" spans="1:13" ht="12.75" customHeight="1" x14ac:dyDescent="0.2">
      <c r="A3" s="172" t="s">
        <v>0</v>
      </c>
      <c r="B3" s="147"/>
      <c r="C3" s="156"/>
      <c r="D3" s="147"/>
      <c r="E3" s="147"/>
      <c r="F3" s="147"/>
      <c r="G3" s="147"/>
      <c r="H3" s="147"/>
    </row>
    <row r="4" spans="1:13" ht="12.75" customHeight="1" x14ac:dyDescent="0.2">
      <c r="A4" s="173" t="s">
        <v>240</v>
      </c>
      <c r="B4" s="147"/>
      <c r="C4" s="156"/>
      <c r="D4" s="147"/>
      <c r="E4" s="147"/>
      <c r="F4" s="147"/>
      <c r="G4" s="147"/>
      <c r="H4" s="147"/>
    </row>
    <row r="5" spans="1:13" ht="10.5" customHeight="1" x14ac:dyDescent="0.2">
      <c r="A5" s="150"/>
      <c r="B5" s="147"/>
      <c r="C5" s="156"/>
      <c r="D5" s="147"/>
      <c r="E5" s="147"/>
      <c r="F5" s="147"/>
      <c r="G5" s="147"/>
      <c r="H5" s="147"/>
    </row>
    <row r="6" spans="1:13" ht="12" customHeight="1" x14ac:dyDescent="0.2">
      <c r="A6" s="191" t="s">
        <v>239</v>
      </c>
      <c r="B6" s="191"/>
      <c r="C6" s="191"/>
      <c r="D6" s="190" t="s">
        <v>4</v>
      </c>
      <c r="E6" s="190"/>
      <c r="F6" s="190"/>
      <c r="G6" s="190"/>
      <c r="H6" s="190"/>
    </row>
    <row r="7" spans="1:13" ht="12" customHeight="1" x14ac:dyDescent="0.2">
      <c r="A7" s="191"/>
      <c r="B7" s="191"/>
      <c r="C7" s="191"/>
      <c r="D7" s="152" t="s">
        <v>6</v>
      </c>
      <c r="E7" s="152" t="s">
        <v>7</v>
      </c>
      <c r="F7" s="152" t="s">
        <v>8</v>
      </c>
      <c r="G7" s="152" t="s">
        <v>9</v>
      </c>
      <c r="H7" s="152" t="s">
        <v>5</v>
      </c>
    </row>
    <row r="8" spans="1:13" ht="6.75" customHeight="1" x14ac:dyDescent="0.2">
      <c r="A8" s="149"/>
      <c r="B8" s="149"/>
      <c r="C8" s="151"/>
      <c r="D8" s="142"/>
      <c r="E8" s="142"/>
      <c r="F8" s="142"/>
      <c r="G8" s="142"/>
      <c r="H8" s="142"/>
    </row>
    <row r="9" spans="1:13" ht="12" customHeight="1" x14ac:dyDescent="0.2">
      <c r="A9" s="143" t="s">
        <v>13</v>
      </c>
      <c r="D9" s="148">
        <v>14459</v>
      </c>
      <c r="E9" s="148">
        <v>796</v>
      </c>
      <c r="F9" s="148">
        <v>29</v>
      </c>
      <c r="G9" s="148">
        <v>27</v>
      </c>
      <c r="H9" s="148">
        <v>15311</v>
      </c>
    </row>
    <row r="10" spans="1:13" ht="6.75" customHeight="1" x14ac:dyDescent="0.2">
      <c r="D10" s="148"/>
      <c r="E10" s="148"/>
      <c r="F10" s="148"/>
      <c r="G10" s="148"/>
      <c r="H10" s="148"/>
    </row>
    <row r="11" spans="1:13" ht="12" customHeight="1" x14ac:dyDescent="0.2">
      <c r="C11" s="155" t="s">
        <v>58</v>
      </c>
      <c r="D11" s="148">
        <v>10</v>
      </c>
      <c r="E11" s="148">
        <v>8</v>
      </c>
      <c r="F11" s="148">
        <v>0</v>
      </c>
      <c r="G11" s="148">
        <v>0</v>
      </c>
      <c r="H11" s="148">
        <v>18</v>
      </c>
    </row>
    <row r="12" spans="1:13" ht="12" customHeight="1" x14ac:dyDescent="0.2">
      <c r="C12" s="155" t="s">
        <v>50</v>
      </c>
      <c r="D12" s="148">
        <v>0</v>
      </c>
      <c r="E12" s="158" t="s">
        <v>33</v>
      </c>
      <c r="F12" s="148">
        <v>0</v>
      </c>
      <c r="G12" s="158" t="s">
        <v>33</v>
      </c>
      <c r="H12" s="158" t="s">
        <v>33</v>
      </c>
    </row>
    <row r="13" spans="1:13" ht="12" customHeight="1" x14ac:dyDescent="0.2">
      <c r="C13" s="155" t="s">
        <v>51</v>
      </c>
      <c r="D13" s="148">
        <v>1475</v>
      </c>
      <c r="E13" s="148">
        <v>45</v>
      </c>
      <c r="F13" s="148">
        <v>5</v>
      </c>
      <c r="G13" s="148">
        <v>8</v>
      </c>
      <c r="H13" s="148">
        <f>1529+4</f>
        <v>1533</v>
      </c>
    </row>
    <row r="14" spans="1:13" ht="12" customHeight="1" x14ac:dyDescent="0.2">
      <c r="C14" s="155" t="s">
        <v>59</v>
      </c>
      <c r="D14" s="148">
        <v>10</v>
      </c>
      <c r="E14" s="148">
        <v>13</v>
      </c>
      <c r="F14" s="148">
        <v>4</v>
      </c>
      <c r="G14" s="159" t="s">
        <v>236</v>
      </c>
      <c r="H14" s="148">
        <v>27</v>
      </c>
      <c r="L14" s="153"/>
      <c r="M14" s="153"/>
    </row>
    <row r="15" spans="1:13" ht="24.75" customHeight="1" x14ac:dyDescent="0.2">
      <c r="C15" s="155" t="s">
        <v>60</v>
      </c>
      <c r="D15" s="148">
        <v>5</v>
      </c>
      <c r="E15" s="148">
        <v>5</v>
      </c>
      <c r="F15" s="148">
        <v>0</v>
      </c>
      <c r="G15" s="159" t="s">
        <v>235</v>
      </c>
      <c r="H15" s="148">
        <v>10</v>
      </c>
      <c r="J15" s="153"/>
      <c r="K15" s="153"/>
      <c r="L15" s="153"/>
      <c r="M15" s="153"/>
    </row>
    <row r="16" spans="1:13" ht="12" customHeight="1" x14ac:dyDescent="0.2">
      <c r="C16" s="155" t="s">
        <v>52</v>
      </c>
      <c r="D16" s="148">
        <v>37</v>
      </c>
      <c r="E16" s="148">
        <v>15</v>
      </c>
      <c r="F16" s="159" t="s">
        <v>235</v>
      </c>
      <c r="G16" s="159" t="s">
        <v>235</v>
      </c>
      <c r="H16" s="148">
        <v>52</v>
      </c>
      <c r="L16" s="153"/>
      <c r="M16" s="153"/>
    </row>
    <row r="17" spans="1:13" ht="12" customHeight="1" x14ac:dyDescent="0.2">
      <c r="C17" s="155" t="s">
        <v>61</v>
      </c>
      <c r="D17" s="148">
        <v>7317</v>
      </c>
      <c r="E17" s="148">
        <v>208</v>
      </c>
      <c r="F17" s="148">
        <v>3</v>
      </c>
      <c r="G17" s="148">
        <v>0</v>
      </c>
      <c r="H17" s="148">
        <v>7528</v>
      </c>
    </row>
    <row r="18" spans="1:13" ht="12" customHeight="1" x14ac:dyDescent="0.2">
      <c r="C18" s="155" t="s">
        <v>62</v>
      </c>
      <c r="D18" s="148">
        <v>36</v>
      </c>
      <c r="E18" s="148">
        <v>9</v>
      </c>
      <c r="F18" s="159" t="s">
        <v>235</v>
      </c>
      <c r="G18" s="148">
        <v>0</v>
      </c>
      <c r="H18" s="148">
        <v>45</v>
      </c>
      <c r="L18" s="153"/>
      <c r="M18" s="153"/>
    </row>
    <row r="19" spans="1:13" ht="12" customHeight="1" x14ac:dyDescent="0.2">
      <c r="C19" s="155" t="s">
        <v>63</v>
      </c>
      <c r="D19" s="148">
        <v>2310</v>
      </c>
      <c r="E19" s="148">
        <v>173</v>
      </c>
      <c r="F19" s="148">
        <v>6</v>
      </c>
      <c r="G19" s="159" t="s">
        <v>236</v>
      </c>
      <c r="H19" s="148">
        <v>2489</v>
      </c>
      <c r="J19" s="153"/>
      <c r="K19" s="153"/>
      <c r="L19" s="153"/>
      <c r="M19" s="153"/>
    </row>
    <row r="20" spans="1:13" ht="12" customHeight="1" x14ac:dyDescent="0.2">
      <c r="C20" s="155" t="s">
        <v>64</v>
      </c>
      <c r="D20" s="148">
        <v>481</v>
      </c>
      <c r="E20" s="148">
        <v>13</v>
      </c>
      <c r="F20" s="159" t="s">
        <v>235</v>
      </c>
      <c r="G20" s="148">
        <v>0</v>
      </c>
      <c r="H20" s="148">
        <v>494</v>
      </c>
      <c r="L20" s="153"/>
      <c r="M20" s="153"/>
    </row>
    <row r="21" spans="1:13" ht="12" customHeight="1" x14ac:dyDescent="0.2">
      <c r="C21" s="155" t="s">
        <v>65</v>
      </c>
      <c r="D21" s="148">
        <v>236</v>
      </c>
      <c r="E21" s="148">
        <v>96</v>
      </c>
      <c r="F21" s="148">
        <v>0</v>
      </c>
      <c r="G21" s="159" t="s">
        <v>235</v>
      </c>
      <c r="H21" s="148">
        <v>332</v>
      </c>
      <c r="J21" s="153"/>
      <c r="K21" s="153"/>
      <c r="L21" s="153"/>
      <c r="M21" s="153"/>
    </row>
    <row r="22" spans="1:13" ht="12" customHeight="1" x14ac:dyDescent="0.2">
      <c r="C22" s="155" t="s">
        <v>66</v>
      </c>
      <c r="D22" s="148">
        <v>84</v>
      </c>
      <c r="E22" s="148">
        <v>11</v>
      </c>
      <c r="F22" s="159" t="s">
        <v>235</v>
      </c>
      <c r="G22" s="148">
        <v>0</v>
      </c>
      <c r="H22" s="148">
        <v>95</v>
      </c>
      <c r="L22" s="153"/>
      <c r="M22" s="153"/>
    </row>
    <row r="23" spans="1:13" ht="12" customHeight="1" x14ac:dyDescent="0.2">
      <c r="C23" s="155" t="s">
        <v>67</v>
      </c>
      <c r="D23" s="148">
        <v>310</v>
      </c>
      <c r="E23" s="148">
        <v>8</v>
      </c>
      <c r="F23" s="148">
        <v>0</v>
      </c>
      <c r="G23" s="148">
        <v>0</v>
      </c>
      <c r="H23" s="148">
        <v>318</v>
      </c>
    </row>
    <row r="24" spans="1:13" ht="12" customHeight="1" x14ac:dyDescent="0.2">
      <c r="C24" s="155" t="s">
        <v>68</v>
      </c>
      <c r="D24" s="148">
        <v>276</v>
      </c>
      <c r="E24" s="148">
        <v>11</v>
      </c>
      <c r="F24" s="159" t="s">
        <v>235</v>
      </c>
      <c r="G24" s="148">
        <v>7</v>
      </c>
      <c r="H24" s="148">
        <v>294</v>
      </c>
      <c r="L24" s="153"/>
      <c r="M24" s="153"/>
    </row>
    <row r="25" spans="1:13" ht="12" customHeight="1" x14ac:dyDescent="0.2">
      <c r="C25" s="155" t="s">
        <v>54</v>
      </c>
      <c r="D25" s="148">
        <v>178</v>
      </c>
      <c r="E25" s="148">
        <v>139</v>
      </c>
      <c r="F25" s="148">
        <v>7</v>
      </c>
      <c r="G25" s="148">
        <v>5</v>
      </c>
      <c r="H25" s="148">
        <v>329</v>
      </c>
    </row>
    <row r="26" spans="1:13" ht="12" customHeight="1" x14ac:dyDescent="0.2">
      <c r="C26" s="155" t="s">
        <v>69</v>
      </c>
      <c r="D26" s="148">
        <v>670</v>
      </c>
      <c r="E26" s="148">
        <v>22</v>
      </c>
      <c r="F26" s="159" t="s">
        <v>235</v>
      </c>
      <c r="G26" s="159" t="s">
        <v>235</v>
      </c>
      <c r="H26" s="148">
        <v>692</v>
      </c>
      <c r="L26" s="153"/>
      <c r="M26" s="153"/>
    </row>
    <row r="27" spans="1:13" ht="12" customHeight="1" x14ac:dyDescent="0.2">
      <c r="C27" s="155" t="s">
        <v>70</v>
      </c>
      <c r="D27" s="148">
        <v>190</v>
      </c>
      <c r="E27" s="148">
        <v>9</v>
      </c>
      <c r="F27" s="148">
        <v>0</v>
      </c>
      <c r="G27" s="148">
        <v>0</v>
      </c>
      <c r="H27" s="148">
        <v>199</v>
      </c>
    </row>
    <row r="28" spans="1:13" ht="12" customHeight="1" x14ac:dyDescent="0.2">
      <c r="C28" s="155" t="s">
        <v>71</v>
      </c>
      <c r="D28" s="148">
        <v>834</v>
      </c>
      <c r="E28" s="148">
        <v>22</v>
      </c>
      <c r="F28" s="148">
        <v>0</v>
      </c>
      <c r="G28" s="148">
        <v>0</v>
      </c>
      <c r="H28" s="148">
        <v>856</v>
      </c>
    </row>
    <row r="29" spans="1:13" ht="9" customHeight="1" x14ac:dyDescent="0.2">
      <c r="A29" s="145"/>
      <c r="B29" s="145"/>
      <c r="C29" s="157"/>
    </row>
    <row r="30" spans="1:13" ht="12" customHeight="1" x14ac:dyDescent="0.2">
      <c r="A30" s="191" t="s">
        <v>239</v>
      </c>
      <c r="B30" s="191"/>
      <c r="C30" s="191"/>
      <c r="D30" s="190" t="s">
        <v>75</v>
      </c>
      <c r="E30" s="190"/>
      <c r="F30" s="190"/>
      <c r="G30" s="190"/>
      <c r="H30" s="190"/>
    </row>
    <row r="31" spans="1:13" ht="12" customHeight="1" x14ac:dyDescent="0.2">
      <c r="A31" s="191"/>
      <c r="B31" s="191"/>
      <c r="C31" s="191"/>
      <c r="D31" s="152" t="s">
        <v>6</v>
      </c>
      <c r="E31" s="152" t="s">
        <v>7</v>
      </c>
      <c r="F31" s="152" t="s">
        <v>8</v>
      </c>
      <c r="G31" s="152" t="s">
        <v>9</v>
      </c>
      <c r="H31" s="152" t="s">
        <v>5</v>
      </c>
    </row>
    <row r="32" spans="1:13" ht="4.5" customHeight="1" x14ac:dyDescent="0.2">
      <c r="A32" s="149"/>
      <c r="B32" s="149"/>
      <c r="C32" s="151"/>
      <c r="D32" s="142"/>
      <c r="E32" s="142"/>
      <c r="F32" s="142"/>
      <c r="G32" s="142"/>
      <c r="H32" s="142"/>
    </row>
    <row r="33" spans="1:13" ht="12" customHeight="1" x14ac:dyDescent="0.2">
      <c r="A33" s="143" t="s">
        <v>13</v>
      </c>
      <c r="D33" s="148">
        <v>29818</v>
      </c>
      <c r="E33" s="148">
        <v>16948</v>
      </c>
      <c r="F33" s="148">
        <v>3978</v>
      </c>
      <c r="G33" s="148">
        <v>22934</v>
      </c>
      <c r="H33" s="148">
        <v>73678</v>
      </c>
    </row>
    <row r="34" spans="1:13" ht="5.25" customHeight="1" x14ac:dyDescent="0.2">
      <c r="D34" s="148"/>
      <c r="E34" s="148"/>
      <c r="F34" s="148"/>
      <c r="G34" s="148"/>
      <c r="H34" s="148"/>
    </row>
    <row r="35" spans="1:13" ht="12" customHeight="1" x14ac:dyDescent="0.2">
      <c r="C35" s="155" t="s">
        <v>58</v>
      </c>
      <c r="D35" s="148">
        <v>40</v>
      </c>
      <c r="E35" s="148">
        <v>192</v>
      </c>
      <c r="F35" s="148">
        <v>0</v>
      </c>
      <c r="G35" s="148">
        <v>0</v>
      </c>
      <c r="H35" s="148">
        <v>232</v>
      </c>
    </row>
    <row r="36" spans="1:13" ht="12" customHeight="1" x14ac:dyDescent="0.2">
      <c r="C36" s="155" t="s">
        <v>50</v>
      </c>
      <c r="D36" s="148">
        <v>0</v>
      </c>
      <c r="E36" s="158" t="s">
        <v>33</v>
      </c>
      <c r="F36" s="148">
        <v>0</v>
      </c>
      <c r="G36" s="148">
        <v>3681</v>
      </c>
      <c r="H36" s="148">
        <v>3681</v>
      </c>
    </row>
    <row r="37" spans="1:13" ht="12" customHeight="1" x14ac:dyDescent="0.2">
      <c r="C37" s="155" t="s">
        <v>51</v>
      </c>
      <c r="D37" s="148">
        <v>2946</v>
      </c>
      <c r="E37" s="148">
        <f>856+67</f>
        <v>923</v>
      </c>
      <c r="F37" s="148">
        <v>754</v>
      </c>
      <c r="G37" s="148">
        <v>6014</v>
      </c>
      <c r="H37" s="148">
        <v>10570</v>
      </c>
    </row>
    <row r="38" spans="1:13" ht="12" customHeight="1" x14ac:dyDescent="0.2">
      <c r="C38" s="155" t="s">
        <v>59</v>
      </c>
      <c r="D38" s="148">
        <v>72</v>
      </c>
      <c r="E38" s="148">
        <v>600</v>
      </c>
      <c r="F38" s="148">
        <v>238</v>
      </c>
      <c r="G38" s="148">
        <v>841</v>
      </c>
      <c r="H38" s="148">
        <v>1751</v>
      </c>
      <c r="L38" s="153"/>
      <c r="M38" s="153"/>
    </row>
    <row r="39" spans="1:13" ht="23.25" customHeight="1" x14ac:dyDescent="0.2">
      <c r="C39" s="155" t="s">
        <v>60</v>
      </c>
      <c r="D39" s="148">
        <v>28</v>
      </c>
      <c r="E39" s="148">
        <v>313</v>
      </c>
      <c r="F39" s="148">
        <v>0</v>
      </c>
      <c r="G39" s="159" t="s">
        <v>235</v>
      </c>
      <c r="H39" s="148">
        <v>341</v>
      </c>
      <c r="J39" s="153"/>
      <c r="K39" s="153"/>
      <c r="L39" s="153"/>
      <c r="M39" s="153"/>
    </row>
    <row r="40" spans="1:13" ht="12" customHeight="1" x14ac:dyDescent="0.2">
      <c r="C40" s="155" t="s">
        <v>52</v>
      </c>
      <c r="D40" s="148">
        <v>83</v>
      </c>
      <c r="E40" s="148">
        <v>979</v>
      </c>
      <c r="F40" s="159" t="s">
        <v>235</v>
      </c>
      <c r="G40" s="159" t="s">
        <v>235</v>
      </c>
      <c r="H40" s="148">
        <v>1062</v>
      </c>
      <c r="L40" s="153"/>
      <c r="M40" s="153"/>
    </row>
    <row r="41" spans="1:13" ht="12" customHeight="1" x14ac:dyDescent="0.2">
      <c r="C41" s="155" t="s">
        <v>61</v>
      </c>
      <c r="D41" s="148">
        <v>13395</v>
      </c>
      <c r="E41" s="148">
        <v>3690</v>
      </c>
      <c r="F41" s="148">
        <v>406</v>
      </c>
      <c r="G41" s="148">
        <v>0</v>
      </c>
      <c r="H41" s="148">
        <v>17491</v>
      </c>
    </row>
    <row r="42" spans="1:13" ht="12" customHeight="1" x14ac:dyDescent="0.2">
      <c r="C42" s="155" t="s">
        <v>62</v>
      </c>
      <c r="D42" s="148">
        <v>135</v>
      </c>
      <c r="E42" s="148">
        <v>342</v>
      </c>
      <c r="F42" s="159" t="s">
        <v>235</v>
      </c>
      <c r="G42" s="148">
        <v>0</v>
      </c>
      <c r="H42" s="148">
        <v>477</v>
      </c>
      <c r="L42" s="153"/>
      <c r="M42" s="153"/>
    </row>
    <row r="43" spans="1:13" ht="12" customHeight="1" x14ac:dyDescent="0.2">
      <c r="C43" s="155" t="s">
        <v>63</v>
      </c>
      <c r="D43" s="148">
        <v>5904</v>
      </c>
      <c r="E43" s="148">
        <v>4023</v>
      </c>
      <c r="F43" s="148">
        <v>1228</v>
      </c>
      <c r="G43" s="159" t="s">
        <v>236</v>
      </c>
      <c r="H43" s="148">
        <v>11155</v>
      </c>
      <c r="J43" s="153"/>
      <c r="K43" s="153"/>
      <c r="L43" s="153"/>
      <c r="M43" s="153"/>
    </row>
    <row r="44" spans="1:13" ht="12" customHeight="1" x14ac:dyDescent="0.2">
      <c r="C44" s="155" t="s">
        <v>64</v>
      </c>
      <c r="D44" s="148">
        <v>806</v>
      </c>
      <c r="E44" s="148">
        <v>429</v>
      </c>
      <c r="F44" s="159" t="s">
        <v>235</v>
      </c>
      <c r="G44" s="148">
        <v>0</v>
      </c>
      <c r="H44" s="148">
        <v>1235</v>
      </c>
      <c r="L44" s="153"/>
      <c r="M44" s="153"/>
    </row>
    <row r="45" spans="1:13" ht="12" customHeight="1" x14ac:dyDescent="0.2">
      <c r="C45" s="155" t="s">
        <v>65</v>
      </c>
      <c r="D45" s="148">
        <v>926</v>
      </c>
      <c r="E45" s="148">
        <v>2015</v>
      </c>
      <c r="F45" s="148">
        <v>0</v>
      </c>
      <c r="G45" s="159" t="s">
        <v>235</v>
      </c>
      <c r="H45" s="148">
        <v>2941</v>
      </c>
      <c r="J45" s="153"/>
      <c r="K45" s="153"/>
      <c r="L45" s="153"/>
      <c r="M45" s="153"/>
    </row>
    <row r="46" spans="1:13" ht="12" customHeight="1" x14ac:dyDescent="0.2">
      <c r="C46" s="155" t="s">
        <v>66</v>
      </c>
      <c r="D46" s="148">
        <v>245</v>
      </c>
      <c r="E46" s="148">
        <v>474</v>
      </c>
      <c r="F46" s="159" t="s">
        <v>235</v>
      </c>
      <c r="G46" s="148">
        <v>0</v>
      </c>
      <c r="H46" s="148">
        <v>719</v>
      </c>
      <c r="L46" s="153"/>
      <c r="M46" s="153"/>
    </row>
    <row r="47" spans="1:13" ht="12" customHeight="1" x14ac:dyDescent="0.2">
      <c r="C47" s="155" t="s">
        <v>67</v>
      </c>
      <c r="D47" s="148">
        <v>729</v>
      </c>
      <c r="E47" s="148">
        <v>253</v>
      </c>
      <c r="F47" s="148">
        <v>0</v>
      </c>
      <c r="G47" s="148">
        <v>0</v>
      </c>
      <c r="H47" s="148">
        <v>982</v>
      </c>
    </row>
    <row r="48" spans="1:13" ht="12" customHeight="1" x14ac:dyDescent="0.2">
      <c r="C48" s="155" t="s">
        <v>68</v>
      </c>
      <c r="D48" s="148">
        <v>533</v>
      </c>
      <c r="E48" s="148">
        <v>364</v>
      </c>
      <c r="F48" s="159" t="s">
        <v>235</v>
      </c>
      <c r="G48" s="148">
        <v>7273</v>
      </c>
      <c r="H48" s="148">
        <v>8170</v>
      </c>
      <c r="L48" s="153"/>
      <c r="M48" s="153"/>
    </row>
    <row r="49" spans="1:32" ht="12" customHeight="1" x14ac:dyDescent="0.2">
      <c r="C49" s="155" t="s">
        <v>54</v>
      </c>
      <c r="D49" s="148">
        <v>753</v>
      </c>
      <c r="E49" s="148">
        <v>3068</v>
      </c>
      <c r="F49" s="148">
        <v>1019</v>
      </c>
      <c r="G49" s="148">
        <v>3451</v>
      </c>
      <c r="H49" s="148">
        <v>8291</v>
      </c>
    </row>
    <row r="50" spans="1:32" ht="12" customHeight="1" x14ac:dyDescent="0.2">
      <c r="C50" s="155" t="s">
        <v>69</v>
      </c>
      <c r="D50" s="148">
        <v>1023</v>
      </c>
      <c r="E50" s="148">
        <v>875</v>
      </c>
      <c r="F50" s="159" t="s">
        <v>235</v>
      </c>
      <c r="G50" s="159" t="s">
        <v>235</v>
      </c>
      <c r="H50" s="148">
        <v>1898</v>
      </c>
      <c r="L50" s="153"/>
      <c r="M50" s="153"/>
    </row>
    <row r="51" spans="1:32" ht="12" customHeight="1" x14ac:dyDescent="0.2">
      <c r="C51" s="155" t="s">
        <v>70</v>
      </c>
      <c r="D51" s="148">
        <v>378</v>
      </c>
      <c r="E51" s="148">
        <v>134</v>
      </c>
      <c r="F51" s="148">
        <v>0</v>
      </c>
      <c r="G51" s="148">
        <v>0</v>
      </c>
      <c r="H51" s="148">
        <v>512</v>
      </c>
    </row>
    <row r="52" spans="1:32" ht="12" customHeight="1" x14ac:dyDescent="0.2">
      <c r="A52" s="174"/>
      <c r="B52" s="174"/>
      <c r="C52" s="175" t="s">
        <v>71</v>
      </c>
      <c r="D52" s="176">
        <v>1822</v>
      </c>
      <c r="E52" s="176">
        <v>281</v>
      </c>
      <c r="F52" s="176">
        <v>0</v>
      </c>
      <c r="G52" s="176">
        <v>0</v>
      </c>
      <c r="H52" s="176">
        <v>2103</v>
      </c>
    </row>
    <row r="53" spans="1:32" ht="12" customHeight="1" x14ac:dyDescent="0.2">
      <c r="A53" s="160" t="s">
        <v>241</v>
      </c>
      <c r="B53" s="160"/>
      <c r="C53" s="161"/>
      <c r="D53" s="162"/>
      <c r="E53" s="162"/>
      <c r="F53" s="162"/>
      <c r="G53" s="162"/>
      <c r="H53" s="162"/>
    </row>
    <row r="54" spans="1:32" ht="33.75" customHeight="1" x14ac:dyDescent="0.2">
      <c r="A54" s="163"/>
      <c r="B54" s="164" t="s">
        <v>242</v>
      </c>
      <c r="C54" s="192" t="s">
        <v>247</v>
      </c>
      <c r="D54" s="192"/>
      <c r="E54" s="192"/>
      <c r="F54" s="192"/>
      <c r="G54" s="192"/>
      <c r="H54" s="192"/>
    </row>
    <row r="55" spans="1:32" ht="12" customHeight="1" x14ac:dyDescent="0.2">
      <c r="A55" s="165"/>
      <c r="B55" s="166" t="s">
        <v>243</v>
      </c>
      <c r="C55" s="167" t="s">
        <v>250</v>
      </c>
      <c r="D55" s="168"/>
      <c r="E55" s="168"/>
      <c r="F55" s="168"/>
      <c r="G55" s="168"/>
      <c r="H55" s="168"/>
      <c r="AB55" s="154"/>
      <c r="AC55" s="153"/>
      <c r="AD55" s="153"/>
      <c r="AE55" s="153"/>
      <c r="AF55" s="153"/>
    </row>
    <row r="56" spans="1:32" ht="12" customHeight="1" x14ac:dyDescent="0.2">
      <c r="A56" s="165"/>
      <c r="B56" s="166" t="s">
        <v>244</v>
      </c>
      <c r="C56" s="167" t="s">
        <v>251</v>
      </c>
      <c r="D56" s="168"/>
      <c r="E56" s="168"/>
      <c r="F56" s="168"/>
      <c r="G56" s="168"/>
      <c r="H56" s="168"/>
      <c r="AB56" s="154"/>
      <c r="AC56" s="153"/>
      <c r="AD56" s="153"/>
      <c r="AE56" s="153"/>
      <c r="AF56" s="153"/>
    </row>
    <row r="57" spans="1:32" ht="12" customHeight="1" x14ac:dyDescent="0.2">
      <c r="A57" s="165"/>
      <c r="B57" s="166" t="s">
        <v>245</v>
      </c>
      <c r="C57" s="167" t="s">
        <v>252</v>
      </c>
      <c r="D57" s="168"/>
      <c r="E57" s="168"/>
      <c r="F57" s="168"/>
      <c r="G57" s="168"/>
      <c r="H57" s="168"/>
      <c r="AB57" s="154"/>
      <c r="AC57" s="153"/>
      <c r="AD57" s="153"/>
      <c r="AE57" s="153"/>
      <c r="AF57" s="153"/>
    </row>
    <row r="58" spans="1:32" ht="12" customHeight="1" x14ac:dyDescent="0.2">
      <c r="A58" s="165"/>
      <c r="B58" s="166" t="s">
        <v>246</v>
      </c>
      <c r="C58" s="167" t="s">
        <v>79</v>
      </c>
      <c r="D58" s="168"/>
      <c r="E58" s="168"/>
      <c r="F58" s="168"/>
      <c r="G58" s="168"/>
      <c r="H58" s="168"/>
      <c r="AB58" s="154"/>
      <c r="AC58" s="153"/>
      <c r="AD58" s="153"/>
      <c r="AE58" s="153"/>
      <c r="AF58" s="153"/>
    </row>
    <row r="59" spans="1:32" ht="12" customHeight="1" x14ac:dyDescent="0.2">
      <c r="A59" s="163"/>
      <c r="B59" s="169" t="s">
        <v>248</v>
      </c>
      <c r="C59" s="160" t="s">
        <v>249</v>
      </c>
      <c r="D59" s="170"/>
      <c r="E59" s="170"/>
      <c r="F59" s="163"/>
      <c r="G59" s="163"/>
      <c r="H59" s="170"/>
    </row>
    <row r="60" spans="1:32" ht="12" customHeight="1" x14ac:dyDescent="0.2">
      <c r="A60" s="163" t="s">
        <v>253</v>
      </c>
      <c r="B60" s="169"/>
      <c r="C60" s="160"/>
      <c r="D60" s="170"/>
      <c r="E60" s="170"/>
      <c r="F60" s="163"/>
      <c r="G60" s="163"/>
      <c r="H60" s="170"/>
    </row>
  </sheetData>
  <mergeCells count="5">
    <mergeCell ref="D30:H30"/>
    <mergeCell ref="A30:C31"/>
    <mergeCell ref="D6:H6"/>
    <mergeCell ref="A6:C7"/>
    <mergeCell ref="C54:H54"/>
  </mergeCells>
  <printOptions horizontalCentered="1"/>
  <pageMargins left="0.7" right="0.7" top="0.75" bottom="0.75" header="0.3" footer="0.3"/>
  <pageSetup paperSize="9" orientation="portrait" horizontalDpi="300" verticalDpi="300" r:id="rId1"/>
  <headerFooter>
    <oddFooter>&amp;C&amp;"Arial,Regular"&amp;10 6 - 3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8"/>
  <sheetViews>
    <sheetView view="pageBreakPreview" zoomScaleNormal="100" zoomScaleSheetLayoutView="100" workbookViewId="0">
      <selection activeCell="D23" sqref="D23"/>
    </sheetView>
  </sheetViews>
  <sheetFormatPr defaultRowHeight="15" x14ac:dyDescent="0.25"/>
  <cols>
    <col min="1" max="1" width="1.140625" style="58" customWidth="1"/>
    <col min="2" max="2" width="3.7109375" style="58" customWidth="1"/>
    <col min="3" max="3" width="50.42578125" style="43" customWidth="1"/>
    <col min="4" max="4" width="8" style="59" customWidth="1"/>
    <col min="5" max="5" width="8" style="59" bestFit="1" customWidth="1"/>
    <col min="6" max="6" width="6.85546875" style="59" bestFit="1" customWidth="1"/>
    <col min="7" max="7" width="9" style="59" bestFit="1" customWidth="1"/>
    <col min="8" max="8" width="6.7109375" style="59" bestFit="1" customWidth="1"/>
    <col min="9" max="11" width="8" style="59" bestFit="1" customWidth="1"/>
    <col min="12" max="12" width="9" style="59" bestFit="1" customWidth="1"/>
    <col min="13" max="13" width="8" style="59" bestFit="1" customWidth="1"/>
    <col min="14" max="14" width="1.140625" style="43" customWidth="1"/>
    <col min="15" max="15" width="3.7109375" style="43" customWidth="1"/>
    <col min="16" max="16" width="50.140625" style="43" customWidth="1"/>
    <col min="17" max="18" width="8" style="43" customWidth="1"/>
    <col min="19" max="19" width="6.85546875" style="43" customWidth="1"/>
    <col min="20" max="20" width="9" style="43" customWidth="1"/>
    <col min="21" max="21" width="6.7109375" style="43" customWidth="1"/>
    <col min="22" max="24" width="8" style="43" customWidth="1"/>
    <col min="25" max="25" width="9" style="43" customWidth="1"/>
    <col min="26" max="26" width="8" style="43" customWidth="1"/>
    <col min="27" max="27" width="1.140625" style="43" customWidth="1"/>
    <col min="28" max="28" width="3.7109375" style="43" customWidth="1"/>
    <col min="29" max="29" width="50.140625" style="43" customWidth="1"/>
    <col min="30" max="31" width="8" style="43" customWidth="1"/>
    <col min="32" max="32" width="6.85546875" style="43" customWidth="1"/>
    <col min="33" max="33" width="9" style="43" customWidth="1"/>
    <col min="34" max="34" width="6.7109375" style="43" customWidth="1"/>
    <col min="35" max="37" width="8" style="43" customWidth="1"/>
    <col min="38" max="38" width="9" style="43" customWidth="1"/>
    <col min="39" max="39" width="8" style="43" customWidth="1"/>
    <col min="40" max="40" width="1.140625" style="43" customWidth="1"/>
    <col min="41" max="41" width="3.7109375" style="43" customWidth="1"/>
    <col min="42" max="42" width="50.140625" style="43" customWidth="1"/>
    <col min="43" max="44" width="8" style="43" customWidth="1"/>
    <col min="45" max="45" width="6.85546875" style="43" customWidth="1"/>
    <col min="46" max="46" width="9" style="43" customWidth="1"/>
    <col min="47" max="47" width="6.7109375" style="43" customWidth="1"/>
    <col min="48" max="50" width="8" style="43" customWidth="1"/>
    <col min="51" max="51" width="9" style="43" customWidth="1"/>
    <col min="52" max="52" width="8" style="43" customWidth="1"/>
    <col min="53" max="53" width="1.140625" style="43" customWidth="1"/>
    <col min="54" max="54" width="3.7109375" style="43" customWidth="1"/>
    <col min="55" max="55" width="50.140625" style="43" customWidth="1"/>
    <col min="56" max="57" width="8" style="43" customWidth="1"/>
    <col min="58" max="58" width="6.85546875" style="43" customWidth="1"/>
    <col min="59" max="59" width="9" style="43" customWidth="1"/>
    <col min="60" max="60" width="6.7109375" style="43" customWidth="1"/>
    <col min="61" max="63" width="8" style="43" customWidth="1"/>
    <col min="64" max="64" width="9" style="43" customWidth="1"/>
    <col min="65" max="65" width="8" style="43" customWidth="1"/>
    <col min="66" max="66" width="1.140625" style="43" customWidth="1"/>
    <col min="67" max="67" width="3.7109375" style="43" customWidth="1"/>
    <col min="68" max="68" width="50.140625" style="43" customWidth="1"/>
    <col min="69" max="70" width="8" style="43" customWidth="1"/>
    <col min="71" max="71" width="6.85546875" style="43" customWidth="1"/>
    <col min="72" max="72" width="9" style="43" customWidth="1"/>
    <col min="73" max="73" width="6.7109375" style="43" customWidth="1"/>
    <col min="74" max="76" width="8" style="43" customWidth="1"/>
    <col min="77" max="77" width="9" style="43" customWidth="1"/>
    <col min="78" max="78" width="8" style="43" customWidth="1"/>
    <col min="79" max="79" width="1.140625" style="43" customWidth="1"/>
    <col min="80" max="80" width="3.7109375" style="43" customWidth="1"/>
    <col min="81" max="81" width="50.140625" style="43" customWidth="1"/>
    <col min="82" max="83" width="8" style="43" customWidth="1"/>
    <col min="84" max="84" width="6.85546875" style="43" customWidth="1"/>
    <col min="85" max="85" width="9" style="43" customWidth="1"/>
    <col min="86" max="86" width="6.7109375" style="43" customWidth="1"/>
    <col min="87" max="89" width="8" style="43" customWidth="1"/>
    <col min="90" max="90" width="9" style="43" customWidth="1"/>
    <col min="91" max="91" width="8" style="43" customWidth="1"/>
    <col min="92" max="92" width="1.140625" style="43" customWidth="1"/>
    <col min="93" max="93" width="3.7109375" style="43" customWidth="1"/>
    <col min="94" max="94" width="50.140625" style="43" customWidth="1"/>
    <col min="95" max="96" width="8" style="43" customWidth="1"/>
    <col min="97" max="97" width="6.85546875" style="43" customWidth="1"/>
    <col min="98" max="98" width="9" style="43" customWidth="1"/>
    <col min="99" max="99" width="6.7109375" style="43" customWidth="1"/>
    <col min="100" max="102" width="8" style="43" customWidth="1"/>
    <col min="103" max="103" width="9" style="43" customWidth="1"/>
    <col min="104" max="104" width="8" style="43" customWidth="1"/>
    <col min="105" max="16384" width="9.140625" style="43"/>
  </cols>
  <sheetData>
    <row r="1" spans="1:104" ht="23.25" customHeight="1" x14ac:dyDescent="0.25">
      <c r="A1" s="194" t="s">
        <v>104</v>
      </c>
      <c r="B1" s="194"/>
      <c r="C1" s="194"/>
      <c r="D1" s="194"/>
      <c r="E1" s="194"/>
      <c r="F1" s="194"/>
      <c r="G1" s="194"/>
      <c r="H1" s="194"/>
      <c r="I1" s="194"/>
      <c r="J1" s="194"/>
      <c r="K1" s="194"/>
      <c r="L1" s="194"/>
      <c r="M1" s="194"/>
      <c r="N1" s="194" t="s">
        <v>103</v>
      </c>
      <c r="O1" s="194"/>
      <c r="P1" s="194"/>
      <c r="Q1" s="194"/>
      <c r="R1" s="194"/>
      <c r="S1" s="194"/>
      <c r="T1" s="194"/>
      <c r="U1" s="194"/>
      <c r="V1" s="194"/>
      <c r="W1" s="194"/>
      <c r="X1" s="194"/>
      <c r="Y1" s="194"/>
      <c r="Z1" s="194"/>
      <c r="AA1" s="194" t="s">
        <v>102</v>
      </c>
      <c r="AB1" s="194"/>
      <c r="AC1" s="194"/>
      <c r="AD1" s="194"/>
      <c r="AE1" s="194"/>
      <c r="AF1" s="194"/>
      <c r="AG1" s="194"/>
      <c r="AH1" s="194"/>
      <c r="AI1" s="194"/>
      <c r="AJ1" s="194"/>
      <c r="AK1" s="194"/>
      <c r="AL1" s="194"/>
      <c r="AM1" s="194"/>
      <c r="AN1" s="194" t="s">
        <v>101</v>
      </c>
      <c r="AO1" s="194"/>
      <c r="AP1" s="194"/>
      <c r="AQ1" s="194"/>
      <c r="AR1" s="194"/>
      <c r="AS1" s="194"/>
      <c r="AT1" s="194"/>
      <c r="AU1" s="194"/>
      <c r="AV1" s="194"/>
      <c r="AW1" s="194"/>
      <c r="AX1" s="194"/>
      <c r="AY1" s="194"/>
      <c r="AZ1" s="194"/>
      <c r="BA1" s="194" t="s">
        <v>100</v>
      </c>
      <c r="BB1" s="194"/>
      <c r="BC1" s="194"/>
      <c r="BD1" s="194"/>
      <c r="BE1" s="194"/>
      <c r="BF1" s="194"/>
      <c r="BG1" s="194"/>
      <c r="BH1" s="194"/>
      <c r="BI1" s="194"/>
      <c r="BJ1" s="194"/>
      <c r="BK1" s="194"/>
      <c r="BL1" s="194"/>
      <c r="BM1" s="194"/>
      <c r="BN1" s="194" t="s">
        <v>99</v>
      </c>
      <c r="BO1" s="194"/>
      <c r="BP1" s="194"/>
      <c r="BQ1" s="194"/>
      <c r="BR1" s="194"/>
      <c r="BS1" s="194"/>
      <c r="BT1" s="194"/>
      <c r="BU1" s="194"/>
      <c r="BV1" s="194"/>
      <c r="BW1" s="194"/>
      <c r="BX1" s="194"/>
      <c r="BY1" s="194"/>
      <c r="BZ1" s="194"/>
      <c r="CA1" s="194" t="s">
        <v>98</v>
      </c>
      <c r="CB1" s="194"/>
      <c r="CC1" s="194"/>
      <c r="CD1" s="194"/>
      <c r="CE1" s="194"/>
      <c r="CF1" s="194"/>
      <c r="CG1" s="194"/>
      <c r="CH1" s="194"/>
      <c r="CI1" s="194"/>
      <c r="CJ1" s="194"/>
      <c r="CK1" s="194"/>
      <c r="CL1" s="194"/>
      <c r="CM1" s="194"/>
      <c r="CN1" s="194" t="s">
        <v>97</v>
      </c>
      <c r="CO1" s="194"/>
      <c r="CP1" s="194"/>
      <c r="CQ1" s="194"/>
      <c r="CR1" s="194"/>
      <c r="CS1" s="194"/>
      <c r="CT1" s="194"/>
      <c r="CU1" s="194"/>
      <c r="CV1" s="194"/>
      <c r="CW1" s="194"/>
      <c r="CX1" s="194"/>
      <c r="CY1" s="194"/>
      <c r="CZ1" s="194"/>
    </row>
    <row r="2" spans="1:104" s="60" customFormat="1" ht="15.75" customHeight="1" thickBot="1" x14ac:dyDescent="0.25">
      <c r="A2" s="195" t="s">
        <v>80</v>
      </c>
      <c r="B2" s="195"/>
      <c r="C2" s="195"/>
      <c r="D2" s="195"/>
      <c r="E2" s="195"/>
      <c r="F2" s="195"/>
      <c r="G2" s="195"/>
      <c r="H2" s="195"/>
      <c r="I2" s="195"/>
      <c r="J2" s="195"/>
      <c r="K2" s="195"/>
      <c r="L2" s="195"/>
      <c r="M2" s="195"/>
      <c r="N2" s="195" t="s">
        <v>80</v>
      </c>
      <c r="O2" s="195"/>
      <c r="P2" s="195"/>
      <c r="Q2" s="195"/>
      <c r="R2" s="195"/>
      <c r="S2" s="195"/>
      <c r="T2" s="195"/>
      <c r="U2" s="195"/>
      <c r="V2" s="195"/>
      <c r="W2" s="195"/>
      <c r="X2" s="195"/>
      <c r="Y2" s="195"/>
      <c r="Z2" s="195"/>
      <c r="AA2" s="195" t="s">
        <v>80</v>
      </c>
      <c r="AB2" s="195"/>
      <c r="AC2" s="195"/>
      <c r="AD2" s="195"/>
      <c r="AE2" s="195"/>
      <c r="AF2" s="195"/>
      <c r="AG2" s="195"/>
      <c r="AH2" s="195"/>
      <c r="AI2" s="195"/>
      <c r="AJ2" s="195"/>
      <c r="AK2" s="195"/>
      <c r="AL2" s="195"/>
      <c r="AM2" s="195"/>
      <c r="AN2" s="195" t="s">
        <v>80</v>
      </c>
      <c r="AO2" s="195"/>
      <c r="AP2" s="195"/>
      <c r="AQ2" s="195"/>
      <c r="AR2" s="195"/>
      <c r="AS2" s="195"/>
      <c r="AT2" s="195"/>
      <c r="AU2" s="195"/>
      <c r="AV2" s="195"/>
      <c r="AW2" s="195"/>
      <c r="AX2" s="195"/>
      <c r="AY2" s="195"/>
      <c r="AZ2" s="195"/>
      <c r="BA2" s="195" t="s">
        <v>80</v>
      </c>
      <c r="BB2" s="195"/>
      <c r="BC2" s="195"/>
      <c r="BD2" s="195"/>
      <c r="BE2" s="195"/>
      <c r="BF2" s="195"/>
      <c r="BG2" s="195"/>
      <c r="BH2" s="195"/>
      <c r="BI2" s="195"/>
      <c r="BJ2" s="195"/>
      <c r="BK2" s="195"/>
      <c r="BL2" s="195"/>
      <c r="BM2" s="195"/>
      <c r="BN2" s="195" t="s">
        <v>80</v>
      </c>
      <c r="BO2" s="195"/>
      <c r="BP2" s="195"/>
      <c r="BQ2" s="195"/>
      <c r="BR2" s="195"/>
      <c r="BS2" s="195"/>
      <c r="BT2" s="195"/>
      <c r="BU2" s="195"/>
      <c r="BV2" s="195"/>
      <c r="BW2" s="195"/>
      <c r="BX2" s="195"/>
      <c r="BY2" s="195"/>
      <c r="BZ2" s="195"/>
      <c r="CA2" s="195" t="s">
        <v>80</v>
      </c>
      <c r="CB2" s="195"/>
      <c r="CC2" s="195"/>
      <c r="CD2" s="195"/>
      <c r="CE2" s="195"/>
      <c r="CF2" s="195"/>
      <c r="CG2" s="195"/>
      <c r="CH2" s="195"/>
      <c r="CI2" s="195"/>
      <c r="CJ2" s="195"/>
      <c r="CK2" s="195"/>
      <c r="CL2" s="195"/>
      <c r="CM2" s="195"/>
      <c r="CN2" s="195" t="s">
        <v>80</v>
      </c>
      <c r="CO2" s="195"/>
      <c r="CP2" s="195"/>
      <c r="CQ2" s="195"/>
      <c r="CR2" s="195"/>
      <c r="CS2" s="195"/>
      <c r="CT2" s="195"/>
      <c r="CU2" s="195"/>
      <c r="CV2" s="195"/>
      <c r="CW2" s="195"/>
      <c r="CX2" s="195"/>
      <c r="CY2" s="195"/>
      <c r="CZ2" s="195"/>
    </row>
    <row r="3" spans="1:104" ht="15.75" customHeight="1" thickBot="1" x14ac:dyDescent="0.3">
      <c r="A3" s="177" t="s">
        <v>96</v>
      </c>
      <c r="B3" s="196"/>
      <c r="C3" s="178"/>
      <c r="D3" s="184" t="s">
        <v>4</v>
      </c>
      <c r="E3" s="185"/>
      <c r="F3" s="185"/>
      <c r="G3" s="185"/>
      <c r="H3" s="186"/>
      <c r="I3" s="184" t="s">
        <v>75</v>
      </c>
      <c r="J3" s="185"/>
      <c r="K3" s="185"/>
      <c r="L3" s="185"/>
      <c r="M3" s="186"/>
      <c r="N3" s="177" t="s">
        <v>96</v>
      </c>
      <c r="O3" s="196"/>
      <c r="P3" s="178"/>
      <c r="Q3" s="184" t="s">
        <v>4</v>
      </c>
      <c r="R3" s="185"/>
      <c r="S3" s="185"/>
      <c r="T3" s="185"/>
      <c r="U3" s="186"/>
      <c r="V3" s="184" t="s">
        <v>75</v>
      </c>
      <c r="W3" s="185"/>
      <c r="X3" s="185"/>
      <c r="Y3" s="185"/>
      <c r="Z3" s="186"/>
      <c r="AA3" s="177" t="s">
        <v>96</v>
      </c>
      <c r="AB3" s="196"/>
      <c r="AC3" s="178"/>
      <c r="AD3" s="184" t="s">
        <v>4</v>
      </c>
      <c r="AE3" s="185"/>
      <c r="AF3" s="185"/>
      <c r="AG3" s="185"/>
      <c r="AH3" s="186"/>
      <c r="AI3" s="184" t="s">
        <v>75</v>
      </c>
      <c r="AJ3" s="185"/>
      <c r="AK3" s="185"/>
      <c r="AL3" s="185"/>
      <c r="AM3" s="186"/>
      <c r="AN3" s="177" t="s">
        <v>96</v>
      </c>
      <c r="AO3" s="196"/>
      <c r="AP3" s="178"/>
      <c r="AQ3" s="184" t="s">
        <v>4</v>
      </c>
      <c r="AR3" s="185"/>
      <c r="AS3" s="185"/>
      <c r="AT3" s="185"/>
      <c r="AU3" s="186"/>
      <c r="AV3" s="184" t="s">
        <v>75</v>
      </c>
      <c r="AW3" s="185"/>
      <c r="AX3" s="185"/>
      <c r="AY3" s="185"/>
      <c r="AZ3" s="186"/>
      <c r="BA3" s="177" t="s">
        <v>96</v>
      </c>
      <c r="BB3" s="196"/>
      <c r="BC3" s="178"/>
      <c r="BD3" s="184" t="s">
        <v>4</v>
      </c>
      <c r="BE3" s="185"/>
      <c r="BF3" s="185"/>
      <c r="BG3" s="185"/>
      <c r="BH3" s="186"/>
      <c r="BI3" s="184" t="s">
        <v>75</v>
      </c>
      <c r="BJ3" s="185"/>
      <c r="BK3" s="185"/>
      <c r="BL3" s="185"/>
      <c r="BM3" s="186"/>
      <c r="BN3" s="177" t="s">
        <v>96</v>
      </c>
      <c r="BO3" s="196"/>
      <c r="BP3" s="178"/>
      <c r="BQ3" s="184" t="s">
        <v>4</v>
      </c>
      <c r="BR3" s="185"/>
      <c r="BS3" s="185"/>
      <c r="BT3" s="185"/>
      <c r="BU3" s="186"/>
      <c r="BV3" s="184" t="s">
        <v>75</v>
      </c>
      <c r="BW3" s="185"/>
      <c r="BX3" s="185"/>
      <c r="BY3" s="185"/>
      <c r="BZ3" s="186"/>
      <c r="CA3" s="177" t="s">
        <v>96</v>
      </c>
      <c r="CB3" s="196"/>
      <c r="CC3" s="178"/>
      <c r="CD3" s="184" t="s">
        <v>4</v>
      </c>
      <c r="CE3" s="185"/>
      <c r="CF3" s="185"/>
      <c r="CG3" s="185"/>
      <c r="CH3" s="186"/>
      <c r="CI3" s="184" t="s">
        <v>75</v>
      </c>
      <c r="CJ3" s="185"/>
      <c r="CK3" s="185"/>
      <c r="CL3" s="185"/>
      <c r="CM3" s="186"/>
      <c r="CN3" s="177" t="s">
        <v>89</v>
      </c>
      <c r="CO3" s="196"/>
      <c r="CP3" s="178"/>
      <c r="CQ3" s="184" t="s">
        <v>4</v>
      </c>
      <c r="CR3" s="185"/>
      <c r="CS3" s="185"/>
      <c r="CT3" s="185"/>
      <c r="CU3" s="186"/>
      <c r="CV3" s="184" t="s">
        <v>75</v>
      </c>
      <c r="CW3" s="185"/>
      <c r="CX3" s="185"/>
      <c r="CY3" s="185"/>
      <c r="CZ3" s="186"/>
    </row>
    <row r="4" spans="1:104" ht="15.75" thickBot="1" x14ac:dyDescent="0.3">
      <c r="A4" s="179"/>
      <c r="B4" s="197"/>
      <c r="C4" s="180"/>
      <c r="D4" s="15" t="s">
        <v>5</v>
      </c>
      <c r="E4" s="15" t="s">
        <v>6</v>
      </c>
      <c r="F4" s="15" t="s">
        <v>7</v>
      </c>
      <c r="G4" s="15" t="s">
        <v>8</v>
      </c>
      <c r="H4" s="15" t="s">
        <v>9</v>
      </c>
      <c r="I4" s="15" t="s">
        <v>5</v>
      </c>
      <c r="J4" s="15" t="s">
        <v>6</v>
      </c>
      <c r="K4" s="15" t="s">
        <v>7</v>
      </c>
      <c r="L4" s="15" t="s">
        <v>8</v>
      </c>
      <c r="M4" s="15" t="s">
        <v>9</v>
      </c>
      <c r="N4" s="179"/>
      <c r="O4" s="197"/>
      <c r="P4" s="180"/>
      <c r="Q4" s="15" t="s">
        <v>5</v>
      </c>
      <c r="R4" s="15" t="s">
        <v>6</v>
      </c>
      <c r="S4" s="15" t="s">
        <v>7</v>
      </c>
      <c r="T4" s="15" t="s">
        <v>8</v>
      </c>
      <c r="U4" s="15" t="s">
        <v>9</v>
      </c>
      <c r="V4" s="15" t="s">
        <v>5</v>
      </c>
      <c r="W4" s="15" t="s">
        <v>6</v>
      </c>
      <c r="X4" s="15" t="s">
        <v>7</v>
      </c>
      <c r="Y4" s="15" t="s">
        <v>8</v>
      </c>
      <c r="Z4" s="15" t="s">
        <v>9</v>
      </c>
      <c r="AA4" s="179"/>
      <c r="AB4" s="197"/>
      <c r="AC4" s="180"/>
      <c r="AD4" s="15" t="s">
        <v>5</v>
      </c>
      <c r="AE4" s="15" t="s">
        <v>6</v>
      </c>
      <c r="AF4" s="15" t="s">
        <v>7</v>
      </c>
      <c r="AG4" s="15" t="s">
        <v>8</v>
      </c>
      <c r="AH4" s="15" t="s">
        <v>9</v>
      </c>
      <c r="AI4" s="15" t="s">
        <v>5</v>
      </c>
      <c r="AJ4" s="15" t="s">
        <v>6</v>
      </c>
      <c r="AK4" s="15" t="s">
        <v>7</v>
      </c>
      <c r="AL4" s="15" t="s">
        <v>8</v>
      </c>
      <c r="AM4" s="15" t="s">
        <v>9</v>
      </c>
      <c r="AN4" s="179"/>
      <c r="AO4" s="197"/>
      <c r="AP4" s="180"/>
      <c r="AQ4" s="15" t="s">
        <v>5</v>
      </c>
      <c r="AR4" s="15" t="s">
        <v>6</v>
      </c>
      <c r="AS4" s="15" t="s">
        <v>7</v>
      </c>
      <c r="AT4" s="15" t="s">
        <v>8</v>
      </c>
      <c r="AU4" s="15" t="s">
        <v>9</v>
      </c>
      <c r="AV4" s="15" t="s">
        <v>5</v>
      </c>
      <c r="AW4" s="15" t="s">
        <v>6</v>
      </c>
      <c r="AX4" s="15" t="s">
        <v>7</v>
      </c>
      <c r="AY4" s="15" t="s">
        <v>8</v>
      </c>
      <c r="AZ4" s="15" t="s">
        <v>9</v>
      </c>
      <c r="BA4" s="179"/>
      <c r="BB4" s="197"/>
      <c r="BC4" s="180"/>
      <c r="BD4" s="15" t="s">
        <v>5</v>
      </c>
      <c r="BE4" s="15" t="s">
        <v>6</v>
      </c>
      <c r="BF4" s="15" t="s">
        <v>7</v>
      </c>
      <c r="BG4" s="15" t="s">
        <v>8</v>
      </c>
      <c r="BH4" s="15" t="s">
        <v>9</v>
      </c>
      <c r="BI4" s="15" t="s">
        <v>5</v>
      </c>
      <c r="BJ4" s="15" t="s">
        <v>6</v>
      </c>
      <c r="BK4" s="15" t="s">
        <v>7</v>
      </c>
      <c r="BL4" s="15" t="s">
        <v>8</v>
      </c>
      <c r="BM4" s="15" t="s">
        <v>9</v>
      </c>
      <c r="BN4" s="179"/>
      <c r="BO4" s="197"/>
      <c r="BP4" s="180"/>
      <c r="BQ4" s="15" t="s">
        <v>5</v>
      </c>
      <c r="BR4" s="15" t="s">
        <v>6</v>
      </c>
      <c r="BS4" s="15" t="s">
        <v>7</v>
      </c>
      <c r="BT4" s="15" t="s">
        <v>8</v>
      </c>
      <c r="BU4" s="15" t="s">
        <v>9</v>
      </c>
      <c r="BV4" s="15" t="s">
        <v>5</v>
      </c>
      <c r="BW4" s="15" t="s">
        <v>6</v>
      </c>
      <c r="BX4" s="15" t="s">
        <v>7</v>
      </c>
      <c r="BY4" s="15" t="s">
        <v>8</v>
      </c>
      <c r="BZ4" s="15" t="s">
        <v>9</v>
      </c>
      <c r="CA4" s="179"/>
      <c r="CB4" s="197"/>
      <c r="CC4" s="180"/>
      <c r="CD4" s="15" t="s">
        <v>5</v>
      </c>
      <c r="CE4" s="15" t="s">
        <v>6</v>
      </c>
      <c r="CF4" s="15" t="s">
        <v>7</v>
      </c>
      <c r="CG4" s="15" t="s">
        <v>8</v>
      </c>
      <c r="CH4" s="15" t="s">
        <v>9</v>
      </c>
      <c r="CI4" s="15" t="s">
        <v>5</v>
      </c>
      <c r="CJ4" s="15" t="s">
        <v>6</v>
      </c>
      <c r="CK4" s="15" t="s">
        <v>7</v>
      </c>
      <c r="CL4" s="15" t="s">
        <v>8</v>
      </c>
      <c r="CM4" s="15" t="s">
        <v>9</v>
      </c>
      <c r="CN4" s="179"/>
      <c r="CO4" s="197"/>
      <c r="CP4" s="180"/>
      <c r="CQ4" s="15" t="s">
        <v>5</v>
      </c>
      <c r="CR4" s="15" t="s">
        <v>6</v>
      </c>
      <c r="CS4" s="15" t="s">
        <v>7</v>
      </c>
      <c r="CT4" s="15" t="s">
        <v>8</v>
      </c>
      <c r="CU4" s="15" t="s">
        <v>9</v>
      </c>
      <c r="CV4" s="15" t="s">
        <v>5</v>
      </c>
      <c r="CW4" s="15" t="s">
        <v>6</v>
      </c>
      <c r="CX4" s="15" t="s">
        <v>7</v>
      </c>
      <c r="CY4" s="15" t="s">
        <v>8</v>
      </c>
      <c r="CZ4" s="15" t="s">
        <v>9</v>
      </c>
    </row>
    <row r="5" spans="1:104" s="44" customFormat="1" x14ac:dyDescent="0.25">
      <c r="A5" s="198"/>
      <c r="B5" s="198"/>
      <c r="C5" s="198"/>
      <c r="D5" s="13"/>
      <c r="E5" s="75"/>
      <c r="F5" s="75"/>
      <c r="G5" s="75"/>
      <c r="H5" s="75"/>
      <c r="I5" s="13"/>
      <c r="J5" s="75"/>
      <c r="K5" s="75"/>
      <c r="L5" s="75"/>
      <c r="M5" s="75"/>
      <c r="N5" s="201"/>
      <c r="O5" s="201"/>
      <c r="P5" s="201"/>
      <c r="Q5" s="57"/>
      <c r="R5" s="75"/>
      <c r="S5" s="75"/>
      <c r="T5" s="75"/>
      <c r="U5" s="75"/>
      <c r="V5" s="13"/>
      <c r="W5" s="75"/>
      <c r="X5" s="75"/>
      <c r="Y5" s="75"/>
      <c r="Z5" s="75"/>
      <c r="AA5" s="201"/>
      <c r="AB5" s="201"/>
      <c r="AC5" s="201"/>
      <c r="AD5" s="57"/>
      <c r="AE5" s="75"/>
      <c r="AF5" s="75"/>
      <c r="AG5" s="75"/>
      <c r="AH5" s="75"/>
      <c r="AI5" s="13"/>
      <c r="AJ5" s="75"/>
      <c r="AK5" s="75"/>
      <c r="AL5" s="75"/>
      <c r="AM5" s="75"/>
      <c r="AN5" s="201"/>
      <c r="AO5" s="201"/>
      <c r="AP5" s="201"/>
      <c r="AQ5" s="57"/>
      <c r="AR5" s="75"/>
      <c r="AS5" s="75"/>
      <c r="AT5" s="75"/>
      <c r="AU5" s="75"/>
      <c r="AV5" s="13"/>
      <c r="AW5" s="75"/>
      <c r="AX5" s="75"/>
      <c r="AY5" s="75"/>
      <c r="AZ5" s="75"/>
      <c r="BA5" s="201"/>
      <c r="BB5" s="201"/>
      <c r="BC5" s="201"/>
      <c r="BD5" s="57"/>
      <c r="BE5" s="75"/>
      <c r="BF5" s="75"/>
      <c r="BG5" s="75"/>
      <c r="BH5" s="75"/>
      <c r="BI5" s="13"/>
      <c r="BJ5" s="75"/>
      <c r="BK5" s="75"/>
      <c r="BL5" s="75"/>
      <c r="BM5" s="75"/>
      <c r="BN5" s="201"/>
      <c r="BO5" s="201"/>
      <c r="BP5" s="201"/>
      <c r="BQ5" s="57"/>
      <c r="BR5" s="75"/>
      <c r="BS5" s="75"/>
      <c r="BT5" s="75"/>
      <c r="BU5" s="75"/>
      <c r="BV5" s="13"/>
      <c r="BW5" s="75"/>
      <c r="BX5" s="75"/>
      <c r="BY5" s="75"/>
      <c r="BZ5" s="75"/>
      <c r="CA5" s="201"/>
      <c r="CB5" s="201"/>
      <c r="CC5" s="201"/>
      <c r="CD5" s="57"/>
      <c r="CE5" s="75"/>
      <c r="CF5" s="75"/>
      <c r="CG5" s="75"/>
      <c r="CH5" s="75"/>
      <c r="CI5" s="13"/>
      <c r="CJ5" s="75"/>
      <c r="CK5" s="75"/>
      <c r="CL5" s="75"/>
      <c r="CM5" s="75"/>
      <c r="CN5" s="201"/>
      <c r="CO5" s="201"/>
      <c r="CP5" s="201"/>
      <c r="CQ5" s="13"/>
      <c r="CR5" s="75"/>
      <c r="CS5" s="75"/>
      <c r="CT5" s="75"/>
      <c r="CU5" s="75"/>
      <c r="CV5" s="13"/>
      <c r="CW5" s="75"/>
      <c r="CX5" s="75"/>
      <c r="CY5" s="75"/>
      <c r="CZ5" s="75"/>
    </row>
    <row r="6" spans="1:104" ht="15.75" x14ac:dyDescent="0.25">
      <c r="A6"/>
      <c r="B6" s="18" t="s">
        <v>83</v>
      </c>
      <c r="C6" s="18"/>
      <c r="D6" s="61">
        <v>1089</v>
      </c>
      <c r="E6" s="61">
        <v>1041</v>
      </c>
      <c r="F6" s="61">
        <v>48</v>
      </c>
      <c r="G6" s="76" t="s">
        <v>76</v>
      </c>
      <c r="H6" s="76" t="s">
        <v>76</v>
      </c>
      <c r="I6" s="62">
        <v>3769</v>
      </c>
      <c r="J6" s="61">
        <v>2638</v>
      </c>
      <c r="K6" s="61">
        <f>763+163+205</f>
        <v>1131</v>
      </c>
      <c r="L6" s="76" t="s">
        <v>76</v>
      </c>
      <c r="M6" s="76" t="s">
        <v>76</v>
      </c>
      <c r="N6" s="64"/>
      <c r="O6" s="64" t="s">
        <v>83</v>
      </c>
      <c r="P6" s="65"/>
      <c r="Q6" s="45">
        <v>1185</v>
      </c>
      <c r="R6" s="45">
        <v>1126</v>
      </c>
      <c r="S6" s="45">
        <v>59</v>
      </c>
      <c r="T6" s="76" t="s">
        <v>76</v>
      </c>
      <c r="U6" s="82" t="s">
        <v>76</v>
      </c>
      <c r="V6" s="46">
        <v>4113</v>
      </c>
      <c r="W6" s="45">
        <v>2661</v>
      </c>
      <c r="X6" s="45">
        <f>923+324+205</f>
        <v>1452</v>
      </c>
      <c r="Y6" s="76" t="s">
        <v>76</v>
      </c>
      <c r="Z6" s="82" t="s">
        <v>76</v>
      </c>
      <c r="AA6" s="64"/>
      <c r="AB6" s="64" t="s">
        <v>83</v>
      </c>
      <c r="AC6" s="65"/>
      <c r="AD6" s="45">
        <v>1181</v>
      </c>
      <c r="AE6" s="45">
        <v>1130</v>
      </c>
      <c r="AF6" s="45">
        <v>51</v>
      </c>
      <c r="AG6" s="76" t="s">
        <v>76</v>
      </c>
      <c r="AH6" s="82" t="s">
        <v>76</v>
      </c>
      <c r="AI6" s="46">
        <v>3598</v>
      </c>
      <c r="AJ6" s="45">
        <v>2302</v>
      </c>
      <c r="AK6" s="45">
        <f>767+324+205</f>
        <v>1296</v>
      </c>
      <c r="AL6" s="76" t="s">
        <v>76</v>
      </c>
      <c r="AM6" s="82" t="s">
        <v>76</v>
      </c>
      <c r="AN6" s="64"/>
      <c r="AO6" s="64" t="s">
        <v>83</v>
      </c>
      <c r="AP6" s="65"/>
      <c r="AQ6" s="45">
        <v>1177</v>
      </c>
      <c r="AR6" s="45">
        <v>1126</v>
      </c>
      <c r="AS6" s="45">
        <v>51</v>
      </c>
      <c r="AT6" s="76" t="s">
        <v>76</v>
      </c>
      <c r="AU6" s="82" t="s">
        <v>76</v>
      </c>
      <c r="AV6" s="46">
        <v>3407</v>
      </c>
      <c r="AW6" s="45">
        <v>2169</v>
      </c>
      <c r="AX6" s="45">
        <f>720+309+209</f>
        <v>1238</v>
      </c>
      <c r="AY6" s="76" t="s">
        <v>76</v>
      </c>
      <c r="AZ6" s="82" t="s">
        <v>76</v>
      </c>
      <c r="BA6" s="64"/>
      <c r="BB6" s="64" t="s">
        <v>83</v>
      </c>
      <c r="BC6" s="65"/>
      <c r="BD6" s="45">
        <v>862</v>
      </c>
      <c r="BE6" s="45">
        <v>807</v>
      </c>
      <c r="BF6" s="45">
        <v>55</v>
      </c>
      <c r="BG6" s="76" t="s">
        <v>76</v>
      </c>
      <c r="BH6" s="82" t="s">
        <v>76</v>
      </c>
      <c r="BI6" s="46">
        <v>3445</v>
      </c>
      <c r="BJ6" s="45">
        <v>2072</v>
      </c>
      <c r="BK6" s="45">
        <f>818+312+243</f>
        <v>1373</v>
      </c>
      <c r="BL6" s="76" t="s">
        <v>76</v>
      </c>
      <c r="BM6" s="82" t="s">
        <v>76</v>
      </c>
      <c r="BN6" s="64"/>
      <c r="BO6" s="64" t="s">
        <v>90</v>
      </c>
      <c r="BP6" s="65"/>
      <c r="BQ6" s="45">
        <v>861</v>
      </c>
      <c r="BR6" s="45">
        <v>806</v>
      </c>
      <c r="BS6" s="45">
        <v>55</v>
      </c>
      <c r="BT6" s="76" t="s">
        <v>76</v>
      </c>
      <c r="BU6" s="82" t="s">
        <v>76</v>
      </c>
      <c r="BV6" s="46">
        <v>3506</v>
      </c>
      <c r="BW6" s="45">
        <v>2078</v>
      </c>
      <c r="BX6" s="45">
        <f>830+310+288</f>
        <v>1428</v>
      </c>
      <c r="BY6" s="76" t="s">
        <v>76</v>
      </c>
      <c r="BZ6" s="82" t="s">
        <v>76</v>
      </c>
      <c r="CA6" s="64"/>
      <c r="CB6" s="64" t="s">
        <v>90</v>
      </c>
      <c r="CC6" s="65"/>
      <c r="CD6" s="45">
        <v>863</v>
      </c>
      <c r="CE6" s="45">
        <v>806</v>
      </c>
      <c r="CF6" s="45">
        <v>54</v>
      </c>
      <c r="CG6" s="76" t="s">
        <v>76</v>
      </c>
      <c r="CH6" s="82" t="s">
        <v>76</v>
      </c>
      <c r="CI6" s="46">
        <v>3649</v>
      </c>
      <c r="CJ6" s="45">
        <v>2077</v>
      </c>
      <c r="CK6" s="45">
        <f>888+316+368</f>
        <v>1572</v>
      </c>
      <c r="CL6" s="76" t="s">
        <v>76</v>
      </c>
      <c r="CM6" s="82" t="s">
        <v>76</v>
      </c>
      <c r="CN6" s="64"/>
      <c r="CO6" s="64" t="s">
        <v>90</v>
      </c>
      <c r="CP6" s="65"/>
      <c r="CQ6" s="45">
        <v>978</v>
      </c>
      <c r="CR6" s="45">
        <v>920</v>
      </c>
      <c r="CS6" s="45">
        <v>58</v>
      </c>
      <c r="CT6" s="76" t="s">
        <v>76</v>
      </c>
      <c r="CU6" s="82" t="s">
        <v>76</v>
      </c>
      <c r="CV6" s="46">
        <v>3655</v>
      </c>
      <c r="CW6" s="45">
        <v>1940</v>
      </c>
      <c r="CX6" s="45">
        <v>1715</v>
      </c>
      <c r="CY6" s="76" t="s">
        <v>76</v>
      </c>
      <c r="CZ6" s="82" t="s">
        <v>76</v>
      </c>
    </row>
    <row r="7" spans="1:104" x14ac:dyDescent="0.25">
      <c r="A7"/>
      <c r="B7" t="s">
        <v>84</v>
      </c>
      <c r="C7"/>
      <c r="D7" s="4">
        <v>11132</v>
      </c>
      <c r="E7" s="4">
        <v>10324</v>
      </c>
      <c r="F7" s="4">
        <v>768</v>
      </c>
      <c r="G7" s="4">
        <v>21</v>
      </c>
      <c r="H7" s="4">
        <v>19</v>
      </c>
      <c r="I7" s="63">
        <v>61459</v>
      </c>
      <c r="J7" s="4">
        <v>26950</v>
      </c>
      <c r="K7" s="4">
        <v>15967</v>
      </c>
      <c r="L7" s="4">
        <v>2916</v>
      </c>
      <c r="M7" s="4">
        <v>15626</v>
      </c>
      <c r="N7" s="66"/>
      <c r="O7" s="66" t="s">
        <v>84</v>
      </c>
      <c r="P7" s="67"/>
      <c r="Q7" s="49">
        <v>11058</v>
      </c>
      <c r="R7" s="49">
        <v>10289</v>
      </c>
      <c r="S7" s="49">
        <v>731</v>
      </c>
      <c r="T7" s="68">
        <v>20</v>
      </c>
      <c r="U7" s="49">
        <v>18</v>
      </c>
      <c r="V7" s="50">
        <v>58448</v>
      </c>
      <c r="W7" s="49">
        <v>26818</v>
      </c>
      <c r="X7" s="49">
        <v>14457</v>
      </c>
      <c r="Y7" s="68">
        <v>2658</v>
      </c>
      <c r="Z7" s="49">
        <v>14515</v>
      </c>
      <c r="AA7" s="66"/>
      <c r="AB7" s="66" t="s">
        <v>84</v>
      </c>
      <c r="AC7" s="67"/>
      <c r="AD7" s="49">
        <v>11050</v>
      </c>
      <c r="AE7" s="49">
        <v>10364</v>
      </c>
      <c r="AF7" s="49">
        <v>649</v>
      </c>
      <c r="AG7" s="68">
        <v>20</v>
      </c>
      <c r="AH7" s="49">
        <v>17</v>
      </c>
      <c r="AI7" s="50">
        <v>51593</v>
      </c>
      <c r="AJ7" s="49">
        <v>21921</v>
      </c>
      <c r="AK7" s="49">
        <v>13004</v>
      </c>
      <c r="AL7" s="68">
        <v>2653</v>
      </c>
      <c r="AM7" s="49">
        <v>14015</v>
      </c>
      <c r="AN7" s="66"/>
      <c r="AO7" s="66" t="s">
        <v>84</v>
      </c>
      <c r="AP7" s="67"/>
      <c r="AQ7" s="49">
        <v>11048</v>
      </c>
      <c r="AR7" s="49">
        <v>10356</v>
      </c>
      <c r="AS7" s="49">
        <v>650</v>
      </c>
      <c r="AT7" s="68">
        <v>23</v>
      </c>
      <c r="AU7" s="49">
        <v>19</v>
      </c>
      <c r="AV7" s="50">
        <v>52861</v>
      </c>
      <c r="AW7" s="49">
        <v>21888</v>
      </c>
      <c r="AX7" s="49">
        <v>12810</v>
      </c>
      <c r="AY7" s="68">
        <v>3062</v>
      </c>
      <c r="AZ7" s="49">
        <v>15101</v>
      </c>
      <c r="BA7" s="66"/>
      <c r="BB7" s="66" t="s">
        <v>84</v>
      </c>
      <c r="BC7" s="67"/>
      <c r="BD7" s="49">
        <v>10524</v>
      </c>
      <c r="BE7" s="49">
        <v>9876</v>
      </c>
      <c r="BF7" s="49">
        <v>600</v>
      </c>
      <c r="BG7" s="68">
        <v>27</v>
      </c>
      <c r="BH7" s="49">
        <v>21</v>
      </c>
      <c r="BI7" s="50">
        <v>53835</v>
      </c>
      <c r="BJ7" s="49">
        <v>21106</v>
      </c>
      <c r="BK7" s="49">
        <v>12865</v>
      </c>
      <c r="BL7" s="68">
        <v>3616</v>
      </c>
      <c r="BM7" s="49">
        <v>16248</v>
      </c>
      <c r="BN7" s="66"/>
      <c r="BO7" s="66" t="s">
        <v>91</v>
      </c>
      <c r="BP7" s="67"/>
      <c r="BQ7" s="49">
        <v>10592</v>
      </c>
      <c r="BR7" s="49">
        <v>9943</v>
      </c>
      <c r="BS7" s="49">
        <v>599</v>
      </c>
      <c r="BT7" s="68">
        <v>29</v>
      </c>
      <c r="BU7" s="49">
        <v>21</v>
      </c>
      <c r="BV7" s="50">
        <v>55816</v>
      </c>
      <c r="BW7" s="49">
        <v>21495</v>
      </c>
      <c r="BX7" s="49">
        <v>12909</v>
      </c>
      <c r="BY7" s="68">
        <v>4007</v>
      </c>
      <c r="BZ7" s="49">
        <v>17405</v>
      </c>
      <c r="CA7" s="66"/>
      <c r="CB7" s="66" t="s">
        <v>91</v>
      </c>
      <c r="CC7" s="67"/>
      <c r="CD7" s="49">
        <v>10561</v>
      </c>
      <c r="CE7" s="49">
        <v>9928</v>
      </c>
      <c r="CF7" s="49">
        <v>586</v>
      </c>
      <c r="CG7" s="68">
        <v>26</v>
      </c>
      <c r="CH7" s="49">
        <v>21</v>
      </c>
      <c r="CI7" s="50">
        <v>55876</v>
      </c>
      <c r="CJ7" s="49">
        <v>21471</v>
      </c>
      <c r="CK7" s="49">
        <v>12820</v>
      </c>
      <c r="CL7" s="68">
        <v>3615</v>
      </c>
      <c r="CM7" s="49">
        <v>17970</v>
      </c>
      <c r="CN7" s="66"/>
      <c r="CO7" s="66" t="s">
        <v>91</v>
      </c>
      <c r="CP7" s="67"/>
      <c r="CQ7" s="49">
        <v>11387</v>
      </c>
      <c r="CR7" s="49">
        <v>10723</v>
      </c>
      <c r="CS7" s="49">
        <v>615</v>
      </c>
      <c r="CT7" s="71">
        <v>23</v>
      </c>
      <c r="CU7" s="49">
        <v>26</v>
      </c>
      <c r="CV7" s="50">
        <v>61748</v>
      </c>
      <c r="CW7" s="49">
        <v>22651</v>
      </c>
      <c r="CX7" s="49">
        <v>13433</v>
      </c>
      <c r="CY7" s="71">
        <v>3132</v>
      </c>
      <c r="CZ7" s="49">
        <v>22532</v>
      </c>
    </row>
    <row r="8" spans="1:104" x14ac:dyDescent="0.25">
      <c r="A8"/>
      <c r="B8" t="s">
        <v>85</v>
      </c>
      <c r="C8"/>
      <c r="D8" s="4">
        <v>540</v>
      </c>
      <c r="E8" s="4">
        <v>517</v>
      </c>
      <c r="F8" s="4">
        <v>23</v>
      </c>
      <c r="G8" s="77">
        <v>0</v>
      </c>
      <c r="H8" s="78">
        <v>0</v>
      </c>
      <c r="I8" s="63">
        <v>1602</v>
      </c>
      <c r="J8" s="4">
        <v>1115</v>
      </c>
      <c r="K8" s="4">
        <v>487</v>
      </c>
      <c r="L8" s="4">
        <v>0</v>
      </c>
      <c r="M8" s="4">
        <v>0</v>
      </c>
      <c r="N8" s="66"/>
      <c r="O8" s="66" t="s">
        <v>85</v>
      </c>
      <c r="P8" s="67"/>
      <c r="Q8" s="49">
        <v>537</v>
      </c>
      <c r="R8" s="49">
        <v>515</v>
      </c>
      <c r="S8" s="49">
        <v>22</v>
      </c>
      <c r="T8" s="68">
        <v>0</v>
      </c>
      <c r="U8" s="49">
        <v>0</v>
      </c>
      <c r="V8" s="50">
        <v>1576</v>
      </c>
      <c r="W8" s="49">
        <v>1109</v>
      </c>
      <c r="X8" s="49">
        <v>467</v>
      </c>
      <c r="Y8" s="68">
        <v>0</v>
      </c>
      <c r="Z8" s="49">
        <v>0</v>
      </c>
      <c r="AA8" s="66"/>
      <c r="AB8" s="66" t="s">
        <v>85</v>
      </c>
      <c r="AC8" s="67"/>
      <c r="AD8" s="49">
        <v>533</v>
      </c>
      <c r="AE8" s="49">
        <v>515</v>
      </c>
      <c r="AF8" s="49">
        <v>18</v>
      </c>
      <c r="AG8" s="68">
        <v>0</v>
      </c>
      <c r="AH8" s="49">
        <v>0</v>
      </c>
      <c r="AI8" s="50">
        <v>1344</v>
      </c>
      <c r="AJ8" s="49">
        <v>932</v>
      </c>
      <c r="AK8" s="49">
        <v>412</v>
      </c>
      <c r="AL8" s="68">
        <v>0</v>
      </c>
      <c r="AM8" s="49">
        <v>0</v>
      </c>
      <c r="AN8" s="66"/>
      <c r="AO8" s="66" t="s">
        <v>85</v>
      </c>
      <c r="AP8" s="67"/>
      <c r="AQ8" s="49">
        <v>535</v>
      </c>
      <c r="AR8" s="49">
        <v>515</v>
      </c>
      <c r="AS8" s="49">
        <v>20</v>
      </c>
      <c r="AT8" s="68">
        <v>0</v>
      </c>
      <c r="AU8" s="49">
        <v>0</v>
      </c>
      <c r="AV8" s="50">
        <v>1375</v>
      </c>
      <c r="AW8" s="49">
        <v>932</v>
      </c>
      <c r="AX8" s="49">
        <v>443</v>
      </c>
      <c r="AY8" s="68">
        <v>0</v>
      </c>
      <c r="AZ8" s="49">
        <v>0</v>
      </c>
      <c r="BA8" s="66"/>
      <c r="BB8" s="66" t="s">
        <v>85</v>
      </c>
      <c r="BC8" s="67"/>
      <c r="BD8" s="49">
        <v>575</v>
      </c>
      <c r="BE8" s="49">
        <v>541</v>
      </c>
      <c r="BF8" s="49">
        <v>34</v>
      </c>
      <c r="BG8" s="68">
        <v>0</v>
      </c>
      <c r="BH8" s="49">
        <v>0</v>
      </c>
      <c r="BI8" s="50">
        <v>1862</v>
      </c>
      <c r="BJ8" s="49">
        <v>1195</v>
      </c>
      <c r="BK8" s="49">
        <v>667</v>
      </c>
      <c r="BL8" s="68">
        <v>0</v>
      </c>
      <c r="BM8" s="49">
        <v>0</v>
      </c>
      <c r="BN8" s="66"/>
      <c r="BO8" s="66" t="s">
        <v>92</v>
      </c>
      <c r="BP8" s="67"/>
      <c r="BQ8" s="49">
        <v>600</v>
      </c>
      <c r="BR8" s="49">
        <v>566</v>
      </c>
      <c r="BS8" s="49">
        <v>34</v>
      </c>
      <c r="BT8" s="68">
        <v>0</v>
      </c>
      <c r="BU8" s="49">
        <v>0</v>
      </c>
      <c r="BV8" s="50">
        <v>1923</v>
      </c>
      <c r="BW8" s="49">
        <v>1265</v>
      </c>
      <c r="BX8" s="49">
        <v>658</v>
      </c>
      <c r="BY8" s="68">
        <v>0</v>
      </c>
      <c r="BZ8" s="49">
        <v>0</v>
      </c>
      <c r="CA8" s="66"/>
      <c r="CB8" s="66" t="s">
        <v>92</v>
      </c>
      <c r="CC8" s="67"/>
      <c r="CD8" s="49">
        <v>601</v>
      </c>
      <c r="CE8" s="49">
        <v>569</v>
      </c>
      <c r="CF8" s="49">
        <v>32</v>
      </c>
      <c r="CG8" s="68">
        <v>0</v>
      </c>
      <c r="CH8" s="49">
        <v>0</v>
      </c>
      <c r="CI8" s="50">
        <v>1897</v>
      </c>
      <c r="CJ8" s="49">
        <v>1276</v>
      </c>
      <c r="CK8" s="49">
        <v>621</v>
      </c>
      <c r="CL8" s="68">
        <v>0</v>
      </c>
      <c r="CM8" s="49">
        <v>0</v>
      </c>
      <c r="CN8" s="66"/>
      <c r="CO8" s="66" t="s">
        <v>92</v>
      </c>
      <c r="CP8" s="67"/>
      <c r="CQ8" s="49">
        <v>704</v>
      </c>
      <c r="CR8" s="49">
        <v>675</v>
      </c>
      <c r="CS8" s="49">
        <v>29</v>
      </c>
      <c r="CT8" s="71">
        <v>0</v>
      </c>
      <c r="CU8" s="49">
        <v>0</v>
      </c>
      <c r="CV8" s="50">
        <v>1916</v>
      </c>
      <c r="CW8" s="49">
        <v>1306</v>
      </c>
      <c r="CX8" s="49">
        <v>610</v>
      </c>
      <c r="CY8" s="71">
        <v>0</v>
      </c>
      <c r="CZ8" s="49">
        <v>0</v>
      </c>
    </row>
    <row r="9" spans="1:104" ht="15.75" x14ac:dyDescent="0.25">
      <c r="A9"/>
      <c r="B9" t="s">
        <v>86</v>
      </c>
      <c r="C9"/>
      <c r="D9" s="4">
        <v>1030</v>
      </c>
      <c r="E9" s="4">
        <v>971</v>
      </c>
      <c r="F9" s="4">
        <v>59</v>
      </c>
      <c r="G9" s="41" t="s">
        <v>76</v>
      </c>
      <c r="H9" s="79" t="s">
        <v>76</v>
      </c>
      <c r="I9" s="63">
        <v>3950</v>
      </c>
      <c r="J9" s="4">
        <v>2590</v>
      </c>
      <c r="K9" s="4">
        <v>1360</v>
      </c>
      <c r="L9" s="41" t="s">
        <v>76</v>
      </c>
      <c r="M9" s="79" t="s">
        <v>76</v>
      </c>
      <c r="N9" s="66"/>
      <c r="O9" s="66" t="s">
        <v>86</v>
      </c>
      <c r="P9" s="67"/>
      <c r="Q9" s="49">
        <v>1032</v>
      </c>
      <c r="R9" s="49">
        <v>974</v>
      </c>
      <c r="S9" s="49">
        <v>58</v>
      </c>
      <c r="T9" s="41" t="s">
        <v>76</v>
      </c>
      <c r="U9" s="49">
        <v>0</v>
      </c>
      <c r="V9" s="50">
        <v>3800</v>
      </c>
      <c r="W9" s="49">
        <v>2600</v>
      </c>
      <c r="X9" s="49">
        <f>1089+111</f>
        <v>1200</v>
      </c>
      <c r="Y9" s="41" t="s">
        <v>76</v>
      </c>
      <c r="Z9" s="49">
        <v>0</v>
      </c>
      <c r="AA9" s="66"/>
      <c r="AB9" s="66" t="s">
        <v>86</v>
      </c>
      <c r="AC9" s="67"/>
      <c r="AD9" s="49">
        <v>1032</v>
      </c>
      <c r="AE9" s="49">
        <v>982</v>
      </c>
      <c r="AF9" s="49">
        <v>50</v>
      </c>
      <c r="AG9" s="41" t="s">
        <v>76</v>
      </c>
      <c r="AH9" s="49">
        <v>0</v>
      </c>
      <c r="AI9" s="50">
        <v>3051</v>
      </c>
      <c r="AJ9" s="49">
        <v>1985</v>
      </c>
      <c r="AK9" s="49">
        <f>955+111</f>
        <v>1066</v>
      </c>
      <c r="AL9" s="41" t="s">
        <v>76</v>
      </c>
      <c r="AM9" s="49">
        <v>0</v>
      </c>
      <c r="AN9" s="66"/>
      <c r="AO9" s="66" t="s">
        <v>86</v>
      </c>
      <c r="AP9" s="67"/>
      <c r="AQ9" s="49">
        <v>1032</v>
      </c>
      <c r="AR9" s="49">
        <v>982</v>
      </c>
      <c r="AS9" s="49">
        <v>50</v>
      </c>
      <c r="AT9" s="41" t="s">
        <v>76</v>
      </c>
      <c r="AU9" s="49">
        <v>0</v>
      </c>
      <c r="AV9" s="50">
        <v>3023</v>
      </c>
      <c r="AW9" s="49">
        <v>1988</v>
      </c>
      <c r="AX9" s="49">
        <f>921+114</f>
        <v>1035</v>
      </c>
      <c r="AY9" s="41" t="s">
        <v>76</v>
      </c>
      <c r="AZ9" s="49">
        <v>0</v>
      </c>
      <c r="BA9" s="66"/>
      <c r="BB9" s="66" t="s">
        <v>86</v>
      </c>
      <c r="BC9" s="67"/>
      <c r="BD9" s="49">
        <v>958</v>
      </c>
      <c r="BE9" s="49">
        <v>905</v>
      </c>
      <c r="BF9" s="49">
        <v>53</v>
      </c>
      <c r="BG9" s="41" t="s">
        <v>76</v>
      </c>
      <c r="BH9" s="49">
        <v>0</v>
      </c>
      <c r="BI9" s="50">
        <v>3155</v>
      </c>
      <c r="BJ9" s="49">
        <v>2053</v>
      </c>
      <c r="BK9" s="49">
        <f>987+115</f>
        <v>1102</v>
      </c>
      <c r="BL9" s="41" t="s">
        <v>76</v>
      </c>
      <c r="BM9" s="49">
        <v>0</v>
      </c>
      <c r="BN9" s="66"/>
      <c r="BO9" s="66" t="s">
        <v>93</v>
      </c>
      <c r="BP9" s="67"/>
      <c r="BQ9" s="49">
        <v>965</v>
      </c>
      <c r="BR9" s="49">
        <v>907</v>
      </c>
      <c r="BS9" s="49">
        <v>58</v>
      </c>
      <c r="BT9" s="41" t="s">
        <v>76</v>
      </c>
      <c r="BU9" s="84" t="s">
        <v>76</v>
      </c>
      <c r="BV9" s="50">
        <v>3567</v>
      </c>
      <c r="BW9" s="49">
        <v>2069</v>
      </c>
      <c r="BX9" s="49">
        <f>1064+112+322</f>
        <v>1498</v>
      </c>
      <c r="BY9" s="41" t="s">
        <v>76</v>
      </c>
      <c r="BZ9" s="84" t="s">
        <v>76</v>
      </c>
      <c r="CA9" s="66"/>
      <c r="CB9" s="66" t="s">
        <v>93</v>
      </c>
      <c r="CC9" s="67"/>
      <c r="CD9" s="49">
        <v>965</v>
      </c>
      <c r="CE9" s="49">
        <v>907</v>
      </c>
      <c r="CF9" s="49">
        <v>56</v>
      </c>
      <c r="CG9" s="41" t="s">
        <v>76</v>
      </c>
      <c r="CH9" s="84" t="s">
        <v>76</v>
      </c>
      <c r="CI9" s="50">
        <v>3578</v>
      </c>
      <c r="CJ9" s="49">
        <v>2074</v>
      </c>
      <c r="CK9" s="49">
        <f>1070+112+322</f>
        <v>1504</v>
      </c>
      <c r="CL9" s="41" t="s">
        <v>76</v>
      </c>
      <c r="CM9" s="84" t="s">
        <v>76</v>
      </c>
      <c r="CN9" s="66"/>
      <c r="CO9" s="66" t="s">
        <v>93</v>
      </c>
      <c r="CP9" s="67"/>
      <c r="CQ9" s="49">
        <v>1126</v>
      </c>
      <c r="CR9" s="49">
        <v>1063</v>
      </c>
      <c r="CS9" s="49">
        <v>60</v>
      </c>
      <c r="CT9" s="71">
        <v>3</v>
      </c>
      <c r="CU9" s="49">
        <v>0</v>
      </c>
      <c r="CV9" s="50">
        <v>3706</v>
      </c>
      <c r="CW9" s="49">
        <v>2045</v>
      </c>
      <c r="CX9" s="49">
        <v>1240</v>
      </c>
      <c r="CY9" s="71">
        <v>421</v>
      </c>
      <c r="CZ9" s="49">
        <v>0</v>
      </c>
    </row>
    <row r="10" spans="1:104" x14ac:dyDescent="0.25">
      <c r="A10"/>
      <c r="B10" t="s">
        <v>87</v>
      </c>
      <c r="C10"/>
      <c r="D10" s="4">
        <v>826</v>
      </c>
      <c r="E10" s="4">
        <v>809</v>
      </c>
      <c r="F10" s="4">
        <v>17</v>
      </c>
      <c r="G10" s="77">
        <v>0</v>
      </c>
      <c r="H10" s="78">
        <v>0</v>
      </c>
      <c r="I10" s="63">
        <v>1911</v>
      </c>
      <c r="J10" s="4">
        <v>1570</v>
      </c>
      <c r="K10" s="4">
        <v>341</v>
      </c>
      <c r="L10" s="4">
        <v>0</v>
      </c>
      <c r="M10" s="4">
        <v>0</v>
      </c>
      <c r="N10" s="66"/>
      <c r="O10" s="66" t="s">
        <v>87</v>
      </c>
      <c r="P10" s="67"/>
      <c r="Q10" s="49">
        <v>824</v>
      </c>
      <c r="R10" s="49">
        <v>807</v>
      </c>
      <c r="S10" s="49">
        <v>17</v>
      </c>
      <c r="T10" s="68">
        <v>0</v>
      </c>
      <c r="U10" s="49">
        <v>0</v>
      </c>
      <c r="V10" s="50">
        <v>1871</v>
      </c>
      <c r="W10" s="49">
        <v>1569</v>
      </c>
      <c r="X10" s="49">
        <v>302</v>
      </c>
      <c r="Y10" s="68">
        <v>0</v>
      </c>
      <c r="Z10" s="49">
        <v>0</v>
      </c>
      <c r="AA10" s="66"/>
      <c r="AB10" s="66" t="s">
        <v>87</v>
      </c>
      <c r="AC10" s="67"/>
      <c r="AD10" s="49">
        <v>822</v>
      </c>
      <c r="AE10" s="49">
        <v>805</v>
      </c>
      <c r="AF10" s="49">
        <v>17</v>
      </c>
      <c r="AG10" s="68">
        <v>0</v>
      </c>
      <c r="AH10" s="49">
        <v>0</v>
      </c>
      <c r="AI10" s="50">
        <v>1620</v>
      </c>
      <c r="AJ10" s="49">
        <v>1324</v>
      </c>
      <c r="AK10" s="49">
        <v>296</v>
      </c>
      <c r="AL10" s="68">
        <v>0</v>
      </c>
      <c r="AM10" s="49">
        <v>0</v>
      </c>
      <c r="AN10" s="66"/>
      <c r="AO10" s="66" t="s">
        <v>87</v>
      </c>
      <c r="AP10" s="67"/>
      <c r="AQ10" s="49">
        <v>820</v>
      </c>
      <c r="AR10" s="49">
        <v>803</v>
      </c>
      <c r="AS10" s="49">
        <v>17</v>
      </c>
      <c r="AT10" s="68">
        <v>0</v>
      </c>
      <c r="AU10" s="49">
        <v>0</v>
      </c>
      <c r="AV10" s="50">
        <v>1618</v>
      </c>
      <c r="AW10" s="49">
        <v>1319</v>
      </c>
      <c r="AX10" s="49">
        <v>299</v>
      </c>
      <c r="AY10" s="68">
        <v>0</v>
      </c>
      <c r="AZ10" s="49">
        <v>0</v>
      </c>
      <c r="BA10" s="66"/>
      <c r="BB10" s="66" t="s">
        <v>87</v>
      </c>
      <c r="BC10" s="67"/>
      <c r="BD10" s="49">
        <v>886</v>
      </c>
      <c r="BE10" s="49">
        <v>854</v>
      </c>
      <c r="BF10" s="49">
        <v>32</v>
      </c>
      <c r="BG10" s="68">
        <v>0</v>
      </c>
      <c r="BH10" s="49">
        <v>0</v>
      </c>
      <c r="BI10" s="50">
        <v>2325</v>
      </c>
      <c r="BJ10" s="49">
        <v>1822</v>
      </c>
      <c r="BK10" s="49">
        <v>503</v>
      </c>
      <c r="BL10" s="68">
        <v>0</v>
      </c>
      <c r="BM10" s="49">
        <v>0</v>
      </c>
      <c r="BN10" s="66"/>
      <c r="BO10" s="66" t="s">
        <v>94</v>
      </c>
      <c r="BP10" s="67"/>
      <c r="BQ10" s="49">
        <v>897</v>
      </c>
      <c r="BR10" s="49">
        <v>865</v>
      </c>
      <c r="BS10" s="49">
        <v>32</v>
      </c>
      <c r="BT10" s="68">
        <v>0</v>
      </c>
      <c r="BU10" s="49">
        <v>0</v>
      </c>
      <c r="BV10" s="50">
        <v>2335</v>
      </c>
      <c r="BW10" s="49">
        <v>1846</v>
      </c>
      <c r="BX10" s="49">
        <v>489</v>
      </c>
      <c r="BY10" s="68">
        <v>0</v>
      </c>
      <c r="BZ10" s="49">
        <v>0</v>
      </c>
      <c r="CA10" s="66"/>
      <c r="CB10" s="66" t="s">
        <v>94</v>
      </c>
      <c r="CC10" s="67"/>
      <c r="CD10" s="49">
        <v>897</v>
      </c>
      <c r="CE10" s="49">
        <v>868</v>
      </c>
      <c r="CF10" s="49">
        <v>29</v>
      </c>
      <c r="CG10" s="68">
        <v>0</v>
      </c>
      <c r="CH10" s="49">
        <v>0</v>
      </c>
      <c r="CI10" s="50">
        <v>2343</v>
      </c>
      <c r="CJ10" s="49">
        <v>1873</v>
      </c>
      <c r="CK10" s="49">
        <v>470</v>
      </c>
      <c r="CL10" s="68">
        <v>0</v>
      </c>
      <c r="CM10" s="49">
        <v>0</v>
      </c>
      <c r="CN10" s="66"/>
      <c r="CO10" s="66" t="s">
        <v>94</v>
      </c>
      <c r="CP10" s="67"/>
      <c r="CQ10" s="49">
        <v>925</v>
      </c>
      <c r="CR10" s="49">
        <v>899</v>
      </c>
      <c r="CS10" s="49">
        <v>26</v>
      </c>
      <c r="CT10" s="71">
        <v>0</v>
      </c>
      <c r="CU10" s="49">
        <v>0</v>
      </c>
      <c r="CV10" s="50">
        <v>1942</v>
      </c>
      <c r="CW10" s="49">
        <v>1521</v>
      </c>
      <c r="CX10" s="49">
        <v>421</v>
      </c>
      <c r="CY10" s="71">
        <v>0</v>
      </c>
      <c r="CZ10" s="49">
        <v>0</v>
      </c>
    </row>
    <row r="11" spans="1:104" ht="16.5" thickBot="1" x14ac:dyDescent="0.3">
      <c r="A11" s="26"/>
      <c r="B11" s="26" t="s">
        <v>88</v>
      </c>
      <c r="C11" s="26"/>
      <c r="D11" s="72">
        <v>126</v>
      </c>
      <c r="E11" s="72">
        <v>119</v>
      </c>
      <c r="F11" s="72">
        <v>7</v>
      </c>
      <c r="G11" s="80" t="s">
        <v>76</v>
      </c>
      <c r="H11" s="81"/>
      <c r="I11" s="73">
        <v>625</v>
      </c>
      <c r="J11" s="72">
        <v>343</v>
      </c>
      <c r="K11" s="72">
        <f>162+120</f>
        <v>282</v>
      </c>
      <c r="L11" s="80" t="s">
        <v>76</v>
      </c>
      <c r="M11" s="72">
        <v>0</v>
      </c>
      <c r="N11" s="69"/>
      <c r="O11" s="69" t="s">
        <v>88</v>
      </c>
      <c r="P11" s="70"/>
      <c r="Q11" s="51">
        <v>126</v>
      </c>
      <c r="R11" s="51">
        <v>118</v>
      </c>
      <c r="S11" s="51">
        <v>8</v>
      </c>
      <c r="T11" s="80" t="s">
        <v>76</v>
      </c>
      <c r="U11" s="51">
        <v>0</v>
      </c>
      <c r="V11" s="52">
        <v>636</v>
      </c>
      <c r="W11" s="51">
        <v>339</v>
      </c>
      <c r="X11" s="51">
        <f>177+120</f>
        <v>297</v>
      </c>
      <c r="Y11" s="80" t="s">
        <v>76</v>
      </c>
      <c r="Z11" s="51">
        <v>0</v>
      </c>
      <c r="AA11" s="69"/>
      <c r="AB11" s="69" t="s">
        <v>88</v>
      </c>
      <c r="AC11" s="70"/>
      <c r="AD11" s="51">
        <v>126</v>
      </c>
      <c r="AE11" s="51">
        <v>119</v>
      </c>
      <c r="AF11" s="51">
        <v>7</v>
      </c>
      <c r="AG11" s="80" t="s">
        <v>76</v>
      </c>
      <c r="AH11" s="51">
        <v>0</v>
      </c>
      <c r="AI11" s="52">
        <v>511</v>
      </c>
      <c r="AJ11" s="51">
        <v>240</v>
      </c>
      <c r="AK11" s="51">
        <f>161+110</f>
        <v>271</v>
      </c>
      <c r="AL11" s="80" t="s">
        <v>76</v>
      </c>
      <c r="AM11" s="51">
        <v>0</v>
      </c>
      <c r="AN11" s="69"/>
      <c r="AO11" s="69" t="s">
        <v>88</v>
      </c>
      <c r="AP11" s="70"/>
      <c r="AQ11" s="51">
        <v>126</v>
      </c>
      <c r="AR11" s="51">
        <v>119</v>
      </c>
      <c r="AS11" s="51">
        <v>7</v>
      </c>
      <c r="AT11" s="80" t="s">
        <v>76</v>
      </c>
      <c r="AU11" s="51">
        <v>0</v>
      </c>
      <c r="AV11" s="52">
        <v>447</v>
      </c>
      <c r="AW11" s="51">
        <v>240</v>
      </c>
      <c r="AX11" s="51">
        <f>97+110</f>
        <v>207</v>
      </c>
      <c r="AY11" s="80" t="s">
        <v>76</v>
      </c>
      <c r="AZ11" s="51">
        <v>0</v>
      </c>
      <c r="BA11" s="69"/>
      <c r="BB11" s="69" t="s">
        <v>88</v>
      </c>
      <c r="BC11" s="70"/>
      <c r="BD11" s="51">
        <v>196</v>
      </c>
      <c r="BE11" s="51">
        <v>184</v>
      </c>
      <c r="BF11" s="51">
        <v>12</v>
      </c>
      <c r="BG11" s="80" t="s">
        <v>76</v>
      </c>
      <c r="BH11" s="51">
        <v>0</v>
      </c>
      <c r="BI11" s="52">
        <v>788</v>
      </c>
      <c r="BJ11" s="51">
        <v>452</v>
      </c>
      <c r="BK11" s="51">
        <f>226+110</f>
        <v>336</v>
      </c>
      <c r="BL11" s="80" t="s">
        <v>76</v>
      </c>
      <c r="BM11" s="51">
        <v>0</v>
      </c>
      <c r="BN11" s="69"/>
      <c r="BO11" s="69" t="s">
        <v>95</v>
      </c>
      <c r="BP11" s="70"/>
      <c r="BQ11" s="51">
        <v>192</v>
      </c>
      <c r="BR11" s="51">
        <v>180</v>
      </c>
      <c r="BS11" s="51">
        <v>12</v>
      </c>
      <c r="BT11" s="80" t="s">
        <v>76</v>
      </c>
      <c r="BU11" s="51">
        <v>0</v>
      </c>
      <c r="BV11" s="52">
        <v>818</v>
      </c>
      <c r="BW11" s="51">
        <v>444</v>
      </c>
      <c r="BX11" s="51">
        <f>264+110</f>
        <v>374</v>
      </c>
      <c r="BY11" s="80" t="s">
        <v>76</v>
      </c>
      <c r="BZ11" s="51">
        <v>0</v>
      </c>
      <c r="CA11" s="69"/>
      <c r="CB11" s="69" t="s">
        <v>95</v>
      </c>
      <c r="CC11" s="70"/>
      <c r="CD11" s="51">
        <v>192</v>
      </c>
      <c r="CE11" s="51">
        <v>180</v>
      </c>
      <c r="CF11" s="51">
        <v>11</v>
      </c>
      <c r="CG11" s="80" t="s">
        <v>76</v>
      </c>
      <c r="CH11" s="51">
        <v>0</v>
      </c>
      <c r="CI11" s="52">
        <v>819</v>
      </c>
      <c r="CJ11" s="51">
        <v>444</v>
      </c>
      <c r="CK11" s="51">
        <f>265+110</f>
        <v>375</v>
      </c>
      <c r="CL11" s="80" t="s">
        <v>76</v>
      </c>
      <c r="CM11" s="51">
        <v>0</v>
      </c>
      <c r="CN11" s="69"/>
      <c r="CO11" s="74" t="s">
        <v>95</v>
      </c>
      <c r="CP11" s="74"/>
      <c r="CQ11" s="70">
        <v>191</v>
      </c>
      <c r="CR11" s="51">
        <v>179</v>
      </c>
      <c r="CS11" s="51">
        <v>12</v>
      </c>
      <c r="CT11" s="80" t="s">
        <v>76</v>
      </c>
      <c r="CU11" s="83"/>
      <c r="CV11" s="52">
        <v>711</v>
      </c>
      <c r="CW11" s="51">
        <v>355</v>
      </c>
      <c r="CX11" s="51">
        <v>356</v>
      </c>
      <c r="CY11" s="80" t="s">
        <v>76</v>
      </c>
      <c r="CZ11" s="83"/>
    </row>
    <row r="12" spans="1:104" ht="15.75" thickTop="1" x14ac:dyDescent="0.25">
      <c r="A12" s="53" t="s">
        <v>77</v>
      </c>
      <c r="B12" s="33"/>
      <c r="C12" s="33"/>
      <c r="D12" s="33"/>
      <c r="E12" s="33"/>
      <c r="F12" s="33"/>
      <c r="G12" s="33"/>
      <c r="H12" s="33"/>
      <c r="I12" s="33"/>
      <c r="J12" s="33"/>
      <c r="K12" s="33"/>
      <c r="L12" s="33"/>
      <c r="M12" s="33"/>
      <c r="N12" s="53" t="s">
        <v>77</v>
      </c>
      <c r="O12" s="53"/>
      <c r="P12" s="54"/>
      <c r="Q12" s="55"/>
      <c r="R12" s="55"/>
      <c r="S12" s="55"/>
      <c r="T12" s="55"/>
      <c r="U12" s="55"/>
      <c r="V12" s="55"/>
      <c r="W12" s="55"/>
      <c r="X12" s="55"/>
      <c r="Y12" s="55"/>
      <c r="Z12" s="55"/>
      <c r="AA12" s="53" t="s">
        <v>77</v>
      </c>
      <c r="AB12" s="33"/>
      <c r="AC12" s="33"/>
      <c r="AD12" s="33"/>
      <c r="AE12" s="33"/>
      <c r="AF12" s="33"/>
      <c r="AG12" s="33"/>
      <c r="AH12" s="33"/>
      <c r="AI12" s="33"/>
      <c r="AJ12" s="33"/>
      <c r="AK12" s="33"/>
      <c r="AL12" s="33"/>
      <c r="AM12" s="33"/>
      <c r="AN12" s="53" t="s">
        <v>77</v>
      </c>
      <c r="AO12" s="33"/>
      <c r="AP12" s="33"/>
      <c r="AQ12" s="33"/>
      <c r="AR12" s="33"/>
      <c r="AS12" s="33"/>
      <c r="AT12" s="33"/>
      <c r="AU12" s="33"/>
      <c r="AV12" s="33"/>
      <c r="AW12" s="33"/>
      <c r="AX12" s="33"/>
      <c r="AY12" s="33"/>
      <c r="AZ12" s="33"/>
      <c r="BA12" s="53" t="s">
        <v>77</v>
      </c>
      <c r="BB12" s="33"/>
      <c r="BC12" s="33"/>
      <c r="BD12" s="33"/>
      <c r="BE12" s="33"/>
      <c r="BF12" s="33"/>
      <c r="BG12" s="33"/>
      <c r="BH12" s="33"/>
      <c r="BI12" s="33"/>
      <c r="BJ12" s="33"/>
      <c r="BK12" s="33"/>
      <c r="BL12" s="33"/>
      <c r="BM12" s="33"/>
      <c r="BN12" s="53" t="s">
        <v>77</v>
      </c>
      <c r="BO12" s="33"/>
      <c r="BP12" s="33"/>
      <c r="BQ12" s="33"/>
      <c r="BR12" s="33"/>
      <c r="BS12" s="33"/>
      <c r="BT12" s="33"/>
      <c r="BU12" s="33"/>
      <c r="BV12" s="33"/>
      <c r="BW12" s="33"/>
      <c r="BX12" s="33"/>
      <c r="BY12" s="33"/>
      <c r="BZ12" s="33"/>
      <c r="CA12" s="53" t="s">
        <v>77</v>
      </c>
      <c r="CB12" s="33"/>
      <c r="CC12" s="33"/>
      <c r="CD12" s="33"/>
      <c r="CE12" s="33"/>
      <c r="CF12" s="33"/>
      <c r="CG12" s="33"/>
      <c r="CH12" s="33"/>
      <c r="CI12" s="33"/>
      <c r="CJ12" s="33"/>
      <c r="CK12" s="33"/>
      <c r="CL12" s="33"/>
      <c r="CM12" s="33"/>
      <c r="CN12" s="53" t="s">
        <v>77</v>
      </c>
    </row>
    <row r="13" spans="1:104" s="56" customFormat="1" ht="27.75" customHeight="1" x14ac:dyDescent="0.2">
      <c r="A13" s="181" t="s">
        <v>40</v>
      </c>
      <c r="B13" s="181"/>
      <c r="C13" s="181"/>
      <c r="D13" s="181"/>
      <c r="E13" s="181"/>
      <c r="F13" s="181"/>
      <c r="G13" s="181"/>
      <c r="H13" s="181"/>
      <c r="I13" s="181"/>
      <c r="J13" s="181"/>
      <c r="K13" s="181"/>
      <c r="L13" s="181"/>
      <c r="M13" s="181"/>
      <c r="N13" s="181" t="s">
        <v>39</v>
      </c>
      <c r="O13" s="181"/>
      <c r="P13" s="181"/>
      <c r="Q13" s="181"/>
      <c r="R13" s="181"/>
      <c r="S13" s="181"/>
      <c r="T13" s="181"/>
      <c r="U13" s="181"/>
      <c r="V13" s="181"/>
      <c r="W13" s="181"/>
      <c r="X13" s="181"/>
      <c r="Y13" s="181"/>
      <c r="Z13" s="181"/>
      <c r="AA13" s="200" t="s">
        <v>42</v>
      </c>
      <c r="AB13" s="200"/>
      <c r="AC13" s="200"/>
      <c r="AD13" s="200"/>
      <c r="AE13" s="200"/>
      <c r="AF13" s="200"/>
      <c r="AG13" s="200"/>
      <c r="AH13" s="200"/>
      <c r="AI13" s="200"/>
      <c r="AJ13" s="200"/>
      <c r="AK13" s="200"/>
      <c r="AL13" s="200"/>
      <c r="AM13" s="200"/>
      <c r="AN13" s="200" t="s">
        <v>42</v>
      </c>
      <c r="AO13" s="200"/>
      <c r="AP13" s="200"/>
      <c r="AQ13" s="200"/>
      <c r="AR13" s="200"/>
      <c r="AS13" s="200"/>
      <c r="AT13" s="200"/>
      <c r="AU13" s="200"/>
      <c r="AV13" s="200"/>
      <c r="AW13" s="200"/>
      <c r="AX13" s="200"/>
      <c r="AY13" s="200"/>
      <c r="AZ13" s="200"/>
      <c r="BA13" s="200" t="s">
        <v>27</v>
      </c>
      <c r="BB13" s="200"/>
      <c r="BC13" s="200"/>
      <c r="BD13" s="200"/>
      <c r="BE13" s="200"/>
      <c r="BF13" s="200"/>
      <c r="BG13" s="200"/>
      <c r="BH13" s="200"/>
      <c r="BI13" s="200"/>
      <c r="BJ13" s="200"/>
      <c r="BK13" s="200"/>
      <c r="BL13" s="200"/>
      <c r="BM13" s="200"/>
      <c r="BN13" s="181" t="s">
        <v>47</v>
      </c>
      <c r="BO13" s="181"/>
      <c r="BP13" s="181"/>
      <c r="BQ13" s="181"/>
      <c r="BR13" s="181"/>
      <c r="BS13" s="181"/>
      <c r="BT13" s="181"/>
      <c r="BU13" s="181"/>
      <c r="BV13" s="181"/>
      <c r="BW13" s="181"/>
      <c r="BX13" s="181"/>
      <c r="BY13" s="181"/>
      <c r="BZ13" s="181"/>
      <c r="CA13" s="181" t="s">
        <v>46</v>
      </c>
      <c r="CB13" s="181"/>
      <c r="CC13" s="181"/>
      <c r="CD13" s="181"/>
      <c r="CE13" s="181"/>
      <c r="CF13" s="181"/>
      <c r="CG13" s="181"/>
      <c r="CH13" s="181"/>
      <c r="CI13" s="181"/>
      <c r="CJ13" s="181"/>
      <c r="CK13" s="181"/>
      <c r="CL13" s="181"/>
      <c r="CM13" s="181"/>
      <c r="CN13" s="199" t="s">
        <v>29</v>
      </c>
      <c r="CO13" s="199"/>
      <c r="CP13" s="199"/>
      <c r="CQ13" s="199"/>
      <c r="CR13" s="199"/>
      <c r="CS13" s="199"/>
      <c r="CT13" s="199"/>
      <c r="CU13" s="199"/>
      <c r="CV13" s="199"/>
      <c r="CW13" s="199"/>
      <c r="CX13" s="199"/>
      <c r="CY13" s="199"/>
      <c r="CZ13" s="199"/>
    </row>
    <row r="14" spans="1:104" s="7" customFormat="1" ht="15.75" x14ac:dyDescent="0.25">
      <c r="A14" s="42" t="s">
        <v>78</v>
      </c>
      <c r="B14" s="33"/>
      <c r="C14" s="33"/>
      <c r="D14" s="33"/>
      <c r="E14" s="33"/>
      <c r="F14" s="33"/>
      <c r="G14" s="33"/>
      <c r="H14" s="33"/>
      <c r="I14" s="33"/>
      <c r="J14" s="33"/>
      <c r="K14" s="33"/>
      <c r="L14" s="33"/>
      <c r="M14" s="33"/>
      <c r="N14" s="42" t="s">
        <v>81</v>
      </c>
      <c r="O14" s="33"/>
      <c r="P14" s="33"/>
      <c r="Q14" s="33"/>
      <c r="R14" s="33"/>
      <c r="S14" s="33"/>
      <c r="T14" s="33"/>
      <c r="U14" s="33"/>
      <c r="V14" s="33"/>
      <c r="W14" s="33"/>
      <c r="X14" s="33"/>
      <c r="Y14" s="33"/>
      <c r="Z14" s="33"/>
      <c r="AA14" s="42" t="s">
        <v>81</v>
      </c>
      <c r="AB14" s="33"/>
      <c r="AC14" s="33"/>
      <c r="AD14" s="33"/>
      <c r="AE14" s="33"/>
      <c r="AF14" s="33"/>
      <c r="AG14" s="33"/>
      <c r="AH14" s="33"/>
      <c r="AI14" s="33"/>
      <c r="AJ14" s="33"/>
      <c r="AK14" s="33"/>
      <c r="AL14" s="33"/>
      <c r="AM14" s="33"/>
      <c r="AN14" s="42" t="s">
        <v>78</v>
      </c>
      <c r="AO14" s="33"/>
      <c r="AP14" s="33"/>
      <c r="AQ14" s="33"/>
      <c r="AR14" s="33"/>
      <c r="AS14" s="33"/>
      <c r="AT14" s="33"/>
      <c r="AU14" s="33"/>
      <c r="AV14" s="33"/>
      <c r="AW14" s="33"/>
      <c r="AX14" s="33"/>
      <c r="AY14" s="33"/>
      <c r="AZ14" s="33"/>
      <c r="BA14" s="42" t="s">
        <v>78</v>
      </c>
      <c r="BB14" s="33"/>
      <c r="BC14" s="33"/>
      <c r="BD14" s="33"/>
      <c r="BE14" s="33"/>
      <c r="BF14" s="33"/>
      <c r="BG14" s="33"/>
      <c r="BH14" s="33"/>
      <c r="BI14" s="33"/>
      <c r="BJ14" s="33"/>
      <c r="BK14" s="33"/>
      <c r="BL14" s="33"/>
      <c r="BM14" s="33"/>
      <c r="BN14" s="42" t="s">
        <v>78</v>
      </c>
      <c r="BO14" s="33"/>
      <c r="BP14" s="33"/>
      <c r="BQ14" s="33"/>
      <c r="BR14" s="33"/>
      <c r="BS14" s="33"/>
      <c r="BT14" s="33"/>
      <c r="BU14" s="33"/>
      <c r="BV14" s="33"/>
      <c r="BW14" s="33"/>
      <c r="BX14" s="33"/>
      <c r="BY14" s="33"/>
      <c r="BZ14" s="33"/>
      <c r="CA14" s="42" t="s">
        <v>78</v>
      </c>
      <c r="CB14" s="33"/>
      <c r="CC14" s="33"/>
      <c r="CD14" s="33"/>
      <c r="CE14" s="33"/>
      <c r="CF14" s="33"/>
      <c r="CG14" s="33"/>
      <c r="CH14" s="33"/>
      <c r="CI14" s="33"/>
      <c r="CJ14" s="33"/>
      <c r="CK14" s="33"/>
      <c r="CL14" s="33"/>
      <c r="CM14" s="33"/>
      <c r="CN14" s="42" t="s">
        <v>78</v>
      </c>
      <c r="CO14" s="43"/>
      <c r="CP14" s="43"/>
      <c r="CQ14" s="43"/>
      <c r="CR14" s="43"/>
      <c r="CS14" s="43"/>
      <c r="CT14" s="43"/>
      <c r="CU14" s="43"/>
      <c r="CV14" s="43"/>
      <c r="CW14" s="43"/>
      <c r="CX14" s="43"/>
      <c r="CY14" s="43"/>
      <c r="CZ14" s="43"/>
    </row>
    <row r="15" spans="1:104" s="7" customFormat="1" ht="14.25" customHeight="1" x14ac:dyDescent="0.25">
      <c r="A15" s="42" t="s">
        <v>81</v>
      </c>
      <c r="B15" s="33"/>
      <c r="C15" s="33"/>
      <c r="D15" s="33"/>
      <c r="E15" s="33"/>
      <c r="F15" s="33"/>
      <c r="G15" s="33"/>
      <c r="H15" s="33"/>
      <c r="I15" s="33"/>
      <c r="J15" s="33"/>
      <c r="K15" s="33"/>
      <c r="L15" s="33"/>
      <c r="M15" s="33"/>
      <c r="N15" s="42" t="s">
        <v>82</v>
      </c>
      <c r="O15" s="33"/>
      <c r="P15" s="33"/>
      <c r="Q15" s="33"/>
      <c r="R15" s="33"/>
      <c r="S15" s="33"/>
      <c r="T15" s="33"/>
      <c r="U15" s="33"/>
      <c r="V15" s="33"/>
      <c r="W15" s="33"/>
      <c r="X15" s="33"/>
      <c r="Y15" s="33"/>
      <c r="Z15" s="33"/>
      <c r="AA15" s="42" t="s">
        <v>82</v>
      </c>
      <c r="AB15" s="33"/>
      <c r="AC15" s="33"/>
      <c r="AD15" s="33"/>
      <c r="AE15" s="33"/>
      <c r="AF15" s="33"/>
      <c r="AG15" s="33"/>
      <c r="AH15" s="33"/>
      <c r="AI15" s="33"/>
      <c r="AJ15" s="33"/>
      <c r="AK15" s="33"/>
      <c r="AL15" s="33"/>
      <c r="AM15" s="33"/>
      <c r="AN15" s="42" t="s">
        <v>81</v>
      </c>
      <c r="AO15" s="33"/>
      <c r="AP15" s="33"/>
      <c r="AQ15" s="33"/>
      <c r="AR15" s="33"/>
      <c r="AS15" s="33"/>
      <c r="AT15" s="33"/>
      <c r="AU15" s="33"/>
      <c r="AV15" s="33"/>
      <c r="AW15" s="33"/>
      <c r="AX15" s="33"/>
      <c r="AY15" s="33"/>
      <c r="AZ15" s="33"/>
      <c r="BA15" s="42" t="s">
        <v>81</v>
      </c>
      <c r="BB15" s="33"/>
      <c r="BC15" s="33"/>
      <c r="BD15" s="33"/>
      <c r="BE15" s="33"/>
      <c r="BF15" s="33"/>
      <c r="BG15" s="33"/>
      <c r="BH15" s="33"/>
      <c r="BI15" s="33"/>
      <c r="BJ15" s="33"/>
      <c r="BK15" s="33"/>
      <c r="BL15" s="33"/>
      <c r="BM15" s="33"/>
      <c r="BN15" s="42" t="s">
        <v>81</v>
      </c>
      <c r="BO15" s="33"/>
      <c r="BP15" s="33"/>
      <c r="BQ15" s="33"/>
      <c r="BR15" s="33"/>
      <c r="BS15" s="33"/>
      <c r="BT15" s="33"/>
      <c r="BU15" s="33"/>
      <c r="BV15" s="33"/>
      <c r="BW15" s="33"/>
      <c r="BX15" s="33"/>
      <c r="BY15" s="33"/>
      <c r="BZ15" s="33"/>
      <c r="CA15" s="42" t="s">
        <v>81</v>
      </c>
      <c r="CB15" s="33"/>
      <c r="CC15" s="33"/>
      <c r="CD15" s="33"/>
      <c r="CE15" s="33"/>
      <c r="CF15" s="33"/>
      <c r="CG15" s="33"/>
      <c r="CH15" s="33"/>
      <c r="CI15" s="33"/>
      <c r="CJ15" s="33"/>
      <c r="CK15" s="33"/>
      <c r="CL15" s="33"/>
      <c r="CM15" s="33"/>
      <c r="CN15" s="42" t="s">
        <v>81</v>
      </c>
      <c r="CO15" s="43"/>
      <c r="CP15" s="43"/>
      <c r="CQ15" s="43"/>
      <c r="CR15" s="43"/>
      <c r="CS15" s="43"/>
      <c r="CT15" s="43"/>
      <c r="CU15" s="43"/>
      <c r="CV15" s="43"/>
      <c r="CW15" s="43"/>
      <c r="CX15" s="43"/>
      <c r="CY15" s="43"/>
      <c r="CZ15" s="43"/>
    </row>
    <row r="16" spans="1:104" s="7" customFormat="1" ht="14.25" customHeight="1" x14ac:dyDescent="0.25">
      <c r="A16" s="42" t="s">
        <v>82</v>
      </c>
      <c r="B16" s="33"/>
      <c r="C16" s="33"/>
      <c r="D16" s="33"/>
      <c r="E16" s="33"/>
      <c r="F16" s="33"/>
      <c r="G16" s="33"/>
      <c r="H16" s="33"/>
      <c r="I16" s="33"/>
      <c r="J16" s="33"/>
      <c r="K16" s="33"/>
      <c r="L16" s="33"/>
      <c r="M16" s="33"/>
      <c r="N16" s="42" t="s">
        <v>79</v>
      </c>
      <c r="O16" s="33"/>
      <c r="P16" s="33"/>
      <c r="Q16" s="33"/>
      <c r="R16" s="33"/>
      <c r="S16" s="33"/>
      <c r="T16" s="33"/>
      <c r="U16" s="33"/>
      <c r="V16" s="33"/>
      <c r="W16" s="33"/>
      <c r="X16" s="33"/>
      <c r="Y16" s="33"/>
      <c r="Z16" s="33"/>
      <c r="AA16" s="42" t="s">
        <v>79</v>
      </c>
      <c r="AB16" s="34"/>
      <c r="AC16" s="35"/>
      <c r="AE16" s="10"/>
      <c r="AF16" s="10"/>
      <c r="AG16" s="10"/>
      <c r="AH16" s="10"/>
      <c r="AI16" s="10"/>
      <c r="AJ16" s="10"/>
      <c r="AK16" s="10"/>
      <c r="AL16" s="10"/>
      <c r="AM16" s="10"/>
      <c r="AN16" s="42" t="s">
        <v>82</v>
      </c>
      <c r="AO16" s="33"/>
      <c r="AP16" s="33"/>
      <c r="AQ16" s="33"/>
      <c r="AR16" s="33"/>
      <c r="AS16" s="33"/>
      <c r="AT16" s="33"/>
      <c r="AU16" s="33"/>
      <c r="AV16" s="33"/>
      <c r="AW16" s="33"/>
      <c r="AX16" s="33"/>
      <c r="AY16" s="33"/>
      <c r="AZ16" s="33"/>
      <c r="BA16" s="42" t="s">
        <v>82</v>
      </c>
      <c r="BB16" s="33"/>
      <c r="BC16" s="33"/>
      <c r="BD16" s="33"/>
      <c r="BE16" s="33"/>
      <c r="BF16" s="33"/>
      <c r="BG16" s="33"/>
      <c r="BH16" s="33"/>
      <c r="BI16" s="33"/>
      <c r="BJ16" s="33"/>
      <c r="BK16" s="33"/>
      <c r="BL16" s="33"/>
      <c r="BM16" s="33"/>
      <c r="BN16" s="42" t="s">
        <v>82</v>
      </c>
      <c r="BO16" s="33"/>
      <c r="BP16" s="33"/>
      <c r="BQ16" s="33"/>
      <c r="BR16" s="33"/>
      <c r="BS16" s="33"/>
      <c r="BT16" s="33"/>
      <c r="BU16" s="33"/>
      <c r="BV16" s="33"/>
      <c r="BW16" s="33"/>
      <c r="BX16" s="33"/>
      <c r="BY16" s="33"/>
      <c r="BZ16" s="33"/>
      <c r="CA16" s="42" t="s">
        <v>82</v>
      </c>
      <c r="CB16" s="33"/>
      <c r="CC16" s="33"/>
      <c r="CD16" s="33"/>
      <c r="CE16" s="33"/>
      <c r="CF16" s="33"/>
      <c r="CG16" s="33"/>
      <c r="CH16" s="33"/>
      <c r="CI16" s="33"/>
      <c r="CJ16" s="33"/>
      <c r="CK16" s="33"/>
      <c r="CL16" s="33"/>
      <c r="CM16" s="33"/>
      <c r="CN16" s="42" t="s">
        <v>82</v>
      </c>
      <c r="CO16" s="43"/>
      <c r="CP16" s="43"/>
      <c r="CQ16" s="43"/>
      <c r="CR16" s="43"/>
      <c r="CS16" s="43"/>
      <c r="CT16" s="43"/>
      <c r="CU16" s="43"/>
      <c r="CV16" s="43"/>
      <c r="CW16" s="43"/>
      <c r="CX16" s="43"/>
      <c r="CY16" s="43"/>
      <c r="CZ16" s="43"/>
    </row>
    <row r="17" spans="1:104" s="7" customFormat="1" ht="14.25" customHeight="1" x14ac:dyDescent="0.25">
      <c r="A17" s="42" t="s">
        <v>79</v>
      </c>
      <c r="B17" s="34"/>
      <c r="C17" s="35"/>
      <c r="E17" s="10"/>
      <c r="F17" s="10"/>
      <c r="G17" s="10"/>
      <c r="H17" s="10"/>
      <c r="I17" s="10"/>
      <c r="J17" s="10"/>
      <c r="K17" s="10"/>
      <c r="L17" s="10"/>
      <c r="M17" s="10"/>
      <c r="N17" s="34" t="s">
        <v>34</v>
      </c>
      <c r="O17" s="34"/>
      <c r="P17" s="35"/>
      <c r="R17" s="10"/>
      <c r="S17" s="10"/>
      <c r="T17" s="10"/>
      <c r="U17" s="10"/>
      <c r="V17" s="10"/>
      <c r="W17" s="10"/>
      <c r="X17" s="10"/>
      <c r="Y17" s="10"/>
      <c r="Z17" s="10"/>
      <c r="AA17" s="34" t="s">
        <v>34</v>
      </c>
      <c r="AB17" s="36"/>
      <c r="AC17" s="35"/>
      <c r="AE17" s="10"/>
      <c r="AF17" s="10"/>
      <c r="AG17" s="10"/>
      <c r="AH17" s="10"/>
      <c r="AI17" s="10"/>
      <c r="AJ17" s="10"/>
      <c r="AK17" s="10"/>
      <c r="AL17" s="10"/>
      <c r="AM17" s="10"/>
      <c r="AN17" s="42" t="s">
        <v>79</v>
      </c>
      <c r="AO17" s="34"/>
      <c r="AP17" s="35"/>
      <c r="AR17" s="10"/>
      <c r="AS17" s="10"/>
      <c r="AT17" s="10"/>
      <c r="AU17" s="10"/>
      <c r="AV17" s="10"/>
      <c r="AW17" s="10"/>
      <c r="AX17" s="10"/>
      <c r="AY17" s="10"/>
      <c r="AZ17" s="10"/>
      <c r="BA17" s="42" t="s">
        <v>79</v>
      </c>
      <c r="BB17" s="34"/>
      <c r="BC17" s="35"/>
      <c r="BE17" s="10"/>
      <c r="BF17" s="10"/>
      <c r="BG17" s="10"/>
      <c r="BH17" s="10"/>
      <c r="BI17" s="10"/>
      <c r="BJ17" s="10"/>
      <c r="BK17" s="10"/>
      <c r="BL17" s="10"/>
      <c r="BM17" s="10"/>
      <c r="BN17" s="42" t="s">
        <v>79</v>
      </c>
      <c r="BO17" s="34"/>
      <c r="BP17" s="35"/>
      <c r="BR17" s="10"/>
      <c r="BS17" s="10"/>
      <c r="BT17" s="10"/>
      <c r="BU17" s="10"/>
      <c r="BV17" s="10"/>
      <c r="BW17" s="10"/>
      <c r="BX17" s="10"/>
      <c r="BY17" s="10"/>
      <c r="BZ17" s="10"/>
      <c r="CA17" s="42" t="s">
        <v>79</v>
      </c>
      <c r="CB17" s="34"/>
      <c r="CC17" s="35"/>
      <c r="CE17" s="10"/>
      <c r="CF17" s="10"/>
      <c r="CG17" s="10"/>
      <c r="CH17" s="10"/>
      <c r="CI17" s="10"/>
      <c r="CJ17" s="10"/>
      <c r="CK17" s="10"/>
      <c r="CL17" s="10"/>
      <c r="CM17" s="10"/>
      <c r="CN17" s="42" t="s">
        <v>79</v>
      </c>
      <c r="CO17" s="43"/>
      <c r="CP17" s="43"/>
      <c r="CQ17" s="43"/>
      <c r="CR17" s="43"/>
      <c r="CS17" s="43"/>
      <c r="CT17" s="43"/>
      <c r="CU17" s="43"/>
      <c r="CV17" s="43"/>
      <c r="CW17" s="43"/>
      <c r="CX17" s="43"/>
      <c r="CY17" s="43"/>
      <c r="CZ17" s="43"/>
    </row>
    <row r="18" spans="1:104" s="7" customFormat="1" ht="14.25" customHeight="1" x14ac:dyDescent="0.25">
      <c r="A18" s="34" t="s">
        <v>34</v>
      </c>
      <c r="B18" s="36"/>
      <c r="C18" s="35"/>
      <c r="E18" s="10"/>
      <c r="F18" s="10"/>
      <c r="G18" s="10"/>
      <c r="H18" s="10"/>
      <c r="I18" s="10"/>
      <c r="J18" s="10"/>
      <c r="K18" s="10"/>
      <c r="L18" s="10"/>
      <c r="M18" s="10"/>
      <c r="N18" s="36" t="s">
        <v>30</v>
      </c>
      <c r="O18" s="36"/>
      <c r="P18" s="35"/>
      <c r="R18" s="10"/>
      <c r="S18" s="10"/>
      <c r="T18" s="10"/>
      <c r="U18" s="10"/>
      <c r="V18" s="10"/>
      <c r="W18" s="10"/>
      <c r="X18" s="10"/>
      <c r="Y18" s="10"/>
      <c r="Z18" s="10"/>
      <c r="AA18" s="36" t="s">
        <v>30</v>
      </c>
      <c r="AB18" s="37"/>
      <c r="AC18" s="38"/>
      <c r="AE18" s="10"/>
      <c r="AF18" s="10"/>
      <c r="AG18" s="10"/>
      <c r="AH18" s="10"/>
      <c r="AI18" s="10"/>
      <c r="AJ18" s="10"/>
      <c r="AK18" s="10"/>
      <c r="AL18" s="10"/>
      <c r="AM18" s="10"/>
      <c r="AN18" s="34" t="s">
        <v>34</v>
      </c>
      <c r="AO18" s="36"/>
      <c r="AP18" s="35"/>
      <c r="AR18" s="10"/>
      <c r="AS18" s="10"/>
      <c r="AT18" s="10"/>
      <c r="AU18" s="10"/>
      <c r="AV18" s="10"/>
      <c r="AW18" s="10"/>
      <c r="AX18" s="10"/>
      <c r="AY18" s="10"/>
      <c r="AZ18" s="10"/>
      <c r="BA18" s="34" t="s">
        <v>34</v>
      </c>
      <c r="BB18" s="36"/>
      <c r="BC18" s="35"/>
      <c r="BE18" s="10"/>
      <c r="BF18" s="10"/>
      <c r="BG18" s="10"/>
      <c r="BH18" s="10"/>
      <c r="BI18" s="10"/>
      <c r="BJ18" s="10"/>
      <c r="BK18" s="10"/>
      <c r="BL18" s="10"/>
      <c r="BM18" s="10"/>
      <c r="BN18" s="34" t="s">
        <v>34</v>
      </c>
      <c r="BO18" s="36"/>
      <c r="BP18" s="35"/>
      <c r="BR18" s="10"/>
      <c r="BS18" s="10"/>
      <c r="BT18" s="10"/>
      <c r="BU18" s="10"/>
      <c r="BV18" s="10"/>
      <c r="BW18" s="10"/>
      <c r="BX18" s="10"/>
      <c r="BY18" s="10"/>
      <c r="BZ18" s="10"/>
      <c r="CA18" s="34" t="s">
        <v>34</v>
      </c>
      <c r="CB18" s="36"/>
      <c r="CC18" s="35"/>
      <c r="CE18" s="10"/>
      <c r="CF18" s="10"/>
      <c r="CG18" s="10"/>
      <c r="CH18" s="10"/>
      <c r="CI18" s="10"/>
      <c r="CJ18" s="10"/>
      <c r="CK18" s="10"/>
      <c r="CL18" s="10"/>
      <c r="CM18" s="10"/>
      <c r="CN18" s="39" t="s">
        <v>72</v>
      </c>
      <c r="CO18" s="43"/>
      <c r="CP18" s="43"/>
      <c r="CQ18" s="43"/>
      <c r="CR18" s="43"/>
      <c r="CS18" s="43"/>
      <c r="CT18" s="43"/>
      <c r="CU18" s="43"/>
      <c r="CV18" s="43"/>
      <c r="CW18" s="43"/>
      <c r="CX18" s="43"/>
      <c r="CY18" s="43"/>
      <c r="CZ18" s="43"/>
    </row>
    <row r="19" spans="1:104" s="7" customFormat="1" x14ac:dyDescent="0.25">
      <c r="A19" s="36" t="s">
        <v>30</v>
      </c>
      <c r="B19" s="37"/>
      <c r="C19" s="38"/>
      <c r="E19" s="10"/>
      <c r="F19" s="10"/>
      <c r="G19" s="10"/>
      <c r="H19" s="10"/>
      <c r="I19" s="10"/>
      <c r="J19" s="10"/>
      <c r="K19" s="10"/>
      <c r="L19" s="10"/>
      <c r="M19" s="10"/>
      <c r="N19" s="37" t="s">
        <v>35</v>
      </c>
      <c r="O19" s="37"/>
      <c r="P19" s="38"/>
      <c r="R19" s="10"/>
      <c r="S19" s="10"/>
      <c r="T19" s="10"/>
      <c r="U19" s="10"/>
      <c r="V19" s="10"/>
      <c r="W19" s="10"/>
      <c r="X19" s="10"/>
      <c r="Y19" s="10"/>
      <c r="Z19" s="10"/>
      <c r="AA19" s="37" t="s">
        <v>35</v>
      </c>
      <c r="AB19" s="37"/>
      <c r="AC19" s="38"/>
      <c r="AE19" s="10"/>
      <c r="AF19" s="10"/>
      <c r="AG19" s="10"/>
      <c r="AH19" s="10"/>
      <c r="AI19" s="10"/>
      <c r="AJ19" s="10"/>
      <c r="AK19" s="10"/>
      <c r="AL19" s="10"/>
      <c r="AM19" s="10"/>
      <c r="AN19" s="36" t="s">
        <v>30</v>
      </c>
      <c r="AO19" s="37"/>
      <c r="AP19" s="38"/>
      <c r="AR19" s="10"/>
      <c r="AS19" s="10"/>
      <c r="AT19" s="10"/>
      <c r="AU19" s="10"/>
      <c r="AV19" s="10"/>
      <c r="AW19" s="10"/>
      <c r="AX19" s="10"/>
      <c r="AY19" s="10"/>
      <c r="AZ19" s="10"/>
      <c r="BA19" s="36" t="s">
        <v>30</v>
      </c>
      <c r="BB19" s="37"/>
      <c r="BC19" s="38"/>
      <c r="BE19" s="10"/>
      <c r="BF19" s="10"/>
      <c r="BG19" s="10"/>
      <c r="BH19" s="10"/>
      <c r="BI19" s="10"/>
      <c r="BJ19" s="10"/>
      <c r="BK19" s="10"/>
      <c r="BL19" s="10"/>
      <c r="BM19" s="10"/>
      <c r="BN19" s="36" t="s">
        <v>30</v>
      </c>
      <c r="BO19" s="37"/>
      <c r="BP19" s="38"/>
      <c r="BR19" s="10"/>
      <c r="BS19" s="10"/>
      <c r="BT19" s="10"/>
      <c r="BU19" s="10"/>
      <c r="BV19" s="10"/>
      <c r="BW19" s="10"/>
      <c r="BX19" s="10"/>
      <c r="BY19" s="10"/>
      <c r="BZ19" s="10"/>
      <c r="CA19" s="36" t="s">
        <v>30</v>
      </c>
      <c r="CB19" s="37"/>
      <c r="CC19" s="38"/>
      <c r="CE19" s="10"/>
      <c r="CF19" s="10"/>
      <c r="CG19" s="10"/>
      <c r="CH19" s="10"/>
      <c r="CI19" s="10"/>
      <c r="CJ19" s="10"/>
      <c r="CK19" s="10"/>
      <c r="CL19" s="10"/>
      <c r="CM19" s="10"/>
      <c r="CN19" s="40" t="s">
        <v>73</v>
      </c>
      <c r="CO19" s="43"/>
      <c r="CP19" s="43"/>
      <c r="CQ19" s="43"/>
      <c r="CR19" s="43"/>
      <c r="CS19" s="43"/>
      <c r="CT19" s="43"/>
      <c r="CU19" s="43"/>
      <c r="CV19" s="43"/>
      <c r="CW19" s="43"/>
      <c r="CX19" s="43"/>
      <c r="CY19" s="43"/>
      <c r="CZ19" s="43"/>
    </row>
    <row r="20" spans="1:104" s="7" customFormat="1" x14ac:dyDescent="0.25">
      <c r="A20" s="37" t="s">
        <v>35</v>
      </c>
      <c r="B20" s="37"/>
      <c r="C20" s="38"/>
      <c r="E20" s="10"/>
      <c r="F20" s="10"/>
      <c r="G20" s="10"/>
      <c r="H20" s="10"/>
      <c r="I20" s="10"/>
      <c r="J20" s="10"/>
      <c r="K20" s="10"/>
      <c r="L20" s="10"/>
      <c r="M20" s="10"/>
      <c r="N20" s="37" t="s">
        <v>36</v>
      </c>
      <c r="O20" s="37"/>
      <c r="P20" s="38"/>
      <c r="R20" s="10"/>
      <c r="S20" s="10"/>
      <c r="T20" s="10"/>
      <c r="U20" s="10"/>
      <c r="V20" s="10"/>
      <c r="W20" s="10"/>
      <c r="X20" s="10"/>
      <c r="Y20" s="10"/>
      <c r="Z20" s="10"/>
      <c r="AA20" s="37" t="s">
        <v>36</v>
      </c>
      <c r="AB20" s="37"/>
      <c r="AC20" s="38"/>
      <c r="AE20" s="10"/>
      <c r="AF20" s="10"/>
      <c r="AG20" s="10"/>
      <c r="AH20" s="10"/>
      <c r="AI20" s="10"/>
      <c r="AJ20" s="10"/>
      <c r="AK20" s="10"/>
      <c r="AL20" s="10"/>
      <c r="AM20" s="10"/>
      <c r="AN20" s="37" t="s">
        <v>35</v>
      </c>
      <c r="AO20" s="37"/>
      <c r="AP20" s="38"/>
      <c r="AR20" s="10"/>
      <c r="AS20" s="10"/>
      <c r="AT20" s="10"/>
      <c r="AU20" s="10"/>
      <c r="AV20" s="10"/>
      <c r="AW20" s="10"/>
      <c r="AX20" s="10"/>
      <c r="AY20" s="10"/>
      <c r="AZ20" s="10"/>
      <c r="BA20" s="37" t="s">
        <v>35</v>
      </c>
      <c r="BB20" s="37"/>
      <c r="BC20" s="38"/>
      <c r="BE20" s="10"/>
      <c r="BF20" s="10"/>
      <c r="BG20" s="10"/>
      <c r="BH20" s="10"/>
      <c r="BI20" s="10"/>
      <c r="BJ20" s="10"/>
      <c r="BK20" s="10"/>
      <c r="BL20" s="10"/>
      <c r="BM20" s="10"/>
      <c r="BN20" s="37" t="s">
        <v>35</v>
      </c>
      <c r="BO20" s="37"/>
      <c r="BP20" s="38"/>
      <c r="BR20" s="10"/>
      <c r="BS20" s="10"/>
      <c r="BT20" s="10"/>
      <c r="BU20" s="10"/>
      <c r="BV20" s="10"/>
      <c r="BW20" s="10"/>
      <c r="BX20" s="10"/>
      <c r="BY20" s="10"/>
      <c r="BZ20" s="10"/>
      <c r="CA20" s="37" t="s">
        <v>35</v>
      </c>
      <c r="CB20" s="37"/>
      <c r="CC20" s="38"/>
      <c r="CE20" s="10"/>
      <c r="CF20" s="10"/>
      <c r="CG20" s="10"/>
      <c r="CH20" s="10"/>
      <c r="CI20" s="10"/>
      <c r="CJ20" s="10"/>
      <c r="CK20" s="10"/>
      <c r="CL20" s="10"/>
      <c r="CM20" s="10"/>
      <c r="CN20" s="40"/>
      <c r="CO20" s="43"/>
      <c r="CP20" s="43"/>
      <c r="CQ20" s="43"/>
      <c r="CR20" s="43"/>
      <c r="CS20" s="43"/>
      <c r="CT20" s="43"/>
      <c r="CU20" s="43"/>
      <c r="CV20" s="43"/>
      <c r="CW20" s="43"/>
      <c r="CX20" s="43"/>
      <c r="CY20" s="43"/>
      <c r="CZ20" s="43"/>
    </row>
    <row r="21" spans="1:104" s="7" customFormat="1" x14ac:dyDescent="0.25">
      <c r="A21" s="37" t="s">
        <v>36</v>
      </c>
      <c r="B21" s="37"/>
      <c r="C21" s="38"/>
      <c r="E21" s="10"/>
      <c r="F21" s="10"/>
      <c r="G21" s="10"/>
      <c r="H21" s="10"/>
      <c r="I21" s="10"/>
      <c r="J21" s="10"/>
      <c r="K21" s="10"/>
      <c r="L21" s="10"/>
      <c r="M21" s="10"/>
      <c r="N21" s="37" t="s">
        <v>41</v>
      </c>
      <c r="O21" s="37"/>
      <c r="P21" s="38"/>
      <c r="R21" s="10"/>
      <c r="S21" s="10"/>
      <c r="T21" s="10"/>
      <c r="U21" s="10"/>
      <c r="V21" s="10"/>
      <c r="W21" s="10"/>
      <c r="X21" s="10"/>
      <c r="Y21" s="10"/>
      <c r="Z21" s="10"/>
      <c r="AA21" s="37" t="s">
        <v>38</v>
      </c>
      <c r="AB21" s="47"/>
      <c r="AC21" s="48"/>
      <c r="AD21" s="49"/>
      <c r="AE21" s="49"/>
      <c r="AF21" s="49"/>
      <c r="AG21" s="49"/>
      <c r="AH21" s="49"/>
      <c r="AI21" s="49"/>
      <c r="AJ21" s="49"/>
      <c r="AK21" s="49"/>
      <c r="AL21" s="49"/>
      <c r="AM21" s="49"/>
      <c r="AN21" s="37" t="s">
        <v>36</v>
      </c>
      <c r="AO21" s="37"/>
      <c r="AP21" s="38"/>
      <c r="AR21" s="10"/>
      <c r="AS21" s="10"/>
      <c r="AT21" s="10"/>
      <c r="AU21" s="10"/>
      <c r="AV21" s="10"/>
      <c r="AW21" s="10"/>
      <c r="AX21" s="10"/>
      <c r="AY21" s="10"/>
      <c r="AZ21" s="10"/>
      <c r="BA21" s="37" t="s">
        <v>36</v>
      </c>
      <c r="BB21" s="37"/>
      <c r="BC21" s="38"/>
      <c r="BE21" s="10"/>
      <c r="BF21" s="10"/>
      <c r="BG21" s="10"/>
      <c r="BH21" s="10"/>
      <c r="BI21" s="10"/>
      <c r="BJ21" s="10"/>
      <c r="BK21" s="10"/>
      <c r="BL21" s="10"/>
      <c r="BM21" s="10"/>
      <c r="BN21" s="37" t="s">
        <v>36</v>
      </c>
      <c r="BO21" s="37"/>
      <c r="BP21" s="38"/>
      <c r="BR21" s="10"/>
      <c r="BS21" s="10"/>
      <c r="BT21" s="10"/>
      <c r="BU21" s="10"/>
      <c r="BV21" s="10"/>
      <c r="BW21" s="10"/>
      <c r="BX21" s="10"/>
      <c r="BY21" s="10"/>
      <c r="BZ21" s="10"/>
      <c r="CA21" s="37" t="s">
        <v>36</v>
      </c>
      <c r="CB21" s="37"/>
      <c r="CC21" s="38"/>
      <c r="CE21" s="10"/>
      <c r="CF21" s="10"/>
      <c r="CG21" s="10"/>
      <c r="CH21" s="10"/>
      <c r="CI21" s="10"/>
      <c r="CJ21" s="10"/>
      <c r="CK21" s="10"/>
      <c r="CL21" s="10"/>
      <c r="CM21" s="10"/>
      <c r="CN21" s="40"/>
      <c r="CO21" s="43"/>
      <c r="CP21" s="43"/>
      <c r="CQ21" s="43"/>
      <c r="CR21" s="43"/>
      <c r="CS21" s="43"/>
      <c r="CT21" s="43"/>
      <c r="CU21" s="43"/>
      <c r="CV21" s="43"/>
      <c r="CW21" s="43"/>
      <c r="CX21" s="43"/>
      <c r="CY21" s="43"/>
      <c r="CZ21" s="43"/>
    </row>
    <row r="22" spans="1:104" s="7" customFormat="1" x14ac:dyDescent="0.25">
      <c r="A22" s="37" t="s">
        <v>32</v>
      </c>
      <c r="B22" s="3"/>
      <c r="C22" s="43"/>
      <c r="D22" s="57"/>
      <c r="E22" s="57"/>
      <c r="F22" s="57"/>
      <c r="G22" s="57"/>
      <c r="H22" s="57"/>
      <c r="I22" s="57"/>
      <c r="J22" s="57"/>
      <c r="K22" s="57"/>
      <c r="L22" s="57"/>
      <c r="M22" s="57"/>
      <c r="N22" s="3"/>
      <c r="O22" s="3"/>
      <c r="P22" s="43"/>
      <c r="Q22" s="57"/>
      <c r="R22" s="57"/>
      <c r="S22" s="57"/>
      <c r="T22" s="57"/>
      <c r="U22" s="57"/>
      <c r="V22" s="57"/>
      <c r="W22" s="57"/>
      <c r="X22" s="57"/>
      <c r="Y22" s="57"/>
      <c r="Z22" s="57"/>
      <c r="AA22" s="3"/>
      <c r="AB22" s="3"/>
      <c r="AC22" s="43"/>
      <c r="AD22" s="57"/>
      <c r="AE22" s="57"/>
      <c r="AF22" s="57"/>
      <c r="AG22" s="57"/>
      <c r="AH22" s="57"/>
      <c r="AI22" s="57"/>
      <c r="AJ22" s="57"/>
      <c r="AK22" s="57"/>
      <c r="AL22" s="57"/>
      <c r="AM22" s="57"/>
      <c r="AN22" s="37" t="s">
        <v>43</v>
      </c>
      <c r="AO22" s="47"/>
      <c r="AP22" s="48"/>
      <c r="AQ22" s="49"/>
      <c r="AR22" s="49"/>
      <c r="AS22" s="49"/>
      <c r="AT22" s="49"/>
      <c r="AU22" s="49"/>
      <c r="AV22" s="49"/>
      <c r="AW22" s="49"/>
      <c r="AX22" s="49"/>
      <c r="AY22" s="49"/>
      <c r="AZ22" s="49"/>
      <c r="BA22" s="37" t="s">
        <v>44</v>
      </c>
      <c r="BB22" s="47"/>
      <c r="BC22" s="48"/>
      <c r="BD22" s="49"/>
      <c r="BE22" s="49"/>
      <c r="BF22" s="49"/>
      <c r="BG22" s="49"/>
      <c r="BH22" s="49"/>
      <c r="BI22" s="49"/>
      <c r="BJ22" s="49"/>
      <c r="BK22" s="49"/>
      <c r="BL22" s="49"/>
      <c r="BM22" s="49"/>
      <c r="BN22" s="37" t="s">
        <v>37</v>
      </c>
      <c r="BO22" s="47"/>
      <c r="BP22" s="48"/>
      <c r="BQ22" s="49"/>
      <c r="BR22" s="49"/>
      <c r="BS22" s="49"/>
      <c r="BT22" s="49"/>
      <c r="BU22" s="49"/>
      <c r="BV22" s="49"/>
      <c r="BW22" s="49"/>
      <c r="BX22" s="49"/>
      <c r="BY22" s="49"/>
      <c r="BZ22" s="49"/>
      <c r="CA22" s="37" t="s">
        <v>45</v>
      </c>
      <c r="CB22" s="47"/>
      <c r="CC22" s="48"/>
      <c r="CD22" s="49"/>
      <c r="CE22" s="49"/>
      <c r="CF22" s="49"/>
      <c r="CG22" s="49"/>
      <c r="CH22" s="49"/>
      <c r="CI22" s="49"/>
      <c r="CJ22" s="49"/>
      <c r="CK22" s="49"/>
      <c r="CL22" s="49"/>
      <c r="CM22" s="49"/>
      <c r="CN22" s="40"/>
      <c r="CO22" s="43"/>
      <c r="CP22" s="43"/>
      <c r="CQ22" s="43"/>
      <c r="CR22" s="43"/>
      <c r="CS22" s="43"/>
      <c r="CT22" s="43"/>
      <c r="CU22" s="43"/>
      <c r="CV22" s="43"/>
      <c r="CW22" s="43"/>
      <c r="CX22" s="43"/>
      <c r="CY22" s="43"/>
      <c r="CZ22" s="43"/>
    </row>
    <row r="23" spans="1:104" ht="57.75" customHeight="1" x14ac:dyDescent="0.25">
      <c r="A23" s="43"/>
      <c r="B23" s="43"/>
      <c r="D23" s="43"/>
      <c r="E23" s="43"/>
      <c r="F23" s="43"/>
      <c r="G23" s="43"/>
      <c r="H23" s="43"/>
      <c r="I23" s="43"/>
      <c r="J23" s="43"/>
      <c r="K23" s="43"/>
      <c r="L23" s="43"/>
      <c r="M23" s="43"/>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c r="BQ23" s="56"/>
      <c r="BR23" s="56"/>
      <c r="BS23" s="56"/>
      <c r="BT23" s="56"/>
      <c r="BU23" s="56"/>
      <c r="BV23" s="56"/>
      <c r="BW23" s="56"/>
      <c r="BX23" s="56"/>
      <c r="BY23" s="56"/>
      <c r="BZ23" s="56"/>
      <c r="CA23" s="56"/>
      <c r="CB23" s="56"/>
      <c r="CC23" s="56"/>
      <c r="CD23" s="56"/>
      <c r="CE23" s="56"/>
      <c r="CF23" s="56"/>
      <c r="CG23" s="56"/>
      <c r="CH23" s="56"/>
      <c r="CI23" s="56"/>
      <c r="CJ23" s="56"/>
      <c r="CK23" s="56"/>
      <c r="CL23" s="56"/>
      <c r="CM23" s="56"/>
      <c r="CN23" s="193" t="s">
        <v>74</v>
      </c>
      <c r="CO23" s="193"/>
      <c r="CP23" s="193"/>
      <c r="CQ23" s="193"/>
      <c r="CR23" s="193"/>
      <c r="CS23" s="193"/>
      <c r="CT23" s="193"/>
      <c r="CU23" s="193"/>
      <c r="CV23" s="193"/>
      <c r="CW23" s="193"/>
      <c r="CX23" s="193"/>
      <c r="CY23" s="193"/>
      <c r="CZ23" s="193"/>
    </row>
    <row r="24" spans="1:104" x14ac:dyDescent="0.25">
      <c r="CM24" s="56"/>
      <c r="CN24" s="34" t="s">
        <v>34</v>
      </c>
    </row>
    <row r="25" spans="1:104" x14ac:dyDescent="0.25">
      <c r="CN25" s="36" t="s">
        <v>30</v>
      </c>
    </row>
    <row r="26" spans="1:104" x14ac:dyDescent="0.25">
      <c r="CN26" s="37" t="s">
        <v>35</v>
      </c>
    </row>
    <row r="27" spans="1:104" x14ac:dyDescent="0.25">
      <c r="CN27" s="37" t="s">
        <v>36</v>
      </c>
    </row>
    <row r="28" spans="1:104" x14ac:dyDescent="0.25">
      <c r="CN28" s="37" t="s">
        <v>48</v>
      </c>
    </row>
  </sheetData>
  <mergeCells count="57">
    <mergeCell ref="N3:P4"/>
    <mergeCell ref="CN1:CZ1"/>
    <mergeCell ref="N2:Z2"/>
    <mergeCell ref="AA2:AM2"/>
    <mergeCell ref="AN2:AZ2"/>
    <mergeCell ref="BA2:BM2"/>
    <mergeCell ref="BN2:BZ2"/>
    <mergeCell ref="CA2:CM2"/>
    <mergeCell ref="CN2:CZ2"/>
    <mergeCell ref="N1:Z1"/>
    <mergeCell ref="AA1:AM1"/>
    <mergeCell ref="AN1:AZ1"/>
    <mergeCell ref="BA1:BM1"/>
    <mergeCell ref="BN1:BZ1"/>
    <mergeCell ref="CA1:CM1"/>
    <mergeCell ref="BA3:BC4"/>
    <mergeCell ref="BD3:BH3"/>
    <mergeCell ref="BI3:BM3"/>
    <mergeCell ref="CQ3:CU3"/>
    <mergeCell ref="Q3:U3"/>
    <mergeCell ref="V3:Z3"/>
    <mergeCell ref="AA3:AC4"/>
    <mergeCell ref="AD3:AH3"/>
    <mergeCell ref="AQ3:AU3"/>
    <mergeCell ref="AI3:AM3"/>
    <mergeCell ref="CV3:CZ3"/>
    <mergeCell ref="N5:P5"/>
    <mergeCell ref="AA5:AC5"/>
    <mergeCell ref="AN5:AP5"/>
    <mergeCell ref="BA5:BC5"/>
    <mergeCell ref="BN5:BP5"/>
    <mergeCell ref="CA5:CC5"/>
    <mergeCell ref="CN5:CP5"/>
    <mergeCell ref="BN3:BP4"/>
    <mergeCell ref="BQ3:BU3"/>
    <mergeCell ref="BV3:BZ3"/>
    <mergeCell ref="CA3:CC4"/>
    <mergeCell ref="CD3:CH3"/>
    <mergeCell ref="CI3:CM3"/>
    <mergeCell ref="AN3:AP4"/>
    <mergeCell ref="AV3:AZ3"/>
    <mergeCell ref="CN23:CZ23"/>
    <mergeCell ref="A1:M1"/>
    <mergeCell ref="A2:M2"/>
    <mergeCell ref="A3:C4"/>
    <mergeCell ref="D3:H3"/>
    <mergeCell ref="I3:M3"/>
    <mergeCell ref="A5:C5"/>
    <mergeCell ref="A13:M13"/>
    <mergeCell ref="CN13:CZ13"/>
    <mergeCell ref="N13:Z13"/>
    <mergeCell ref="AA13:AM13"/>
    <mergeCell ref="AN13:AZ13"/>
    <mergeCell ref="BA13:BM13"/>
    <mergeCell ref="BN13:BZ13"/>
    <mergeCell ref="CA13:CM13"/>
    <mergeCell ref="CN3:CP4"/>
  </mergeCells>
  <printOptions horizontalCentered="1"/>
  <pageMargins left="0" right="0" top="0.75" bottom="0.75" header="0.3" footer="0.3"/>
  <pageSetup scale="77" orientation="landscape" r:id="rId1"/>
  <headerFooter>
    <oddFooter>Page &amp;P of &amp;N</oddFooter>
  </headerFooter>
  <colBreaks count="7" manualBreakCount="7">
    <brk id="13" max="27" man="1"/>
    <brk id="26" max="27" man="1"/>
    <brk id="39" max="27" man="1"/>
    <brk id="52" max="27" man="1"/>
    <brk id="65" max="27" man="1"/>
    <brk id="78" max="27" man="1"/>
    <brk id="91" max="27"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2"/>
  <sheetViews>
    <sheetView view="pageBreakPreview" topLeftCell="A70" zoomScaleNormal="100" zoomScaleSheetLayoutView="100" workbookViewId="0">
      <selection activeCell="F72" sqref="F72"/>
    </sheetView>
  </sheetViews>
  <sheetFormatPr defaultColWidth="20.7109375" defaultRowHeight="12.75" x14ac:dyDescent="0.2"/>
  <cols>
    <col min="1" max="3" width="20.7109375" style="85" customWidth="1"/>
    <col min="4" max="4" width="24.5703125" style="85" customWidth="1"/>
    <col min="5" max="16384" width="20.7109375" style="85"/>
  </cols>
  <sheetData>
    <row r="2" spans="1:4" x14ac:dyDescent="0.2">
      <c r="A2" s="203" t="s">
        <v>105</v>
      </c>
      <c r="B2" s="203"/>
      <c r="C2" s="203"/>
      <c r="D2" s="203"/>
    </row>
    <row r="3" spans="1:4" ht="13.5" thickBot="1" x14ac:dyDescent="0.25">
      <c r="A3" s="86"/>
    </row>
    <row r="4" spans="1:4" ht="13.5" thickBot="1" x14ac:dyDescent="0.25">
      <c r="A4" s="204"/>
      <c r="B4" s="205"/>
      <c r="C4" s="206" t="s">
        <v>106</v>
      </c>
      <c r="D4" s="207"/>
    </row>
    <row r="5" spans="1:4" ht="13.5" thickBot="1" x14ac:dyDescent="0.25">
      <c r="A5" s="204" t="s">
        <v>107</v>
      </c>
      <c r="B5" s="205"/>
      <c r="C5" s="87" t="s">
        <v>108</v>
      </c>
      <c r="D5" s="87" t="s">
        <v>109</v>
      </c>
    </row>
    <row r="6" spans="1:4" x14ac:dyDescent="0.2">
      <c r="A6" s="88"/>
      <c r="B6" s="89"/>
      <c r="C6" s="90"/>
      <c r="D6" s="90"/>
    </row>
    <row r="7" spans="1:4" ht="25.5" x14ac:dyDescent="0.2">
      <c r="A7" s="88" t="s">
        <v>110</v>
      </c>
      <c r="B7" s="89" t="s">
        <v>111</v>
      </c>
      <c r="C7" s="90" t="s">
        <v>112</v>
      </c>
      <c r="D7" s="90" t="s">
        <v>113</v>
      </c>
    </row>
    <row r="8" spans="1:4" ht="26.25" thickBot="1" x14ac:dyDescent="0.25">
      <c r="A8" s="91"/>
      <c r="B8" s="92"/>
      <c r="C8" s="92"/>
      <c r="D8" s="93" t="s">
        <v>114</v>
      </c>
    </row>
    <row r="9" spans="1:4" x14ac:dyDescent="0.2">
      <c r="A9" s="88"/>
      <c r="B9" s="89"/>
      <c r="C9" s="90"/>
      <c r="D9" s="90"/>
    </row>
    <row r="10" spans="1:4" ht="25.5" x14ac:dyDescent="0.2">
      <c r="A10" s="88" t="s">
        <v>115</v>
      </c>
      <c r="B10" s="89" t="s">
        <v>49</v>
      </c>
      <c r="C10" s="90" t="s">
        <v>112</v>
      </c>
      <c r="D10" s="90" t="s">
        <v>113</v>
      </c>
    </row>
    <row r="11" spans="1:4" ht="13.5" thickBot="1" x14ac:dyDescent="0.25">
      <c r="A11" s="91"/>
      <c r="B11" s="94"/>
      <c r="C11" s="92"/>
      <c r="D11" s="92"/>
    </row>
    <row r="12" spans="1:4" x14ac:dyDescent="0.2">
      <c r="A12" s="95"/>
      <c r="B12" s="89"/>
      <c r="C12" s="90"/>
      <c r="D12" s="90"/>
    </row>
    <row r="13" spans="1:4" ht="25.5" x14ac:dyDescent="0.2">
      <c r="A13" s="95" t="s">
        <v>116</v>
      </c>
      <c r="B13" s="89" t="s">
        <v>117</v>
      </c>
      <c r="C13" s="90" t="s">
        <v>112</v>
      </c>
      <c r="D13" s="90" t="s">
        <v>113</v>
      </c>
    </row>
    <row r="14" spans="1:4" ht="13.5" thickBot="1" x14ac:dyDescent="0.25">
      <c r="A14" s="96"/>
      <c r="B14" s="94" t="s">
        <v>118</v>
      </c>
      <c r="C14" s="92"/>
      <c r="D14" s="92"/>
    </row>
    <row r="15" spans="1:4" x14ac:dyDescent="0.2">
      <c r="A15" s="95"/>
      <c r="B15" s="89"/>
      <c r="C15" s="90"/>
      <c r="D15" s="90"/>
    </row>
    <row r="16" spans="1:4" ht="26.25" thickBot="1" x14ac:dyDescent="0.25">
      <c r="A16" s="95" t="s">
        <v>119</v>
      </c>
      <c r="B16" s="89" t="s">
        <v>51</v>
      </c>
      <c r="C16" s="90" t="s">
        <v>112</v>
      </c>
      <c r="D16" s="90" t="s">
        <v>113</v>
      </c>
    </row>
    <row r="17" spans="1:4" x14ac:dyDescent="0.2">
      <c r="A17" s="97"/>
      <c r="B17" s="98"/>
      <c r="C17" s="99"/>
      <c r="D17" s="99"/>
    </row>
    <row r="18" spans="1:4" ht="25.5" x14ac:dyDescent="0.2">
      <c r="A18" s="95" t="s">
        <v>120</v>
      </c>
      <c r="B18" s="89" t="s">
        <v>56</v>
      </c>
      <c r="C18" s="90" t="s">
        <v>112</v>
      </c>
      <c r="D18" s="90" t="s">
        <v>113</v>
      </c>
    </row>
    <row r="19" spans="1:4" ht="25.5" x14ac:dyDescent="0.2">
      <c r="A19" s="100"/>
      <c r="B19" s="101"/>
      <c r="C19" s="101"/>
      <c r="D19" s="102" t="s">
        <v>121</v>
      </c>
    </row>
    <row r="20" spans="1:4" ht="26.25" thickBot="1" x14ac:dyDescent="0.25">
      <c r="A20" s="91"/>
      <c r="B20" s="92"/>
      <c r="C20" s="92"/>
      <c r="D20" s="93" t="s">
        <v>122</v>
      </c>
    </row>
    <row r="21" spans="1:4" x14ac:dyDescent="0.2">
      <c r="A21" s="88"/>
      <c r="B21" s="89"/>
      <c r="C21" s="90"/>
      <c r="D21" s="90"/>
    </row>
    <row r="22" spans="1:4" x14ac:dyDescent="0.2">
      <c r="A22" s="88" t="s">
        <v>123</v>
      </c>
      <c r="B22" s="89" t="s">
        <v>124</v>
      </c>
      <c r="C22" s="90" t="s">
        <v>112</v>
      </c>
      <c r="D22" s="90" t="s">
        <v>125</v>
      </c>
    </row>
    <row r="23" spans="1:4" ht="26.25" thickBot="1" x14ac:dyDescent="0.25">
      <c r="A23" s="91"/>
      <c r="B23" s="94" t="s">
        <v>118</v>
      </c>
      <c r="C23" s="92"/>
      <c r="D23" s="93" t="s">
        <v>126</v>
      </c>
    </row>
    <row r="24" spans="1:4" x14ac:dyDescent="0.2">
      <c r="A24" s="88"/>
      <c r="B24" s="89"/>
      <c r="C24" s="90"/>
      <c r="D24" s="90"/>
    </row>
    <row r="25" spans="1:4" ht="63.75" x14ac:dyDescent="0.2">
      <c r="A25" s="88" t="s">
        <v>127</v>
      </c>
      <c r="B25" s="89" t="s">
        <v>128</v>
      </c>
      <c r="C25" s="90" t="s">
        <v>129</v>
      </c>
      <c r="D25" s="90" t="s">
        <v>130</v>
      </c>
    </row>
    <row r="26" spans="1:4" ht="25.5" x14ac:dyDescent="0.2">
      <c r="A26" s="100"/>
      <c r="B26" s="89" t="s">
        <v>118</v>
      </c>
      <c r="C26" s="90" t="s">
        <v>131</v>
      </c>
      <c r="D26" s="102" t="s">
        <v>132</v>
      </c>
    </row>
    <row r="27" spans="1:4" ht="38.25" x14ac:dyDescent="0.2">
      <c r="A27" s="100"/>
      <c r="B27" s="101"/>
      <c r="C27" s="101"/>
      <c r="D27" s="102" t="s">
        <v>133</v>
      </c>
    </row>
    <row r="28" spans="1:4" ht="38.25" x14ac:dyDescent="0.2">
      <c r="A28" s="100"/>
      <c r="B28" s="101"/>
      <c r="C28" s="101"/>
      <c r="D28" s="102" t="s">
        <v>134</v>
      </c>
    </row>
    <row r="29" spans="1:4" ht="13.5" thickBot="1" x14ac:dyDescent="0.25">
      <c r="A29" s="91"/>
      <c r="B29" s="92"/>
      <c r="C29" s="92"/>
      <c r="D29" s="103"/>
    </row>
    <row r="30" spans="1:4" x14ac:dyDescent="0.2">
      <c r="A30" s="88"/>
      <c r="B30" s="89"/>
      <c r="C30" s="90"/>
      <c r="D30" s="90"/>
    </row>
    <row r="31" spans="1:4" ht="25.5" x14ac:dyDescent="0.2">
      <c r="A31" s="88" t="s">
        <v>135</v>
      </c>
      <c r="B31" s="89" t="s">
        <v>136</v>
      </c>
      <c r="C31" s="90" t="s">
        <v>112</v>
      </c>
      <c r="D31" s="90" t="s">
        <v>113</v>
      </c>
    </row>
    <row r="32" spans="1:4" ht="13.5" thickBot="1" x14ac:dyDescent="0.25">
      <c r="A32" s="91"/>
      <c r="B32" s="94" t="s">
        <v>118</v>
      </c>
      <c r="C32" s="92"/>
      <c r="D32" s="92"/>
    </row>
    <row r="33" spans="1:5" x14ac:dyDescent="0.2">
      <c r="A33" s="88"/>
      <c r="B33" s="89"/>
      <c r="C33" s="90"/>
      <c r="D33" s="90"/>
    </row>
    <row r="34" spans="1:5" ht="63.75" x14ac:dyDescent="0.2">
      <c r="A34" s="88" t="s">
        <v>137</v>
      </c>
      <c r="B34" s="89" t="s">
        <v>138</v>
      </c>
      <c r="C34" s="90" t="s">
        <v>139</v>
      </c>
      <c r="D34" s="90" t="s">
        <v>140</v>
      </c>
    </row>
    <row r="35" spans="1:5" x14ac:dyDescent="0.2">
      <c r="A35" s="88"/>
      <c r="B35" s="89"/>
      <c r="C35" s="101"/>
      <c r="D35" s="104"/>
    </row>
    <row r="36" spans="1:5" x14ac:dyDescent="0.2">
      <c r="A36" s="88"/>
      <c r="B36" s="101"/>
      <c r="C36" s="101"/>
      <c r="D36" s="90" t="s">
        <v>141</v>
      </c>
    </row>
    <row r="37" spans="1:5" ht="25.5" x14ac:dyDescent="0.2">
      <c r="A37" s="100"/>
      <c r="B37" s="101"/>
      <c r="C37" s="101"/>
      <c r="D37" s="105" t="s">
        <v>142</v>
      </c>
      <c r="E37" s="106"/>
    </row>
    <row r="38" spans="1:5" ht="13.5" thickBot="1" x14ac:dyDescent="0.25">
      <c r="A38" s="107"/>
      <c r="B38" s="108"/>
      <c r="C38" s="108"/>
      <c r="D38" s="109"/>
      <c r="E38" s="106"/>
    </row>
    <row r="39" spans="1:5" ht="78" thickTop="1" thickBot="1" x14ac:dyDescent="0.25">
      <c r="A39" s="110"/>
      <c r="B39" s="111"/>
      <c r="C39" s="110"/>
      <c r="D39" s="112" t="s">
        <v>143</v>
      </c>
      <c r="E39" s="113"/>
    </row>
    <row r="40" spans="1:5" x14ac:dyDescent="0.2">
      <c r="A40" s="88"/>
      <c r="B40" s="89"/>
      <c r="C40" s="90"/>
      <c r="D40" s="90"/>
    </row>
    <row r="41" spans="1:5" ht="140.25" x14ac:dyDescent="0.2">
      <c r="A41" s="88" t="s">
        <v>144</v>
      </c>
      <c r="B41" s="89" t="s">
        <v>53</v>
      </c>
      <c r="C41" s="90" t="s">
        <v>145</v>
      </c>
      <c r="D41" s="90" t="s">
        <v>146</v>
      </c>
    </row>
    <row r="42" spans="1:5" x14ac:dyDescent="0.2">
      <c r="A42" s="100"/>
      <c r="B42" s="89"/>
      <c r="C42" s="101"/>
      <c r="D42" s="89" t="s">
        <v>147</v>
      </c>
    </row>
    <row r="43" spans="1:5" ht="51" x14ac:dyDescent="0.2">
      <c r="A43" s="100"/>
      <c r="B43" s="89" t="s">
        <v>148</v>
      </c>
      <c r="C43" s="101"/>
      <c r="D43" s="90" t="s">
        <v>149</v>
      </c>
    </row>
    <row r="44" spans="1:5" ht="25.5" x14ac:dyDescent="0.2">
      <c r="A44" s="100"/>
      <c r="B44" s="101"/>
      <c r="C44" s="101"/>
      <c r="D44" s="102" t="s">
        <v>150</v>
      </c>
    </row>
    <row r="45" spans="1:5" ht="25.5" x14ac:dyDescent="0.2">
      <c r="A45" s="100"/>
      <c r="B45" s="101"/>
      <c r="C45" s="101"/>
      <c r="D45" s="102" t="s">
        <v>151</v>
      </c>
    </row>
    <row r="46" spans="1:5" ht="25.5" x14ac:dyDescent="0.2">
      <c r="A46" s="100"/>
      <c r="B46" s="101"/>
      <c r="C46" s="101"/>
      <c r="D46" s="102" t="s">
        <v>152</v>
      </c>
    </row>
    <row r="47" spans="1:5" ht="25.5" x14ac:dyDescent="0.2">
      <c r="A47" s="100"/>
      <c r="B47" s="101"/>
      <c r="C47" s="101"/>
      <c r="D47" s="102" t="s">
        <v>153</v>
      </c>
    </row>
    <row r="48" spans="1:5" ht="13.5" thickBot="1" x14ac:dyDescent="0.25">
      <c r="A48" s="91"/>
      <c r="B48" s="92"/>
      <c r="C48" s="92"/>
      <c r="D48" s="114"/>
    </row>
    <row r="49" spans="1:4" x14ac:dyDescent="0.2">
      <c r="A49" s="88"/>
      <c r="B49" s="89"/>
      <c r="C49" s="90"/>
      <c r="D49" s="90"/>
    </row>
    <row r="50" spans="1:4" ht="140.25" x14ac:dyDescent="0.2">
      <c r="A50" s="88" t="s">
        <v>154</v>
      </c>
      <c r="B50" s="89" t="s">
        <v>155</v>
      </c>
      <c r="C50" s="90" t="s">
        <v>156</v>
      </c>
      <c r="D50" s="90" t="s">
        <v>157</v>
      </c>
    </row>
    <row r="51" spans="1:4" x14ac:dyDescent="0.2">
      <c r="A51" s="100"/>
      <c r="B51" s="89" t="s">
        <v>158</v>
      </c>
      <c r="C51" s="90"/>
      <c r="D51" s="90"/>
    </row>
    <row r="52" spans="1:4" ht="38.25" x14ac:dyDescent="0.2">
      <c r="A52" s="100"/>
      <c r="B52" s="101"/>
      <c r="C52" s="101"/>
      <c r="D52" s="90" t="s">
        <v>159</v>
      </c>
    </row>
    <row r="53" spans="1:4" ht="13.5" thickBot="1" x14ac:dyDescent="0.25">
      <c r="A53" s="91"/>
      <c r="B53" s="92"/>
      <c r="C53" s="92"/>
      <c r="D53" s="103"/>
    </row>
    <row r="54" spans="1:4" x14ac:dyDescent="0.2">
      <c r="A54" s="88"/>
      <c r="B54" s="89"/>
      <c r="C54" s="90"/>
      <c r="D54" s="90"/>
    </row>
    <row r="55" spans="1:4" ht="39" thickBot="1" x14ac:dyDescent="0.25">
      <c r="A55" s="115" t="s">
        <v>160</v>
      </c>
      <c r="B55" s="94" t="s">
        <v>54</v>
      </c>
      <c r="C55" s="103" t="s">
        <v>161</v>
      </c>
      <c r="D55" s="103" t="s">
        <v>162</v>
      </c>
    </row>
    <row r="56" spans="1:4" x14ac:dyDescent="0.2">
      <c r="A56" s="88"/>
      <c r="B56" s="89"/>
      <c r="C56" s="90"/>
      <c r="D56" s="90"/>
    </row>
    <row r="57" spans="1:4" ht="51.75" thickBot="1" x14ac:dyDescent="0.25">
      <c r="A57" s="115" t="s">
        <v>163</v>
      </c>
      <c r="B57" s="94" t="s">
        <v>55</v>
      </c>
      <c r="C57" s="103" t="s">
        <v>164</v>
      </c>
      <c r="D57" s="103" t="s">
        <v>162</v>
      </c>
    </row>
    <row r="58" spans="1:4" x14ac:dyDescent="0.2">
      <c r="A58" s="88"/>
      <c r="B58" s="89"/>
      <c r="C58" s="90"/>
      <c r="D58" s="90"/>
    </row>
    <row r="59" spans="1:4" ht="51.75" thickBot="1" x14ac:dyDescent="0.25">
      <c r="A59" s="115" t="s">
        <v>165</v>
      </c>
      <c r="B59" s="94" t="s">
        <v>57</v>
      </c>
      <c r="C59" s="103" t="s">
        <v>166</v>
      </c>
      <c r="D59" s="103" t="s">
        <v>162</v>
      </c>
    </row>
    <row r="60" spans="1:4" x14ac:dyDescent="0.2">
      <c r="A60" s="116"/>
      <c r="B60" s="117"/>
      <c r="C60" s="116"/>
      <c r="D60" s="116"/>
    </row>
    <row r="61" spans="1:4" x14ac:dyDescent="0.2">
      <c r="A61" s="118"/>
    </row>
    <row r="62" spans="1:4" ht="13.5" thickBot="1" x14ac:dyDescent="0.25">
      <c r="A62" s="118"/>
    </row>
    <row r="63" spans="1:4" ht="29.25" thickBot="1" x14ac:dyDescent="0.25">
      <c r="A63" s="119" t="s">
        <v>167</v>
      </c>
      <c r="B63" s="120" t="s">
        <v>168</v>
      </c>
      <c r="C63" s="119" t="s">
        <v>167</v>
      </c>
      <c r="D63" s="120" t="s">
        <v>169</v>
      </c>
    </row>
    <row r="64" spans="1:4" x14ac:dyDescent="0.2">
      <c r="A64" s="208" t="s">
        <v>170</v>
      </c>
      <c r="B64" s="210" t="s">
        <v>171</v>
      </c>
      <c r="C64" s="121"/>
      <c r="D64" s="122"/>
    </row>
    <row r="65" spans="1:5" x14ac:dyDescent="0.2">
      <c r="A65" s="209"/>
      <c r="B65" s="211"/>
      <c r="C65" s="121" t="s">
        <v>170</v>
      </c>
      <c r="D65" s="122" t="s">
        <v>172</v>
      </c>
    </row>
    <row r="66" spans="1:5" x14ac:dyDescent="0.2">
      <c r="A66" s="209"/>
      <c r="B66" s="211"/>
      <c r="C66" s="121" t="s">
        <v>173</v>
      </c>
      <c r="D66" s="122" t="s">
        <v>174</v>
      </c>
    </row>
    <row r="67" spans="1:5" ht="38.25" x14ac:dyDescent="0.2">
      <c r="A67" s="123" t="s">
        <v>173</v>
      </c>
      <c r="B67" s="124" t="s">
        <v>175</v>
      </c>
      <c r="C67" s="121" t="s">
        <v>176</v>
      </c>
      <c r="D67" s="122" t="s">
        <v>177</v>
      </c>
    </row>
    <row r="68" spans="1:5" ht="63.75" x14ac:dyDescent="0.2">
      <c r="A68" s="123" t="s">
        <v>176</v>
      </c>
      <c r="B68" s="124" t="s">
        <v>178</v>
      </c>
      <c r="C68" s="121" t="s">
        <v>179</v>
      </c>
      <c r="D68" s="122" t="s">
        <v>180</v>
      </c>
    </row>
    <row r="69" spans="1:5" ht="76.5" x14ac:dyDescent="0.2">
      <c r="A69" s="123" t="s">
        <v>179</v>
      </c>
      <c r="B69" s="124" t="s">
        <v>181</v>
      </c>
      <c r="C69" s="121" t="s">
        <v>182</v>
      </c>
      <c r="D69" s="122" t="s">
        <v>183</v>
      </c>
    </row>
    <row r="70" spans="1:5" ht="153.75" thickBot="1" x14ac:dyDescent="0.25">
      <c r="A70" s="125" t="s">
        <v>182</v>
      </c>
      <c r="B70" s="126" t="s">
        <v>184</v>
      </c>
      <c r="C70" s="127" t="s">
        <v>185</v>
      </c>
      <c r="D70" s="128" t="s">
        <v>186</v>
      </c>
    </row>
    <row r="71" spans="1:5" x14ac:dyDescent="0.2">
      <c r="A71" s="118"/>
    </row>
    <row r="72" spans="1:5" customFormat="1" ht="96" customHeight="1" x14ac:dyDescent="0.25">
      <c r="A72" s="202" t="s">
        <v>187</v>
      </c>
      <c r="B72" s="202"/>
      <c r="C72" s="202"/>
      <c r="D72" s="202"/>
      <c r="E72" s="129"/>
    </row>
  </sheetData>
  <mergeCells count="7">
    <mergeCell ref="A72:D72"/>
    <mergeCell ref="A2:D2"/>
    <mergeCell ref="A4:B4"/>
    <mergeCell ref="C4:D4"/>
    <mergeCell ref="A5:B5"/>
    <mergeCell ref="A64:A66"/>
    <mergeCell ref="B64:B66"/>
  </mergeCells>
  <pageMargins left="0.7" right="0.7" top="0.75" bottom="0.75" header="0.3" footer="0.3"/>
  <pageSetup orientation="portrait" r:id="rId1"/>
  <rowBreaks count="3" manualBreakCount="3">
    <brk id="32" max="3" man="1"/>
    <brk id="50" max="3" man="1"/>
    <brk id="70"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view="pageBreakPreview" zoomScale="110" zoomScaleNormal="100" zoomScaleSheetLayoutView="110" workbookViewId="0">
      <selection sqref="A1:XFD1048576"/>
    </sheetView>
  </sheetViews>
  <sheetFormatPr defaultRowHeight="15" x14ac:dyDescent="0.25"/>
  <cols>
    <col min="1" max="1" width="12.28515625" customWidth="1"/>
    <col min="2" max="2" width="21" customWidth="1"/>
    <col min="3" max="3" width="22.85546875" customWidth="1"/>
    <col min="4" max="4" width="24.85546875" customWidth="1"/>
  </cols>
  <sheetData>
    <row r="1" spans="1:4" ht="15.75" thickBot="1" x14ac:dyDescent="0.3">
      <c r="A1" s="224" t="s">
        <v>188</v>
      </c>
      <c r="B1" s="224"/>
      <c r="C1" s="224"/>
      <c r="D1" s="224"/>
    </row>
    <row r="2" spans="1:4" ht="15.75" thickBot="1" x14ac:dyDescent="0.3">
      <c r="A2" s="225" t="s">
        <v>189</v>
      </c>
      <c r="B2" s="226"/>
      <c r="C2" s="130" t="s">
        <v>108</v>
      </c>
      <c r="D2" s="130" t="s">
        <v>109</v>
      </c>
    </row>
    <row r="3" spans="1:4" ht="25.5" x14ac:dyDescent="0.25">
      <c r="A3" s="218" t="s">
        <v>110</v>
      </c>
      <c r="B3" s="221" t="s">
        <v>190</v>
      </c>
      <c r="C3" s="221" t="s">
        <v>112</v>
      </c>
      <c r="D3" s="131" t="s">
        <v>113</v>
      </c>
    </row>
    <row r="4" spans="1:4" x14ac:dyDescent="0.25">
      <c r="A4" s="219"/>
      <c r="B4" s="222"/>
      <c r="C4" s="222"/>
      <c r="D4" s="131" t="s">
        <v>191</v>
      </c>
    </row>
    <row r="5" spans="1:4" ht="25.5" x14ac:dyDescent="0.25">
      <c r="A5" s="219"/>
      <c r="B5" s="222"/>
      <c r="C5" s="222"/>
      <c r="D5" s="132" t="s">
        <v>192</v>
      </c>
    </row>
    <row r="6" spans="1:4" ht="25.5" x14ac:dyDescent="0.25">
      <c r="A6" s="219"/>
      <c r="B6" s="222"/>
      <c r="C6" s="222"/>
      <c r="D6" s="132" t="s">
        <v>193</v>
      </c>
    </row>
    <row r="7" spans="1:4" ht="51.75" thickBot="1" x14ac:dyDescent="0.3">
      <c r="A7" s="220"/>
      <c r="B7" s="223"/>
      <c r="C7" s="223"/>
      <c r="D7" s="133" t="s">
        <v>194</v>
      </c>
    </row>
    <row r="8" spans="1:4" ht="26.25" thickBot="1" x14ac:dyDescent="0.3">
      <c r="A8" s="134" t="s">
        <v>115</v>
      </c>
      <c r="B8" s="135" t="s">
        <v>50</v>
      </c>
      <c r="C8" s="135" t="s">
        <v>112</v>
      </c>
      <c r="D8" s="135" t="s">
        <v>113</v>
      </c>
    </row>
    <row r="9" spans="1:4" ht="26.25" thickBot="1" x14ac:dyDescent="0.3">
      <c r="A9" s="134" t="s">
        <v>116</v>
      </c>
      <c r="B9" s="135" t="s">
        <v>51</v>
      </c>
      <c r="C9" s="135" t="s">
        <v>112</v>
      </c>
      <c r="D9" s="135" t="s">
        <v>113</v>
      </c>
    </row>
    <row r="10" spans="1:4" ht="25.5" x14ac:dyDescent="0.25">
      <c r="A10" s="218" t="s">
        <v>119</v>
      </c>
      <c r="B10" s="221" t="s">
        <v>195</v>
      </c>
      <c r="C10" s="221" t="s">
        <v>112</v>
      </c>
      <c r="D10" s="131" t="s">
        <v>113</v>
      </c>
    </row>
    <row r="11" spans="1:4" x14ac:dyDescent="0.25">
      <c r="A11" s="219"/>
      <c r="B11" s="222"/>
      <c r="C11" s="222"/>
      <c r="D11" s="131" t="s">
        <v>191</v>
      </c>
    </row>
    <row r="12" spans="1:4" ht="25.5" x14ac:dyDescent="0.25">
      <c r="A12" s="219"/>
      <c r="B12" s="222"/>
      <c r="C12" s="222"/>
      <c r="D12" s="132" t="s">
        <v>196</v>
      </c>
    </row>
    <row r="13" spans="1:4" ht="25.5" x14ac:dyDescent="0.25">
      <c r="A13" s="219"/>
      <c r="B13" s="222"/>
      <c r="C13" s="222"/>
      <c r="D13" s="132" t="s">
        <v>197</v>
      </c>
    </row>
    <row r="14" spans="1:4" ht="26.25" thickBot="1" x14ac:dyDescent="0.3">
      <c r="A14" s="220"/>
      <c r="B14" s="223"/>
      <c r="C14" s="223"/>
      <c r="D14" s="133" t="s">
        <v>198</v>
      </c>
    </row>
    <row r="15" spans="1:4" ht="25.5" x14ac:dyDescent="0.25">
      <c r="A15" s="218" t="s">
        <v>120</v>
      </c>
      <c r="B15" s="221" t="s">
        <v>199</v>
      </c>
      <c r="C15" s="221" t="s">
        <v>112</v>
      </c>
      <c r="D15" s="131" t="s">
        <v>113</v>
      </c>
    </row>
    <row r="16" spans="1:4" x14ac:dyDescent="0.25">
      <c r="A16" s="219"/>
      <c r="B16" s="222"/>
      <c r="C16" s="222"/>
      <c r="D16" s="136" t="s">
        <v>191</v>
      </c>
    </row>
    <row r="17" spans="1:4" ht="15.75" thickBot="1" x14ac:dyDescent="0.3">
      <c r="A17" s="220"/>
      <c r="B17" s="223"/>
      <c r="C17" s="223"/>
      <c r="D17" s="133" t="s">
        <v>200</v>
      </c>
    </row>
    <row r="18" spans="1:4" ht="25.5" x14ac:dyDescent="0.25">
      <c r="A18" s="218" t="s">
        <v>123</v>
      </c>
      <c r="B18" s="221" t="s">
        <v>52</v>
      </c>
      <c r="C18" s="221" t="s">
        <v>112</v>
      </c>
      <c r="D18" s="131" t="s">
        <v>113</v>
      </c>
    </row>
    <row r="19" spans="1:4" x14ac:dyDescent="0.25">
      <c r="A19" s="219"/>
      <c r="B19" s="222"/>
      <c r="C19" s="222"/>
      <c r="D19" s="131" t="s">
        <v>191</v>
      </c>
    </row>
    <row r="20" spans="1:4" ht="38.25" x14ac:dyDescent="0.25">
      <c r="A20" s="219"/>
      <c r="B20" s="222"/>
      <c r="C20" s="222"/>
      <c r="D20" s="132" t="s">
        <v>201</v>
      </c>
    </row>
    <row r="21" spans="1:4" x14ac:dyDescent="0.25">
      <c r="A21" s="219"/>
      <c r="B21" s="222"/>
      <c r="C21" s="222"/>
      <c r="D21" s="131" t="s">
        <v>202</v>
      </c>
    </row>
    <row r="22" spans="1:4" ht="39" thickBot="1" x14ac:dyDescent="0.3">
      <c r="A22" s="220"/>
      <c r="B22" s="223"/>
      <c r="C22" s="223"/>
      <c r="D22" s="133" t="s">
        <v>203</v>
      </c>
    </row>
    <row r="23" spans="1:4" ht="25.5" x14ac:dyDescent="0.25">
      <c r="A23" s="218" t="s">
        <v>127</v>
      </c>
      <c r="B23" s="221" t="s">
        <v>61</v>
      </c>
      <c r="C23" s="221" t="s">
        <v>204</v>
      </c>
      <c r="D23" s="131" t="s">
        <v>205</v>
      </c>
    </row>
    <row r="24" spans="1:4" ht="25.5" x14ac:dyDescent="0.25">
      <c r="A24" s="219"/>
      <c r="B24" s="222"/>
      <c r="C24" s="222"/>
      <c r="D24" s="131" t="s">
        <v>206</v>
      </c>
    </row>
    <row r="25" spans="1:4" x14ac:dyDescent="0.25">
      <c r="A25" s="219"/>
      <c r="B25" s="222"/>
      <c r="C25" s="222"/>
      <c r="D25" s="137" t="s">
        <v>207</v>
      </c>
    </row>
    <row r="26" spans="1:4" ht="26.25" thickBot="1" x14ac:dyDescent="0.3">
      <c r="A26" s="219"/>
      <c r="B26" s="222"/>
      <c r="C26" s="222"/>
      <c r="D26" s="138" t="s">
        <v>208</v>
      </c>
    </row>
    <row r="27" spans="1:4" ht="63.75" x14ac:dyDescent="0.25">
      <c r="A27" s="218" t="s">
        <v>209</v>
      </c>
      <c r="B27" s="221" t="s">
        <v>62</v>
      </c>
      <c r="C27" s="221" t="s">
        <v>210</v>
      </c>
      <c r="D27" s="131" t="s">
        <v>140</v>
      </c>
    </row>
    <row r="28" spans="1:4" x14ac:dyDescent="0.25">
      <c r="A28" s="219"/>
      <c r="B28" s="222"/>
      <c r="C28" s="222"/>
      <c r="D28" s="131" t="s">
        <v>191</v>
      </c>
    </row>
    <row r="29" spans="1:4" ht="26.25" thickBot="1" x14ac:dyDescent="0.3">
      <c r="A29" s="220"/>
      <c r="B29" s="223"/>
      <c r="C29" s="223"/>
      <c r="D29" s="133" t="s">
        <v>211</v>
      </c>
    </row>
    <row r="30" spans="1:4" ht="39" thickBot="1" x14ac:dyDescent="0.3">
      <c r="A30" s="134" t="s">
        <v>137</v>
      </c>
      <c r="B30" s="135" t="s">
        <v>63</v>
      </c>
      <c r="C30" s="135" t="s">
        <v>112</v>
      </c>
      <c r="D30" s="135" t="s">
        <v>113</v>
      </c>
    </row>
    <row r="31" spans="1:4" ht="25.5" x14ac:dyDescent="0.25">
      <c r="A31" s="218" t="s">
        <v>144</v>
      </c>
      <c r="B31" s="221" t="s">
        <v>64</v>
      </c>
      <c r="C31" s="221" t="s">
        <v>112</v>
      </c>
      <c r="D31" s="131" t="s">
        <v>212</v>
      </c>
    </row>
    <row r="32" spans="1:4" ht="38.25" x14ac:dyDescent="0.25">
      <c r="A32" s="219"/>
      <c r="B32" s="222"/>
      <c r="C32" s="222"/>
      <c r="D32" s="131" t="s">
        <v>213</v>
      </c>
    </row>
    <row r="33" spans="1:4" ht="39" thickBot="1" x14ac:dyDescent="0.3">
      <c r="A33" s="220"/>
      <c r="B33" s="223"/>
      <c r="C33" s="223"/>
      <c r="D33" s="133" t="s">
        <v>214</v>
      </c>
    </row>
    <row r="34" spans="1:4" ht="25.5" x14ac:dyDescent="0.25">
      <c r="A34" s="218" t="s">
        <v>154</v>
      </c>
      <c r="B34" s="221" t="s">
        <v>65</v>
      </c>
      <c r="C34" s="221" t="s">
        <v>215</v>
      </c>
      <c r="D34" s="131" t="s">
        <v>113</v>
      </c>
    </row>
    <row r="35" spans="1:4" ht="38.25" x14ac:dyDescent="0.25">
      <c r="A35" s="219"/>
      <c r="B35" s="222"/>
      <c r="C35" s="222"/>
      <c r="D35" s="131" t="s">
        <v>213</v>
      </c>
    </row>
    <row r="36" spans="1:4" ht="38.25" x14ac:dyDescent="0.25">
      <c r="A36" s="219"/>
      <c r="B36" s="222"/>
      <c r="C36" s="222"/>
      <c r="D36" s="132" t="s">
        <v>216</v>
      </c>
    </row>
    <row r="37" spans="1:4" ht="38.25" x14ac:dyDescent="0.25">
      <c r="A37" s="219"/>
      <c r="B37" s="222"/>
      <c r="C37" s="222"/>
      <c r="D37" s="132" t="s">
        <v>217</v>
      </c>
    </row>
    <row r="38" spans="1:4" ht="77.25" thickBot="1" x14ac:dyDescent="0.3">
      <c r="A38" s="220"/>
      <c r="B38" s="223"/>
      <c r="C38" s="223"/>
      <c r="D38" s="133" t="s">
        <v>218</v>
      </c>
    </row>
    <row r="39" spans="1:4" ht="26.25" thickBot="1" x14ac:dyDescent="0.3">
      <c r="A39" s="134" t="s">
        <v>219</v>
      </c>
      <c r="B39" s="135" t="s">
        <v>66</v>
      </c>
      <c r="C39" s="135" t="s">
        <v>112</v>
      </c>
      <c r="D39" s="135" t="s">
        <v>113</v>
      </c>
    </row>
    <row r="40" spans="1:4" ht="39" thickBot="1" x14ac:dyDescent="0.3">
      <c r="A40" s="134" t="s">
        <v>160</v>
      </c>
      <c r="B40" s="135" t="s">
        <v>220</v>
      </c>
      <c r="C40" s="135" t="s">
        <v>112</v>
      </c>
      <c r="D40" s="135" t="s">
        <v>113</v>
      </c>
    </row>
    <row r="41" spans="1:4" ht="25.5" x14ac:dyDescent="0.25">
      <c r="A41" s="218" t="s">
        <v>163</v>
      </c>
      <c r="B41" s="221" t="s">
        <v>68</v>
      </c>
      <c r="C41" s="221" t="s">
        <v>112</v>
      </c>
      <c r="D41" s="131" t="s">
        <v>113</v>
      </c>
    </row>
    <row r="42" spans="1:4" ht="38.25" x14ac:dyDescent="0.25">
      <c r="A42" s="219"/>
      <c r="B42" s="222"/>
      <c r="C42" s="222"/>
      <c r="D42" s="131" t="s">
        <v>213</v>
      </c>
    </row>
    <row r="43" spans="1:4" ht="38.25" x14ac:dyDescent="0.25">
      <c r="A43" s="219"/>
      <c r="B43" s="222"/>
      <c r="C43" s="222"/>
      <c r="D43" s="132" t="s">
        <v>221</v>
      </c>
    </row>
    <row r="44" spans="1:4" ht="25.5" x14ac:dyDescent="0.25">
      <c r="A44" s="219"/>
      <c r="B44" s="222"/>
      <c r="C44" s="222"/>
      <c r="D44" s="132" t="s">
        <v>222</v>
      </c>
    </row>
    <row r="45" spans="1:4" ht="38.25" x14ac:dyDescent="0.25">
      <c r="A45" s="219"/>
      <c r="B45" s="222"/>
      <c r="C45" s="222"/>
      <c r="D45" s="132" t="s">
        <v>223</v>
      </c>
    </row>
    <row r="46" spans="1:4" ht="39" thickBot="1" x14ac:dyDescent="0.3">
      <c r="A46" s="220"/>
      <c r="B46" s="223"/>
      <c r="C46" s="223"/>
      <c r="D46" s="133" t="s">
        <v>224</v>
      </c>
    </row>
    <row r="47" spans="1:4" ht="39" thickBot="1" x14ac:dyDescent="0.3">
      <c r="A47" s="134" t="s">
        <v>225</v>
      </c>
      <c r="B47" s="135" t="s">
        <v>54</v>
      </c>
      <c r="C47" s="135" t="s">
        <v>226</v>
      </c>
      <c r="D47" s="135" t="s">
        <v>113</v>
      </c>
    </row>
    <row r="48" spans="1:4" ht="64.5" thickBot="1" x14ac:dyDescent="0.3">
      <c r="A48" s="134" t="s">
        <v>227</v>
      </c>
      <c r="B48" s="135" t="s">
        <v>69</v>
      </c>
      <c r="C48" s="135" t="s">
        <v>228</v>
      </c>
      <c r="D48" s="135" t="s">
        <v>113</v>
      </c>
    </row>
    <row r="49" spans="1:5" ht="26.25" thickBot="1" x14ac:dyDescent="0.3">
      <c r="A49" s="134" t="s">
        <v>229</v>
      </c>
      <c r="B49" s="135" t="s">
        <v>230</v>
      </c>
      <c r="C49" s="135" t="s">
        <v>112</v>
      </c>
      <c r="D49" s="135" t="s">
        <v>113</v>
      </c>
    </row>
    <row r="50" spans="1:5" ht="51.75" thickBot="1" x14ac:dyDescent="0.3">
      <c r="A50" s="134" t="s">
        <v>231</v>
      </c>
      <c r="B50" s="135" t="s">
        <v>71</v>
      </c>
      <c r="C50" s="135" t="s">
        <v>232</v>
      </c>
      <c r="D50" s="135" t="s">
        <v>113</v>
      </c>
    </row>
    <row r="51" spans="1:5" ht="15.75" thickBot="1" x14ac:dyDescent="0.3"/>
    <row r="52" spans="1:5" ht="29.25" thickBot="1" x14ac:dyDescent="0.3">
      <c r="A52" s="139" t="s">
        <v>167</v>
      </c>
      <c r="B52" s="140" t="s">
        <v>168</v>
      </c>
      <c r="C52" s="139" t="s">
        <v>167</v>
      </c>
      <c r="D52" s="140" t="s">
        <v>169</v>
      </c>
    </row>
    <row r="53" spans="1:5" x14ac:dyDescent="0.25">
      <c r="A53" s="208" t="s">
        <v>170</v>
      </c>
      <c r="B53" s="210" t="s">
        <v>171</v>
      </c>
      <c r="C53" s="208" t="s">
        <v>170</v>
      </c>
      <c r="D53" s="212" t="s">
        <v>172</v>
      </c>
    </row>
    <row r="54" spans="1:5" x14ac:dyDescent="0.25">
      <c r="A54" s="209"/>
      <c r="B54" s="211"/>
      <c r="C54" s="209"/>
      <c r="D54" s="213"/>
    </row>
    <row r="55" spans="1:5" x14ac:dyDescent="0.25">
      <c r="A55" s="209"/>
      <c r="B55" s="211"/>
      <c r="C55" s="209"/>
      <c r="D55" s="213"/>
    </row>
    <row r="56" spans="1:5" ht="38.25" x14ac:dyDescent="0.25">
      <c r="A56" s="123" t="s">
        <v>173</v>
      </c>
      <c r="B56" s="124" t="s">
        <v>175</v>
      </c>
      <c r="C56" s="121" t="s">
        <v>173</v>
      </c>
      <c r="D56" s="122" t="s">
        <v>174</v>
      </c>
    </row>
    <row r="57" spans="1:5" ht="63.75" x14ac:dyDescent="0.25">
      <c r="A57" s="123" t="s">
        <v>176</v>
      </c>
      <c r="B57" s="124" t="s">
        <v>178</v>
      </c>
      <c r="C57" s="121" t="s">
        <v>176</v>
      </c>
      <c r="D57" s="122" t="s">
        <v>177</v>
      </c>
    </row>
    <row r="58" spans="1:5" ht="76.5" x14ac:dyDescent="0.25">
      <c r="A58" s="123" t="s">
        <v>179</v>
      </c>
      <c r="B58" s="124" t="s">
        <v>181</v>
      </c>
      <c r="C58" s="121" t="s">
        <v>179</v>
      </c>
      <c r="D58" s="122" t="s">
        <v>233</v>
      </c>
    </row>
    <row r="59" spans="1:5" ht="25.5" x14ac:dyDescent="0.25">
      <c r="A59" s="209" t="s">
        <v>182</v>
      </c>
      <c r="B59" s="215" t="s">
        <v>184</v>
      </c>
      <c r="C59" s="121">
        <v>5</v>
      </c>
      <c r="D59" s="122" t="s">
        <v>234</v>
      </c>
    </row>
    <row r="60" spans="1:5" x14ac:dyDescent="0.25">
      <c r="A60" s="209"/>
      <c r="B60" s="215"/>
      <c r="C60" s="121">
        <v>6</v>
      </c>
      <c r="D60" s="122" t="s">
        <v>183</v>
      </c>
    </row>
    <row r="61" spans="1:5" ht="39" thickBot="1" x14ac:dyDescent="0.3">
      <c r="A61" s="214"/>
      <c r="B61" s="216"/>
      <c r="C61" s="127">
        <v>7</v>
      </c>
      <c r="D61" s="128" t="s">
        <v>186</v>
      </c>
    </row>
    <row r="62" spans="1:5" x14ac:dyDescent="0.25">
      <c r="A62" s="118"/>
      <c r="B62" s="85"/>
      <c r="C62" s="85"/>
      <c r="D62" s="85"/>
    </row>
    <row r="63" spans="1:5" x14ac:dyDescent="0.25">
      <c r="A63" s="85"/>
      <c r="B63" s="85"/>
      <c r="C63" s="85"/>
      <c r="D63" s="85"/>
    </row>
    <row r="64" spans="1:5" x14ac:dyDescent="0.25">
      <c r="A64" s="85"/>
      <c r="B64" s="85"/>
      <c r="C64" s="85"/>
      <c r="D64" s="85"/>
      <c r="E64" s="85"/>
    </row>
    <row r="65" spans="1:5" ht="95.25" customHeight="1" x14ac:dyDescent="0.25">
      <c r="A65" s="202" t="s">
        <v>187</v>
      </c>
      <c r="B65" s="217"/>
      <c r="C65" s="217"/>
      <c r="D65" s="217"/>
      <c r="E65" s="141"/>
    </row>
  </sheetData>
  <mergeCells count="36">
    <mergeCell ref="A10:A14"/>
    <mergeCell ref="B10:B14"/>
    <mergeCell ref="C10:C14"/>
    <mergeCell ref="A1:D1"/>
    <mergeCell ref="A2:B2"/>
    <mergeCell ref="A3:A7"/>
    <mergeCell ref="B3:B7"/>
    <mergeCell ref="C3:C7"/>
    <mergeCell ref="A15:A17"/>
    <mergeCell ref="B15:B17"/>
    <mergeCell ref="C15:C17"/>
    <mergeCell ref="A18:A22"/>
    <mergeCell ref="B18:B22"/>
    <mergeCell ref="C18:C22"/>
    <mergeCell ref="A23:A26"/>
    <mergeCell ref="B23:B26"/>
    <mergeCell ref="C23:C26"/>
    <mergeCell ref="A27:A29"/>
    <mergeCell ref="B27:B29"/>
    <mergeCell ref="C27:C29"/>
    <mergeCell ref="A31:A33"/>
    <mergeCell ref="B31:B33"/>
    <mergeCell ref="C31:C33"/>
    <mergeCell ref="A34:A38"/>
    <mergeCell ref="B34:B38"/>
    <mergeCell ref="C34:C38"/>
    <mergeCell ref="D53:D55"/>
    <mergeCell ref="A59:A61"/>
    <mergeCell ref="B59:B61"/>
    <mergeCell ref="A65:D65"/>
    <mergeCell ref="A41:A46"/>
    <mergeCell ref="B41:B46"/>
    <mergeCell ref="C41:C46"/>
    <mergeCell ref="A53:A55"/>
    <mergeCell ref="B53:B55"/>
    <mergeCell ref="C53:C5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1</vt:lpstr>
      <vt:lpstr>2</vt:lpstr>
      <vt:lpstr>3</vt:lpstr>
      <vt:lpstr>1994PSIC</vt:lpstr>
      <vt:lpstr>2004PSIC</vt:lpstr>
      <vt:lpstr>'1'!Print_Area</vt:lpstr>
      <vt:lpstr>'1994PSIC'!Print_Area</vt:lpstr>
      <vt:lpstr>'3'!Print_Area</vt:lpstr>
      <vt:lpstr>'1'!Print_Titles</vt:lpstr>
      <vt:lpstr>'2'!Print_Titles</vt:lpstr>
      <vt:lpstr>'3'!Print_Titles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Aldrin Federico R. Bahit, Jr.</dc:creator>
  <cp:lastModifiedBy>My PC</cp:lastModifiedBy>
  <cp:lastPrinted>2015-02-23T04:46:11Z</cp:lastPrinted>
  <dcterms:created xsi:type="dcterms:W3CDTF">2013-05-21T09:57:47Z</dcterms:created>
  <dcterms:modified xsi:type="dcterms:W3CDTF">2015-02-23T04:46:12Z</dcterms:modified>
</cp:coreProperties>
</file>