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75" windowWidth="9690" windowHeight="9435" firstSheet="1" activeTab="1"/>
  </bookViews>
  <sheets>
    <sheet name="000" sheetId="3" state="veryHidden" r:id="rId1"/>
    <sheet name="table6.3-2013" sheetId="1" r:id="rId2"/>
  </sheets>
  <definedNames>
    <definedName name="_xlnm.Print_Area" localSheetId="1">'table6.3-2013'!$A$1:$E$54</definedName>
  </definedNames>
  <calcPr calcId="145621"/>
</workbook>
</file>

<file path=xl/calcChain.xml><?xml version="1.0" encoding="utf-8"?>
<calcChain xmlns="http://schemas.openxmlformats.org/spreadsheetml/2006/main">
  <c r="E17" i="1" l="1"/>
  <c r="D21" i="1"/>
  <c r="B21" i="1"/>
  <c r="D20" i="1"/>
  <c r="B20" i="1"/>
  <c r="C20" i="1" s="1"/>
  <c r="C21" i="1" l="1"/>
  <c r="E21" i="1"/>
  <c r="D19" i="1"/>
  <c r="E19" i="1" s="1"/>
  <c r="B19" i="1"/>
  <c r="E20" i="1" l="1"/>
  <c r="E18" i="1"/>
  <c r="E16" i="1"/>
  <c r="E15" i="1"/>
  <c r="E14" i="1"/>
  <c r="E13" i="1"/>
  <c r="E12" i="1"/>
  <c r="E11" i="1"/>
  <c r="E10" i="1"/>
  <c r="E9" i="1"/>
  <c r="C10" i="1"/>
  <c r="C13" i="1"/>
  <c r="C14" i="1"/>
  <c r="C15" i="1"/>
  <c r="C16" i="1"/>
  <c r="C17" i="1"/>
  <c r="C18" i="1"/>
  <c r="C19" i="1"/>
  <c r="C9" i="1"/>
  <c r="B11" i="1"/>
  <c r="C11" i="1" s="1"/>
  <c r="C12" i="1" l="1"/>
</calcChain>
</file>

<file path=xl/sharedStrings.xml><?xml version="1.0" encoding="utf-8"?>
<sst xmlns="http://schemas.openxmlformats.org/spreadsheetml/2006/main" count="23" uniqueCount="18">
  <si>
    <t>Table 6.3</t>
  </si>
  <si>
    <t>CAR</t>
  </si>
  <si>
    <t>Philippines</t>
  </si>
  <si>
    <t>Sales</t>
  </si>
  <si>
    <t>Mortgages</t>
  </si>
  <si>
    <t>Sales (Phils)</t>
  </si>
  <si>
    <t>Mortgages (Phils)</t>
  </si>
  <si>
    <t>Mortgages (CAR)</t>
  </si>
  <si>
    <t>Sales (CAR)</t>
  </si>
  <si>
    <t>Value</t>
  </si>
  <si>
    <t>% Change</t>
  </si>
  <si>
    <t>YEAR</t>
  </si>
  <si>
    <t>(Value in Million Pesos)</t>
  </si>
  <si>
    <t>VALUE OF REAL ESTATE SALES*</t>
  </si>
  <si>
    <t>* Sales and mortgages</t>
  </si>
  <si>
    <t>Source:  Philippine Statistics Authority - National Statistics Office</t>
  </si>
  <si>
    <t>1999 - 2012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</si>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</sst>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Border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 applyBorder="1"/>
    <xf numFmtId="41" fontId="4" fillId="0" borderId="0" xfId="0" applyNumberFormat="1" applyFont="1"/>
    <xf numFmtId="0" fontId="4" fillId="0" borderId="0" xfId="0" applyFont="1" applyBorder="1" applyAlignment="1">
      <alignment horizontal="left" indent="1"/>
    </xf>
    <xf numFmtId="165" fontId="4" fillId="0" borderId="0" xfId="1" applyNumberFormat="1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5" fontId="4" fillId="0" borderId="0" xfId="1" applyNumberFormat="1" applyFont="1" applyBorder="1"/>
    <xf numFmtId="41" fontId="4" fillId="0" borderId="0" xfId="0" applyNumberFormat="1" applyFont="1" applyBorder="1"/>
    <xf numFmtId="164" fontId="4" fillId="0" borderId="0" xfId="1" applyNumberFormat="1" applyFont="1" applyBorder="1"/>
    <xf numFmtId="165" fontId="6" fillId="0" borderId="0" xfId="1" applyNumberFormat="1" applyFont="1" applyBorder="1"/>
    <xf numFmtId="3" fontId="4" fillId="0" borderId="0" xfId="0" applyNumberFormat="1" applyFont="1" applyBorder="1"/>
    <xf numFmtId="0" fontId="4" fillId="0" borderId="2" xfId="0" applyFont="1" applyBorder="1" applyAlignment="1">
      <alignment horizontal="center" vertical="center"/>
    </xf>
    <xf numFmtId="165" fontId="6" fillId="0" borderId="2" xfId="1" applyNumberFormat="1" applyFont="1" applyBorder="1"/>
    <xf numFmtId="164" fontId="4" fillId="0" borderId="2" xfId="1" applyNumberFormat="1" applyFont="1" applyBorder="1"/>
    <xf numFmtId="165" fontId="4" fillId="0" borderId="2" xfId="1" applyNumberFormat="1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/>
              <a:t>Figure 6.1</a:t>
            </a:r>
            <a:r>
              <a:rPr lang="en-US" sz="1000" baseline="0"/>
              <a:t> </a:t>
            </a:r>
            <a:r>
              <a:rPr lang="en-US" sz="1000"/>
              <a:t>Real Estate Sales,</a:t>
            </a:r>
            <a:r>
              <a:rPr lang="en-US" sz="1000" baseline="0"/>
              <a:t> Philippines</a:t>
            </a:r>
            <a:r>
              <a:rPr lang="en-US" sz="1000"/>
              <a:t>, 1999-2011</a:t>
            </a:r>
          </a:p>
        </c:rich>
      </c:tx>
      <c:layout>
        <c:manualLayout>
          <c:xMode val="edge"/>
          <c:yMode val="edge"/>
          <c:x val="0.2324418222095497"/>
          <c:y val="4.04859641852247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9702668441691"/>
          <c:y val="0.17451915535137669"/>
          <c:w val="0.77962677165354333"/>
          <c:h val="0.6449804776469058"/>
        </c:manualLayout>
      </c:layout>
      <c:lineChart>
        <c:grouping val="stacked"/>
        <c:varyColors val="0"/>
        <c:ser>
          <c:idx val="0"/>
          <c:order val="0"/>
          <c:cat>
            <c:numRef>
              <c:f>'table6.3-2013'!$A$8:$A$21</c:f>
              <c:numCache>
                <c:formatCode>General</c:formatCode>
                <c:ptCount val="1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</c:numCache>
            </c:numRef>
          </c:cat>
          <c:val>
            <c:numRef>
              <c:f>'table6.3-2013'!$B$8:$B$21</c:f>
              <c:numCache>
                <c:formatCode>_(* #,##0_);_(* \(#,##0\);_(* "-"??_);_(@_)</c:formatCode>
                <c:ptCount val="14"/>
                <c:pt idx="0">
                  <c:v>99176.334000000003</c:v>
                </c:pt>
                <c:pt idx="1">
                  <c:v>187464.149</c:v>
                </c:pt>
                <c:pt idx="2">
                  <c:v>76290.654999999999</c:v>
                </c:pt>
                <c:pt idx="3">
                  <c:v>77655</c:v>
                </c:pt>
                <c:pt idx="4">
                  <c:v>62408</c:v>
                </c:pt>
                <c:pt idx="5">
                  <c:v>44780</c:v>
                </c:pt>
                <c:pt idx="6">
                  <c:v>59553</c:v>
                </c:pt>
                <c:pt idx="7">
                  <c:v>62048</c:v>
                </c:pt>
                <c:pt idx="8">
                  <c:v>62991</c:v>
                </c:pt>
                <c:pt idx="9">
                  <c:v>150556</c:v>
                </c:pt>
                <c:pt idx="10">
                  <c:v>172675</c:v>
                </c:pt>
                <c:pt idx="11">
                  <c:v>162841</c:v>
                </c:pt>
                <c:pt idx="12">
                  <c:v>186327</c:v>
                </c:pt>
                <c:pt idx="13">
                  <c:v>203129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49120"/>
        <c:axId val="71418240"/>
      </c:lineChart>
      <c:catAx>
        <c:axId val="5454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418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1418240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In '000 Pesos</a:t>
                </a:r>
              </a:p>
            </c:rich>
          </c:tx>
          <c:layout>
            <c:manualLayout>
              <c:xMode val="edge"/>
              <c:yMode val="edge"/>
              <c:x val="3.2442748091603052E-2"/>
              <c:y val="0.3562760079469413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49120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FFFFFF" mc:Ignorable="a14" a14:legacySpreadsheetColorIndex="42">
                <a:gamma/>
                <a:tint val="0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CFFCC" mc:Ignorable="a14" a14:legacySpreadsheetColorIndex="42"/>
            </a:gs>
          </a:gsLst>
          <a:lin ang="5400000" scaled="1"/>
        </a:gradFill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/>
              <a:t>Figure 6.2</a:t>
            </a:r>
            <a:r>
              <a:rPr lang="en-US" sz="1000" baseline="0"/>
              <a:t> </a:t>
            </a:r>
            <a:r>
              <a:rPr lang="en-US" sz="1000"/>
              <a:t>Real Estate Sales, CAR, 1999-2011</a:t>
            </a:r>
          </a:p>
        </c:rich>
      </c:tx>
      <c:layout>
        <c:manualLayout>
          <c:xMode val="edge"/>
          <c:yMode val="edge"/>
          <c:x val="0.29040249365814191"/>
          <c:y val="4.55109433634845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70516286445155"/>
          <c:y val="0.15519610655955451"/>
          <c:w val="0.77731865455652438"/>
          <c:h val="0.7367481696366901"/>
        </c:manualLayout>
      </c:layout>
      <c:lineChart>
        <c:grouping val="stacked"/>
        <c:varyColors val="0"/>
        <c:ser>
          <c:idx val="1"/>
          <c:order val="0"/>
          <c:cat>
            <c:numRef>
              <c:f>'table6.3-2013'!$A$8:$A$21</c:f>
              <c:numCache>
                <c:formatCode>General</c:formatCode>
                <c:ptCount val="1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</c:numCache>
            </c:numRef>
          </c:cat>
          <c:val>
            <c:numRef>
              <c:f>'table6.3-2013'!$D$8:$D$21</c:f>
              <c:numCache>
                <c:formatCode>_(* #,##0_);_(* \(#,##0\);_(* "-"??_);_(@_)</c:formatCode>
                <c:ptCount val="14"/>
                <c:pt idx="0">
                  <c:v>944.47699999999998</c:v>
                </c:pt>
                <c:pt idx="1">
                  <c:v>1151.951</c:v>
                </c:pt>
                <c:pt idx="2">
                  <c:v>724.87</c:v>
                </c:pt>
                <c:pt idx="3">
                  <c:v>870</c:v>
                </c:pt>
                <c:pt idx="4">
                  <c:v>737</c:v>
                </c:pt>
                <c:pt idx="5">
                  <c:v>646</c:v>
                </c:pt>
                <c:pt idx="6">
                  <c:v>558</c:v>
                </c:pt>
                <c:pt idx="7">
                  <c:v>743</c:v>
                </c:pt>
                <c:pt idx="8">
                  <c:v>805</c:v>
                </c:pt>
                <c:pt idx="9">
                  <c:v>731</c:v>
                </c:pt>
                <c:pt idx="10">
                  <c:v>937</c:v>
                </c:pt>
                <c:pt idx="11">
                  <c:v>1862</c:v>
                </c:pt>
                <c:pt idx="12">
                  <c:v>2242</c:v>
                </c:pt>
                <c:pt idx="13">
                  <c:v>2927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36544"/>
        <c:axId val="95181056"/>
      </c:lineChart>
      <c:catAx>
        <c:axId val="9503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181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5181056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In '000 Pesos</a:t>
                </a:r>
              </a:p>
            </c:rich>
          </c:tx>
          <c:layout>
            <c:manualLayout>
              <c:xMode val="edge"/>
              <c:yMode val="edge"/>
              <c:x val="3.2442748091603052E-2"/>
              <c:y val="0.3562760079469413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036544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FFFFFF" mc:Ignorable="a14" a14:legacySpreadsheetColorIndex="42">
                <a:gamma/>
                <a:tint val="0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CFFCC" mc:Ignorable="a14" a14:legacySpreadsheetColorIndex="42"/>
            </a:gs>
          </a:gsLst>
          <a:lin ang="5400000" scaled="1"/>
        </a:gradFill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 verticalDpi="120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23</xdr:row>
      <xdr:rowOff>127001</xdr:rowOff>
    </xdr:from>
    <xdr:to>
      <xdr:col>4</xdr:col>
      <xdr:colOff>1085850</xdr:colOff>
      <xdr:row>37</xdr:row>
      <xdr:rowOff>152401</xdr:rowOff>
    </xdr:to>
    <xdr:graphicFrame macro="">
      <xdr:nvGraphicFramePr>
        <xdr:cNvPr id="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76199</xdr:colOff>
      <xdr:row>38</xdr:row>
      <xdr:rowOff>133351</xdr:rowOff>
    </xdr:from>
    <xdr:to>
      <xdr:col>4</xdr:col>
      <xdr:colOff>1085849</xdr:colOff>
      <xdr:row>53</xdr:row>
      <xdr:rowOff>9526</xdr:rowOff>
    </xdr:to>
    <xdr:graphicFrame macro="">
      <xdr:nvGraphicFramePr>
        <xdr:cNvPr id="8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18775" zoomScaleNormal="32" zoomScaleSheetLayoutView="4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view="pageBreakPreview" zoomScaleNormal="100" zoomScaleSheetLayoutView="100" workbookViewId="0">
      <selection activeCell="G46" sqref="G46"/>
    </sheetView>
  </sheetViews>
  <sheetFormatPr defaultRowHeight="12.75" x14ac:dyDescent="0.2"/>
  <cols>
    <col min="1" max="1" width="17" style="3" customWidth="1"/>
    <col min="2" max="2" width="17.7109375" style="3" customWidth="1"/>
    <col min="3" max="3" width="17.7109375" style="6" customWidth="1"/>
    <col min="4" max="5" width="17.7109375" style="3" customWidth="1"/>
    <col min="6" max="16" width="9.140625" style="3"/>
    <col min="17" max="17" width="19.42578125" style="3" customWidth="1"/>
    <col min="18" max="18" width="12.5703125" style="3" customWidth="1"/>
    <col min="19" max="20" width="9.140625" style="3"/>
    <col min="21" max="21" width="11.5703125" style="3" bestFit="1" customWidth="1"/>
    <col min="22" max="16384" width="9.140625" style="3"/>
  </cols>
  <sheetData>
    <row r="1" spans="1:21" ht="16.5" customHeight="1" x14ac:dyDescent="0.2">
      <c r="A1" s="3" t="s">
        <v>0</v>
      </c>
    </row>
    <row r="2" spans="1:21" x14ac:dyDescent="0.2">
      <c r="A2" s="1" t="s">
        <v>13</v>
      </c>
    </row>
    <row r="3" spans="1:21" x14ac:dyDescent="0.2">
      <c r="A3" s="1" t="s">
        <v>16</v>
      </c>
    </row>
    <row r="4" spans="1:21" x14ac:dyDescent="0.2">
      <c r="A4" s="1" t="s">
        <v>12</v>
      </c>
    </row>
    <row r="5" spans="1:21" x14ac:dyDescent="0.2">
      <c r="A5" s="1"/>
    </row>
    <row r="6" spans="1:21" x14ac:dyDescent="0.2">
      <c r="A6" s="23" t="s">
        <v>11</v>
      </c>
      <c r="B6" s="21" t="s">
        <v>2</v>
      </c>
      <c r="C6" s="21"/>
      <c r="D6" s="22" t="s">
        <v>1</v>
      </c>
      <c r="E6" s="22"/>
    </row>
    <row r="7" spans="1:21" x14ac:dyDescent="0.2">
      <c r="A7" s="23"/>
      <c r="B7" s="9" t="s">
        <v>9</v>
      </c>
      <c r="C7" s="10" t="s">
        <v>10</v>
      </c>
      <c r="D7" s="9" t="s">
        <v>9</v>
      </c>
      <c r="E7" s="10" t="s">
        <v>10</v>
      </c>
    </row>
    <row r="8" spans="1:21" ht="17.25" customHeight="1" x14ac:dyDescent="0.2">
      <c r="A8" s="11">
        <v>1999</v>
      </c>
      <c r="B8" s="15">
        <v>99176.334000000003</v>
      </c>
      <c r="C8" s="3"/>
      <c r="D8" s="12">
        <v>944.47699999999998</v>
      </c>
      <c r="E8" s="5"/>
    </row>
    <row r="9" spans="1:21" ht="17.25" customHeight="1" x14ac:dyDescent="0.2">
      <c r="A9" s="11">
        <v>2000</v>
      </c>
      <c r="B9" s="15">
        <v>187464.149</v>
      </c>
      <c r="C9" s="14">
        <f t="shared" ref="C9:C19" si="0">((B9/B8)-1)*100</f>
        <v>89.021051131008733</v>
      </c>
      <c r="D9" s="12">
        <v>1151.951</v>
      </c>
      <c r="E9" s="14">
        <f t="shared" ref="E9:E18" si="1">((D9/D8)-1)*100</f>
        <v>21.967078076014566</v>
      </c>
      <c r="R9" s="4">
        <v>2002</v>
      </c>
      <c r="S9" s="4">
        <v>2003</v>
      </c>
      <c r="T9" s="4">
        <v>2004</v>
      </c>
      <c r="U9" s="4">
        <v>2005</v>
      </c>
    </row>
    <row r="10" spans="1:21" ht="17.25" customHeight="1" x14ac:dyDescent="0.2">
      <c r="A10" s="11">
        <v>2001</v>
      </c>
      <c r="B10" s="15">
        <v>76290.654999999999</v>
      </c>
      <c r="C10" s="14">
        <f t="shared" si="0"/>
        <v>-59.303869349440255</v>
      </c>
      <c r="D10" s="12">
        <v>724.87</v>
      </c>
      <c r="E10" s="14">
        <f t="shared" si="1"/>
        <v>-37.074580429202285</v>
      </c>
      <c r="Q10" s="7" t="s">
        <v>5</v>
      </c>
      <c r="R10" s="8">
        <v>72655</v>
      </c>
      <c r="S10" s="8">
        <v>62408</v>
      </c>
      <c r="T10" s="8">
        <v>44780</v>
      </c>
      <c r="U10" s="8">
        <v>42966</v>
      </c>
    </row>
    <row r="11" spans="1:21" ht="17.25" customHeight="1" x14ac:dyDescent="0.2">
      <c r="A11" s="11">
        <v>2002</v>
      </c>
      <c r="B11" s="15">
        <f>77655</f>
        <v>77655</v>
      </c>
      <c r="C11" s="14">
        <f t="shared" si="0"/>
        <v>1.7883514042447368</v>
      </c>
      <c r="D11" s="12">
        <v>870</v>
      </c>
      <c r="E11" s="14">
        <f t="shared" si="1"/>
        <v>20.021521100335239</v>
      </c>
      <c r="Q11" s="7" t="s">
        <v>8</v>
      </c>
      <c r="R11" s="8">
        <v>870</v>
      </c>
      <c r="S11" s="8">
        <v>737</v>
      </c>
      <c r="T11" s="8">
        <v>646</v>
      </c>
      <c r="U11" s="8">
        <v>378</v>
      </c>
    </row>
    <row r="12" spans="1:21" ht="17.25" customHeight="1" x14ac:dyDescent="0.2">
      <c r="A12" s="11">
        <v>2003</v>
      </c>
      <c r="B12" s="15">
        <v>62408</v>
      </c>
      <c r="C12" s="14">
        <f t="shared" si="0"/>
        <v>-19.63427982744189</v>
      </c>
      <c r="D12" s="12">
        <v>737</v>
      </c>
      <c r="E12" s="14">
        <f t="shared" si="1"/>
        <v>-15.287356321839084</v>
      </c>
    </row>
    <row r="13" spans="1:21" ht="17.25" customHeight="1" x14ac:dyDescent="0.2">
      <c r="A13" s="11">
        <v>2004</v>
      </c>
      <c r="B13" s="15">
        <v>44780</v>
      </c>
      <c r="C13" s="14">
        <f t="shared" si="0"/>
        <v>-28.246378669401363</v>
      </c>
      <c r="D13" s="12">
        <v>646</v>
      </c>
      <c r="E13" s="14">
        <f t="shared" si="1"/>
        <v>-12.347354138398913</v>
      </c>
    </row>
    <row r="14" spans="1:21" ht="17.25" customHeight="1" x14ac:dyDescent="0.2">
      <c r="A14" s="11">
        <v>2005</v>
      </c>
      <c r="B14" s="15">
        <v>59553</v>
      </c>
      <c r="C14" s="14">
        <f t="shared" si="0"/>
        <v>32.990174184903978</v>
      </c>
      <c r="D14" s="12">
        <v>558</v>
      </c>
      <c r="E14" s="14">
        <f t="shared" si="1"/>
        <v>-13.622291021671828</v>
      </c>
    </row>
    <row r="15" spans="1:21" ht="17.25" customHeight="1" x14ac:dyDescent="0.2">
      <c r="A15" s="11">
        <v>2006</v>
      </c>
      <c r="B15" s="15">
        <v>62048</v>
      </c>
      <c r="C15" s="14">
        <f t="shared" si="0"/>
        <v>4.1895454469128346</v>
      </c>
      <c r="D15" s="12">
        <v>743</v>
      </c>
      <c r="E15" s="14">
        <f t="shared" si="1"/>
        <v>33.15412186379929</v>
      </c>
      <c r="R15" s="4">
        <v>2002</v>
      </c>
      <c r="S15" s="4">
        <v>2003</v>
      </c>
      <c r="T15" s="4">
        <v>2004</v>
      </c>
      <c r="U15" s="4">
        <v>2005</v>
      </c>
    </row>
    <row r="16" spans="1:21" ht="17.25" customHeight="1" x14ac:dyDescent="0.2">
      <c r="A16" s="11">
        <v>2007</v>
      </c>
      <c r="B16" s="15">
        <v>62991</v>
      </c>
      <c r="C16" s="14">
        <f t="shared" si="0"/>
        <v>1.5197911294481781</v>
      </c>
      <c r="D16" s="12">
        <v>805</v>
      </c>
      <c r="E16" s="14">
        <f t="shared" si="1"/>
        <v>8.3445491251682427</v>
      </c>
      <c r="Q16" s="7" t="s">
        <v>6</v>
      </c>
      <c r="R16" s="8">
        <v>1517357</v>
      </c>
      <c r="S16" s="8">
        <v>73967</v>
      </c>
      <c r="T16" s="8">
        <v>96109</v>
      </c>
      <c r="U16" s="8">
        <v>378</v>
      </c>
    </row>
    <row r="17" spans="1:21" ht="17.25" customHeight="1" x14ac:dyDescent="0.2">
      <c r="A17" s="11">
        <v>2008</v>
      </c>
      <c r="B17" s="15">
        <v>150556</v>
      </c>
      <c r="C17" s="14">
        <f t="shared" si="0"/>
        <v>139.01192233811179</v>
      </c>
      <c r="D17" s="12">
        <v>731</v>
      </c>
      <c r="E17" s="14">
        <f>((D17/D16)-1)*100</f>
        <v>-9.1925465838509357</v>
      </c>
      <c r="Q17" s="7" t="s">
        <v>7</v>
      </c>
      <c r="R17" s="8">
        <v>1131</v>
      </c>
      <c r="S17" s="8">
        <v>897</v>
      </c>
      <c r="T17" s="8">
        <v>851</v>
      </c>
      <c r="U17" s="8">
        <v>519</v>
      </c>
    </row>
    <row r="18" spans="1:21" ht="17.25" customHeight="1" x14ac:dyDescent="0.2">
      <c r="A18" s="11">
        <v>2009</v>
      </c>
      <c r="B18" s="15">
        <v>172675</v>
      </c>
      <c r="C18" s="14">
        <f t="shared" si="0"/>
        <v>14.691543345997493</v>
      </c>
      <c r="D18" s="12">
        <v>937</v>
      </c>
      <c r="E18" s="14">
        <f t="shared" si="1"/>
        <v>28.180574555403549</v>
      </c>
      <c r="Q18" s="7" t="s">
        <v>4</v>
      </c>
      <c r="R18" s="8">
        <v>1131</v>
      </c>
      <c r="S18" s="8">
        <v>897</v>
      </c>
      <c r="T18" s="8">
        <v>851</v>
      </c>
    </row>
    <row r="19" spans="1:21" ht="17.25" customHeight="1" x14ac:dyDescent="0.2">
      <c r="A19" s="11">
        <v>2010</v>
      </c>
      <c r="B19" s="15">
        <f>78062+84779</f>
        <v>162841</v>
      </c>
      <c r="C19" s="14">
        <f t="shared" si="0"/>
        <v>-5.6950919357173895</v>
      </c>
      <c r="D19" s="12">
        <f>899+963</f>
        <v>1862</v>
      </c>
      <c r="E19" s="14">
        <f>((D19/D18)-1)*100</f>
        <v>98.719316969050169</v>
      </c>
      <c r="Q19" s="7" t="s">
        <v>3</v>
      </c>
      <c r="R19" s="8">
        <v>870</v>
      </c>
      <c r="S19" s="8">
        <v>737</v>
      </c>
      <c r="T19" s="8">
        <v>646</v>
      </c>
    </row>
    <row r="20" spans="1:21" ht="17.25" customHeight="1" x14ac:dyDescent="0.2">
      <c r="A20" s="11">
        <v>2011</v>
      </c>
      <c r="B20" s="15">
        <f>89748+96579</f>
        <v>186327</v>
      </c>
      <c r="C20" s="14">
        <f>((B20/B18)-1)*100</f>
        <v>7.9061821340668859</v>
      </c>
      <c r="D20" s="12">
        <f>1063+1179</f>
        <v>2242</v>
      </c>
      <c r="E20" s="14">
        <f>((D20/D19)-1)*100</f>
        <v>20.408163265306122</v>
      </c>
      <c r="Q20" s="7"/>
      <c r="R20" s="8"/>
      <c r="S20" s="8"/>
      <c r="T20" s="8"/>
    </row>
    <row r="21" spans="1:21" ht="17.25" customHeight="1" x14ac:dyDescent="0.2">
      <c r="A21" s="17">
        <v>2012</v>
      </c>
      <c r="B21" s="18">
        <f>98489+104640</f>
        <v>203129</v>
      </c>
      <c r="C21" s="19">
        <f>((B21/B20)-1)*100</f>
        <v>9.0174800216822995</v>
      </c>
      <c r="D21" s="20">
        <f>1381+1546</f>
        <v>2927</v>
      </c>
      <c r="E21" s="19">
        <f>((D21/D20)-1)*100</f>
        <v>30.553077609277434</v>
      </c>
      <c r="Q21" s="7" t="s">
        <v>4</v>
      </c>
      <c r="R21" s="8">
        <v>1131</v>
      </c>
      <c r="S21" s="8">
        <v>897</v>
      </c>
      <c r="T21" s="8">
        <v>851</v>
      </c>
    </row>
    <row r="22" spans="1:21" ht="12.75" customHeight="1" x14ac:dyDescent="0.2">
      <c r="A22" s="5" t="s">
        <v>14</v>
      </c>
      <c r="B22" s="5"/>
      <c r="C22" s="16"/>
      <c r="D22" s="5"/>
      <c r="E22" s="5"/>
    </row>
    <row r="23" spans="1:21" x14ac:dyDescent="0.2">
      <c r="A23" s="2" t="s">
        <v>15</v>
      </c>
      <c r="B23" s="5"/>
      <c r="C23" s="13"/>
      <c r="D23" s="5"/>
      <c r="E23" s="5"/>
    </row>
    <row r="24" spans="1:21" x14ac:dyDescent="0.2">
      <c r="A24" s="5"/>
      <c r="B24" s="5"/>
      <c r="C24" s="13"/>
      <c r="D24" s="5"/>
      <c r="E24" s="5"/>
      <c r="R24" s="4">
        <v>2002</v>
      </c>
      <c r="S24" s="4">
        <v>2003</v>
      </c>
      <c r="T24" s="4">
        <v>2004</v>
      </c>
    </row>
    <row r="25" spans="1:21" x14ac:dyDescent="0.2">
      <c r="A25" s="5"/>
      <c r="B25" s="5"/>
      <c r="C25" s="13"/>
      <c r="D25" s="5"/>
      <c r="E25" s="5"/>
      <c r="Q25" s="7" t="s">
        <v>4</v>
      </c>
      <c r="R25" s="8">
        <v>1517357</v>
      </c>
      <c r="S25" s="8">
        <v>73967</v>
      </c>
      <c r="T25" s="8">
        <v>96109</v>
      </c>
    </row>
    <row r="26" spans="1:21" x14ac:dyDescent="0.2">
      <c r="Q26" s="7" t="s">
        <v>3</v>
      </c>
      <c r="R26" s="8">
        <v>72655</v>
      </c>
      <c r="S26" s="8">
        <v>62408</v>
      </c>
      <c r="T26" s="8">
        <v>44780</v>
      </c>
    </row>
    <row r="68" spans="10:10" x14ac:dyDescent="0.2">
      <c r="J68" s="3" t="s">
        <v>17</v>
      </c>
    </row>
  </sheetData>
  <mergeCells count="3">
    <mergeCell ref="B6:C6"/>
    <mergeCell ref="D6:E6"/>
    <mergeCell ref="A6:A7"/>
  </mergeCells>
  <phoneticPr fontId="0" type="noConversion"/>
  <printOptions horizontalCentered="1"/>
  <pageMargins left="0.75" right="0.75" top="0.75" bottom="0.75" header="0.5" footer="0"/>
  <pageSetup paperSize="9" pageOrder="overThenDown" orientation="portrait" horizontalDpi="4294967295" r:id="rId1"/>
  <headerFooter alignWithMargins="0">
    <oddFooter xml:space="preserve">&amp;C6-&amp;P+5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table6.3-2013</vt:lpstr>
      <vt:lpstr>'table6.3-2013'!Print_Area</vt:lpstr>
    </vt:vector>
  </TitlesOfParts>
  <Company>NSCB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Federico R. Bahit, Jr.</dc:creator>
  <cp:lastModifiedBy>My PC</cp:lastModifiedBy>
  <cp:lastPrinted>2015-02-23T04:50:13Z</cp:lastPrinted>
  <dcterms:created xsi:type="dcterms:W3CDTF">2000-03-17T22:52:57Z</dcterms:created>
  <dcterms:modified xsi:type="dcterms:W3CDTF">2015-02-23T04:51:03Z</dcterms:modified>
</cp:coreProperties>
</file>