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0" yWindow="300" windowWidth="10455" windowHeight="9405" activeTab="1"/>
  </bookViews>
  <sheets>
    <sheet name="statwatch data 2012 MX" sheetId="2" r:id="rId1"/>
    <sheet name="table7.2" sheetId="1" r:id="rId2"/>
  </sheets>
  <definedNames>
    <definedName name="_xlnm.Print_Area" localSheetId="1">table7.2!$A$1:$F$116</definedName>
  </definedNames>
  <calcPr calcId="145621"/>
</workbook>
</file>

<file path=xl/calcChain.xml><?xml version="1.0" encoding="utf-8"?>
<calcChain xmlns="http://schemas.openxmlformats.org/spreadsheetml/2006/main">
  <c r="Y29" i="1" l="1"/>
  <c r="X29" i="1" l="1"/>
  <c r="V29" i="1"/>
  <c r="U29" i="1"/>
  <c r="T29" i="1"/>
  <c r="S29" i="1"/>
  <c r="R29" i="1"/>
  <c r="Q29" i="1"/>
  <c r="P29" i="1"/>
  <c r="O29" i="1"/>
  <c r="N29" i="1"/>
  <c r="M29" i="1"/>
  <c r="L29" i="1"/>
  <c r="K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Y32" i="1" l="1"/>
  <c r="Y31" i="1"/>
  <c r="E56" i="1" l="1"/>
  <c r="E55" i="1"/>
  <c r="I54" i="1"/>
  <c r="I57" i="1" l="1"/>
  <c r="C16" i="2" l="1"/>
  <c r="E59" i="1" l="1"/>
  <c r="E58" i="1"/>
  <c r="L44" i="1"/>
  <c r="L51" i="1"/>
  <c r="L52" i="1"/>
  <c r="V32" i="1"/>
  <c r="V31" i="1"/>
  <c r="E50" i="1"/>
  <c r="E49" i="1"/>
  <c r="E44" i="1"/>
  <c r="E41" i="1"/>
  <c r="E38" i="1"/>
  <c r="L28" i="1"/>
  <c r="K28" i="1"/>
  <c r="I28" i="1"/>
  <c r="I44" i="1"/>
  <c r="I52" i="1"/>
  <c r="E47" i="1"/>
  <c r="E46" i="1"/>
  <c r="E32" i="1"/>
  <c r="B37" i="1"/>
  <c r="E37" i="1"/>
  <c r="B31" i="1"/>
  <c r="E31" i="1"/>
  <c r="E40" i="1"/>
  <c r="E43" i="1"/>
  <c r="C14" i="2"/>
  <c r="B14" i="2"/>
  <c r="E35" i="1"/>
  <c r="E34" i="1"/>
  <c r="E16" i="1"/>
  <c r="I33" i="1"/>
  <c r="J34" i="1"/>
  <c r="J35" i="1"/>
  <c r="E23" i="1"/>
  <c r="E20" i="1"/>
  <c r="E22" i="1"/>
  <c r="E19" i="1"/>
  <c r="E14" i="1"/>
  <c r="E13" i="1"/>
  <c r="E11" i="1"/>
  <c r="E10" i="1"/>
  <c r="W29" i="1"/>
  <c r="X32" i="1" s="1"/>
  <c r="E53" i="1"/>
  <c r="X31" i="1"/>
  <c r="E52" i="1"/>
  <c r="W32" i="1" l="1"/>
  <c r="W31" i="1"/>
</calcChain>
</file>

<file path=xl/sharedStrings.xml><?xml version="1.0" encoding="utf-8"?>
<sst xmlns="http://schemas.openxmlformats.org/spreadsheetml/2006/main" count="86" uniqueCount="35">
  <si>
    <t>Table 7.2</t>
  </si>
  <si>
    <t>Year</t>
  </si>
  <si>
    <t xml:space="preserve">Philippines </t>
  </si>
  <si>
    <t>Cordillera Administrative Region</t>
  </si>
  <si>
    <t xml:space="preserve">Value </t>
  </si>
  <si>
    <t>Exports</t>
  </si>
  <si>
    <t>Imports</t>
  </si>
  <si>
    <t xml:space="preserve">FOREIGN TRADE </t>
  </si>
  <si>
    <t>Percent Share</t>
  </si>
  <si>
    <t>imports</t>
  </si>
  <si>
    <t>conversion</t>
  </si>
  <si>
    <t>(per PSY 2003)</t>
  </si>
  <si>
    <t>(in million pesos)</t>
  </si>
  <si>
    <t>para maging in thousand pesos</t>
  </si>
  <si>
    <t>STATWATCH DATA</t>
  </si>
  <si>
    <t>Quarter</t>
  </si>
  <si>
    <t>TOTAL</t>
  </si>
  <si>
    <t>(In Million US)</t>
  </si>
  <si>
    <t>(In Million Peso)</t>
  </si>
  <si>
    <t>(F.O.B. Value in Million U.S. Dollars)</t>
  </si>
  <si>
    <t>Q1</t>
  </si>
  <si>
    <t>Q2</t>
  </si>
  <si>
    <t>Q3</t>
  </si>
  <si>
    <t>Q4</t>
  </si>
  <si>
    <t>EXPORTS</t>
  </si>
  <si>
    <t>IMPORTS</t>
  </si>
  <si>
    <t>export inc</t>
  </si>
  <si>
    <t>Value of Exports and Imports: 2012</t>
  </si>
  <si>
    <t>exchange rate (2012 average, PSY 2013)</t>
  </si>
  <si>
    <t>GRAPH SOURCE</t>
  </si>
  <si>
    <t>xchnge rate</t>
  </si>
  <si>
    <t>1999-2013</t>
  </si>
  <si>
    <t>Notes:1) Exports include domestic exports and re-exports.</t>
  </si>
  <si>
    <t>Source:  Philippine Statistics Authority - National Statistics Office</t>
  </si>
  <si>
    <t>2) Details may not add up to totals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</si>
</sst>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#,##0;[Red]#,##0"/>
    <numFmt numFmtId="165" formatCode="_(* #,##0.0_);_(* \(#,##0.0\);_(* &quot;-&quot;?_);_(@_)"/>
    <numFmt numFmtId="166" formatCode="_(* #,##0.0_);_(* \(#,##0.0\);_(* &quot;-&quot;??_);_(@_)"/>
    <numFmt numFmtId="167" formatCode="_(* #,##0_);_(* \(#,##0\);_(* &quot;-&quot;??_);_(@_)"/>
    <numFmt numFmtId="168" formatCode="0.0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0070C0"/>
      <name val="Arial"/>
      <family val="2"/>
    </font>
    <font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41" fontId="2" fillId="0" borderId="0" xfId="0" applyNumberFormat="1" applyFont="1" applyAlignment="1">
      <alignment horizontal="center" shrinkToFit="1"/>
    </xf>
    <xf numFmtId="0" fontId="2" fillId="0" borderId="0" xfId="0" applyFont="1" applyBorder="1" applyAlignment="1">
      <alignment horizontal="left" indent="3"/>
    </xf>
    <xf numFmtId="165" fontId="2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 indent="1"/>
    </xf>
    <xf numFmtId="43" fontId="0" fillId="0" borderId="0" xfId="1" applyFont="1"/>
    <xf numFmtId="0" fontId="2" fillId="2" borderId="1" xfId="0" applyFont="1" applyFill="1" applyBorder="1" applyAlignment="1">
      <alignment horizontal="left" indent="3"/>
    </xf>
    <xf numFmtId="168" fontId="2" fillId="0" borderId="0" xfId="0" applyNumberFormat="1" applyFont="1" applyAlignment="1">
      <alignment horizontal="right"/>
    </xf>
    <xf numFmtId="168" fontId="2" fillId="0" borderId="0" xfId="0" applyNumberFormat="1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6" fontId="7" fillId="0" borderId="0" xfId="1" applyNumberFormat="1" applyFont="1"/>
    <xf numFmtId="166" fontId="6" fillId="0" borderId="0" xfId="0" applyNumberFormat="1" applyFont="1"/>
    <xf numFmtId="166" fontId="7" fillId="0" borderId="0" xfId="0" applyNumberFormat="1" applyFont="1"/>
    <xf numFmtId="43" fontId="6" fillId="0" borderId="0" xfId="0" applyNumberFormat="1" applyFont="1"/>
    <xf numFmtId="0" fontId="2" fillId="2" borderId="0" xfId="0" applyFont="1" applyFill="1" applyBorder="1" applyAlignment="1">
      <alignment horizontal="left" indent="3"/>
    </xf>
    <xf numFmtId="0" fontId="2" fillId="2" borderId="0" xfId="0" applyFont="1" applyFill="1" applyBorder="1"/>
    <xf numFmtId="168" fontId="2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167" fontId="2" fillId="0" borderId="0" xfId="1" applyNumberFormat="1" applyFont="1" applyAlignment="1">
      <alignment horizontal="center" shrinkToFit="1"/>
    </xf>
    <xf numFmtId="167" fontId="2" fillId="0" borderId="0" xfId="1" applyNumberFormat="1" applyFont="1"/>
    <xf numFmtId="167" fontId="2" fillId="0" borderId="0" xfId="1" applyNumberFormat="1" applyFont="1" applyAlignment="1">
      <alignment horizontal="right"/>
    </xf>
    <xf numFmtId="167" fontId="2" fillId="0" borderId="0" xfId="1" applyNumberFormat="1" applyFont="1" applyBorder="1"/>
    <xf numFmtId="167" fontId="2" fillId="0" borderId="0" xfId="1" applyNumberFormat="1" applyFont="1" applyBorder="1" applyAlignment="1">
      <alignment horizontal="right"/>
    </xf>
    <xf numFmtId="167" fontId="2" fillId="2" borderId="0" xfId="1" applyNumberFormat="1" applyFont="1" applyFill="1" applyBorder="1"/>
    <xf numFmtId="167" fontId="2" fillId="2" borderId="0" xfId="1" applyNumberFormat="1" applyFont="1" applyFill="1" applyBorder="1" applyAlignment="1">
      <alignment horizontal="right"/>
    </xf>
    <xf numFmtId="0" fontId="2" fillId="0" borderId="0" xfId="0" applyFont="1" applyAlignment="1"/>
    <xf numFmtId="167" fontId="8" fillId="0" borderId="0" xfId="1" applyNumberFormat="1" applyFont="1" applyBorder="1"/>
    <xf numFmtId="167" fontId="8" fillId="0" borderId="0" xfId="1" applyNumberFormat="1" applyFont="1" applyBorder="1" applyAlignment="1">
      <alignment horizontal="right"/>
    </xf>
    <xf numFmtId="168" fontId="8" fillId="0" borderId="0" xfId="0" applyNumberFormat="1" applyFont="1" applyBorder="1" applyAlignment="1">
      <alignment horizontal="right"/>
    </xf>
    <xf numFmtId="0" fontId="8" fillId="2" borderId="0" xfId="0" applyFont="1" applyFill="1" applyBorder="1"/>
    <xf numFmtId="167" fontId="8" fillId="2" borderId="0" xfId="1" applyNumberFormat="1" applyFont="1" applyFill="1" applyBorder="1"/>
    <xf numFmtId="167" fontId="8" fillId="2" borderId="0" xfId="1" applyNumberFormat="1" applyFont="1" applyFill="1" applyBorder="1" applyAlignment="1">
      <alignment horizontal="right"/>
    </xf>
    <xf numFmtId="0" fontId="8" fillId="0" borderId="0" xfId="0" applyFont="1" applyBorder="1"/>
    <xf numFmtId="167" fontId="8" fillId="2" borderId="1" xfId="1" applyNumberFormat="1" applyFont="1" applyFill="1" applyBorder="1"/>
    <xf numFmtId="167" fontId="8" fillId="2" borderId="1" xfId="1" applyNumberFormat="1" applyFont="1" applyFill="1" applyBorder="1" applyAlignment="1">
      <alignment horizontal="right"/>
    </xf>
    <xf numFmtId="168" fontId="8" fillId="0" borderId="1" xfId="0" applyNumberFormat="1" applyFont="1" applyBorder="1" applyAlignment="1">
      <alignment horizontal="right"/>
    </xf>
    <xf numFmtId="0" fontId="8" fillId="2" borderId="1" xfId="0" applyFont="1" applyFill="1" applyBorder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8" fontId="9" fillId="0" borderId="0" xfId="0" applyNumberFormat="1" applyFont="1"/>
    <xf numFmtId="0" fontId="10" fillId="0" borderId="0" xfId="0" applyFont="1"/>
    <xf numFmtId="168" fontId="0" fillId="0" borderId="0" xfId="0" applyNumberFormat="1"/>
    <xf numFmtId="0" fontId="11" fillId="0" borderId="0" xfId="0" applyFont="1"/>
    <xf numFmtId="0" fontId="11" fillId="0" borderId="0" xfId="0" applyFont="1" applyBorder="1"/>
    <xf numFmtId="167" fontId="11" fillId="0" borderId="0" xfId="1" applyNumberFormat="1" applyFont="1"/>
    <xf numFmtId="167" fontId="12" fillId="0" borderId="0" xfId="1" applyNumberFormat="1" applyFont="1"/>
    <xf numFmtId="167" fontId="12" fillId="0" borderId="0" xfId="1" applyNumberFormat="1" applyFont="1" applyBorder="1" applyAlignment="1">
      <alignment horizontal="right"/>
    </xf>
    <xf numFmtId="167" fontId="11" fillId="0" borderId="0" xfId="0" applyNumberFormat="1" applyFont="1"/>
    <xf numFmtId="167" fontId="11" fillId="0" borderId="0" xfId="0" applyNumberFormat="1" applyFont="1" applyBorder="1"/>
    <xf numFmtId="1" fontId="11" fillId="0" borderId="0" xfId="0" applyNumberFormat="1" applyFont="1"/>
    <xf numFmtId="167" fontId="12" fillId="2" borderId="0" xfId="1" applyNumberFormat="1" applyFont="1" applyFill="1" applyBorder="1" applyAlignment="1">
      <alignment horizontal="right"/>
    </xf>
    <xf numFmtId="167" fontId="11" fillId="0" borderId="0" xfId="1" applyNumberFormat="1" applyFont="1" applyBorder="1"/>
    <xf numFmtId="167" fontId="11" fillId="2" borderId="0" xfId="0" applyNumberFormat="1" applyFont="1" applyFill="1" applyBorder="1"/>
    <xf numFmtId="0" fontId="0" fillId="0" borderId="0" xfId="0" applyFill="1" applyBorder="1"/>
    <xf numFmtId="0" fontId="2" fillId="3" borderId="0" xfId="0" applyFont="1" applyFill="1" applyBorder="1" applyAlignment="1">
      <alignment horizontal="left" indent="3"/>
    </xf>
    <xf numFmtId="167" fontId="8" fillId="3" borderId="0" xfId="1" applyNumberFormat="1" applyFont="1" applyFill="1" applyBorder="1"/>
    <xf numFmtId="167" fontId="8" fillId="3" borderId="0" xfId="1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67" fontId="2" fillId="0" borderId="0" xfId="1" applyNumberFormat="1" applyFont="1" applyBorder="1" applyAlignment="1">
      <alignment horizontal="center" shrinkToFit="1"/>
    </xf>
    <xf numFmtId="167" fontId="2" fillId="0" borderId="0" xfId="1" applyNumberFormat="1" applyFont="1" applyAlignment="1">
      <alignment horizontal="center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8" fillId="0" borderId="0" xfId="2" applyNumberFormat="1" applyFont="1" applyAlignment="1">
      <alignment horizontal="right"/>
    </xf>
    <xf numFmtId="3" fontId="8" fillId="0" borderId="0" xfId="1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3" borderId="0" xfId="0" applyNumberFormat="1" applyFont="1" applyFill="1" applyBorder="1" applyAlignment="1">
      <alignment horizontal="righ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Figure 7.1: Value of Exports and Imports, CAR: 2003-2013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668805850135785"/>
          <c:y val="0.1043619209760942"/>
          <c:w val="0.78793743267640681"/>
          <c:h val="0.734419143553001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table7.2!$H$28</c:f>
              <c:strCache>
                <c:ptCount val="1"/>
                <c:pt idx="0">
                  <c:v>Exports</c:v>
                </c:pt>
              </c:strCache>
            </c:strRef>
          </c:tx>
          <c:invertIfNegative val="0"/>
          <c:cat>
            <c:strRef>
              <c:f>table7.2!$O$26:$Y$27</c:f>
              <c:strCach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strCache>
            </c:strRef>
          </c:cat>
          <c:val>
            <c:numRef>
              <c:f>table7.2!$O$28:$Y$28</c:f>
              <c:numCache>
                <c:formatCode>_(* #,##0_);_(* \(#,##0\);_(* "-"??_);_(@_)</c:formatCode>
                <c:ptCount val="11"/>
                <c:pt idx="0">
                  <c:v>2782.4290000000001</c:v>
                </c:pt>
                <c:pt idx="1">
                  <c:v>758.93700000000001</c:v>
                </c:pt>
                <c:pt idx="2">
                  <c:v>1086.008</c:v>
                </c:pt>
                <c:pt idx="3">
                  <c:v>2046</c:v>
                </c:pt>
                <c:pt idx="4">
                  <c:v>472</c:v>
                </c:pt>
                <c:pt idx="5">
                  <c:v>242</c:v>
                </c:pt>
                <c:pt idx="6">
                  <c:v>2369.7999999999997</c:v>
                </c:pt>
                <c:pt idx="7" formatCode="0">
                  <c:v>275</c:v>
                </c:pt>
                <c:pt idx="8">
                  <c:v>35</c:v>
                </c:pt>
                <c:pt idx="9">
                  <c:v>85</c:v>
                </c:pt>
                <c:pt idx="10">
                  <c:v>639</c:v>
                </c:pt>
              </c:numCache>
            </c:numRef>
          </c:val>
        </c:ser>
        <c:ser>
          <c:idx val="1"/>
          <c:order val="1"/>
          <c:tx>
            <c:strRef>
              <c:f>table7.2!$H$29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table7.2!$O$26:$Y$27</c:f>
              <c:strCach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strCache>
            </c:strRef>
          </c:cat>
          <c:val>
            <c:numRef>
              <c:f>table7.2!$O$29:$Y$29</c:f>
              <c:numCache>
                <c:formatCode>_(* #,##0_);_(* \(#,##0\);_(* "-"??_);_(@_)</c:formatCode>
                <c:ptCount val="11"/>
                <c:pt idx="0">
                  <c:v>2444.8339999999998</c:v>
                </c:pt>
                <c:pt idx="1">
                  <c:v>2548.152</c:v>
                </c:pt>
                <c:pt idx="2">
                  <c:v>2486.1390000000001</c:v>
                </c:pt>
                <c:pt idx="3">
                  <c:v>2968</c:v>
                </c:pt>
                <c:pt idx="4">
                  <c:v>2342</c:v>
                </c:pt>
                <c:pt idx="5">
                  <c:v>1865</c:v>
                </c:pt>
                <c:pt idx="6">
                  <c:v>1905</c:v>
                </c:pt>
                <c:pt idx="7" formatCode="0">
                  <c:v>1997</c:v>
                </c:pt>
                <c:pt idx="8">
                  <c:v>1339</c:v>
                </c:pt>
                <c:pt idx="9">
                  <c:v>1162</c:v>
                </c:pt>
                <c:pt idx="10">
                  <c:v>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3568"/>
        <c:axId val="46815488"/>
      </c:barChart>
      <c:catAx>
        <c:axId val="4681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815488"/>
        <c:crosses val="autoZero"/>
        <c:auto val="1"/>
        <c:lblAlgn val="ctr"/>
        <c:lblOffset val="100"/>
        <c:noMultiLvlLbl val="0"/>
      </c:catAx>
      <c:valAx>
        <c:axId val="46815488"/>
        <c:scaling>
          <c:orientation val="minMax"/>
        </c:scaling>
        <c:delete val="0"/>
        <c:axPos val="l"/>
        <c:majorGridlines>
          <c:spPr>
            <a:ln w="6350"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Value (In million US dollars)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 w="3175"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813568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1819003838393034"/>
          <c:y val="0.2139400818140976"/>
          <c:w val="0.11649841457679062"/>
          <c:h val="0.10280816249320186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75</xdr:row>
      <xdr:rowOff>123825</xdr:rowOff>
    </xdr:from>
    <xdr:to>
      <xdr:col>5</xdr:col>
      <xdr:colOff>466725</xdr:colOff>
      <xdr:row>101</xdr:row>
      <xdr:rowOff>142875</xdr:rowOff>
    </xdr:to>
    <xdr:graphicFrame macro="">
      <xdr:nvGraphicFramePr>
        <xdr:cNvPr id="1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G17"/>
  <sheetViews>
    <sheetView workbookViewId="0">
      <selection activeCell="C16" sqref="C16"/>
    </sheetView>
  </sheetViews>
  <sheetFormatPr defaultRowHeight="12.75" x14ac:dyDescent="0.2"/>
  <cols>
    <col min="1" max="1" width="12" customWidth="1"/>
    <col min="2" max="3" width="14.85546875" customWidth="1"/>
  </cols>
  <sheetData>
    <row r="2" spans="1:7" x14ac:dyDescent="0.2">
      <c r="A2" s="19" t="s">
        <v>14</v>
      </c>
    </row>
    <row r="4" spans="1:7" x14ac:dyDescent="0.2">
      <c r="A4" s="20" t="s">
        <v>27</v>
      </c>
      <c r="B4" s="21"/>
      <c r="C4" s="21"/>
      <c r="D4" s="21"/>
      <c r="E4" s="21"/>
      <c r="F4" s="21"/>
      <c r="G4" s="21"/>
    </row>
    <row r="5" spans="1:7" x14ac:dyDescent="0.2">
      <c r="A5" s="21"/>
      <c r="B5" s="21"/>
      <c r="C5" s="21"/>
      <c r="D5" s="21"/>
      <c r="E5" s="21"/>
      <c r="F5" s="21"/>
      <c r="G5" s="21"/>
    </row>
    <row r="6" spans="1:7" x14ac:dyDescent="0.2">
      <c r="A6" s="22" t="s">
        <v>15</v>
      </c>
      <c r="B6" s="22" t="s">
        <v>5</v>
      </c>
      <c r="C6" s="22" t="s">
        <v>6</v>
      </c>
      <c r="D6" s="21"/>
      <c r="E6" s="21"/>
      <c r="F6" s="21"/>
      <c r="G6" s="21"/>
    </row>
    <row r="7" spans="1:7" x14ac:dyDescent="0.2">
      <c r="A7" s="23"/>
      <c r="B7" s="21" t="s">
        <v>17</v>
      </c>
      <c r="C7" s="21" t="s">
        <v>18</v>
      </c>
      <c r="D7" s="21"/>
      <c r="E7" s="21"/>
      <c r="F7" s="21"/>
      <c r="G7" s="21"/>
    </row>
    <row r="8" spans="1:7" x14ac:dyDescent="0.2">
      <c r="A8" s="23"/>
      <c r="B8" s="21"/>
      <c r="C8" s="21"/>
      <c r="D8" s="21"/>
      <c r="E8" s="21"/>
      <c r="F8" s="21"/>
      <c r="G8" s="21"/>
    </row>
    <row r="9" spans="1:7" x14ac:dyDescent="0.2">
      <c r="A9" s="23">
        <v>1</v>
      </c>
      <c r="B9" s="24">
        <v>457.7</v>
      </c>
      <c r="C9" s="24">
        <v>14691.3</v>
      </c>
      <c r="D9" s="21"/>
      <c r="E9" s="21"/>
      <c r="F9" s="21"/>
      <c r="G9" s="21"/>
    </row>
    <row r="10" spans="1:7" x14ac:dyDescent="0.2">
      <c r="A10" s="23">
        <v>2</v>
      </c>
      <c r="B10" s="24">
        <v>384.7</v>
      </c>
      <c r="C10" s="24">
        <v>12825.237520139999</v>
      </c>
      <c r="D10" s="21"/>
      <c r="E10" s="21"/>
      <c r="F10" s="21"/>
      <c r="G10" s="21"/>
    </row>
    <row r="11" spans="1:7" x14ac:dyDescent="0.2">
      <c r="A11" s="23">
        <v>3</v>
      </c>
      <c r="B11" s="24">
        <v>514.4</v>
      </c>
      <c r="C11" s="24">
        <v>60.458245779999999</v>
      </c>
      <c r="D11" s="21"/>
      <c r="E11" s="21"/>
      <c r="F11" s="21"/>
      <c r="G11" s="21"/>
    </row>
    <row r="12" spans="1:7" x14ac:dyDescent="0.2">
      <c r="A12" s="23">
        <v>4</v>
      </c>
      <c r="B12" s="24">
        <v>537.5</v>
      </c>
      <c r="C12" s="24">
        <v>6758.7</v>
      </c>
      <c r="D12" s="21"/>
      <c r="E12" s="21"/>
      <c r="F12" s="21"/>
      <c r="G12" s="21"/>
    </row>
    <row r="13" spans="1:7" x14ac:dyDescent="0.2">
      <c r="A13" s="23"/>
      <c r="B13" s="21"/>
      <c r="C13" s="21"/>
      <c r="D13" s="21"/>
      <c r="E13" s="21"/>
      <c r="F13" s="21"/>
      <c r="G13" s="21"/>
    </row>
    <row r="14" spans="1:7" x14ac:dyDescent="0.2">
      <c r="A14" s="22" t="s">
        <v>16</v>
      </c>
      <c r="B14" s="25">
        <f>SUM(B9:B13)</f>
        <v>1894.3</v>
      </c>
      <c r="C14" s="26">
        <f>SUM(C9:C13)</f>
        <v>34335.695765919998</v>
      </c>
      <c r="D14" s="21"/>
      <c r="E14" s="21"/>
      <c r="F14" s="21"/>
      <c r="G14" s="21"/>
    </row>
    <row r="15" spans="1:7" x14ac:dyDescent="0.2">
      <c r="A15" s="21"/>
      <c r="B15" s="21"/>
      <c r="C15" s="24">
        <v>42.228999999999999</v>
      </c>
      <c r="D15" s="21" t="s">
        <v>28</v>
      </c>
      <c r="E15" s="21"/>
      <c r="F15" s="21"/>
      <c r="G15" s="21"/>
    </row>
    <row r="16" spans="1:7" x14ac:dyDescent="0.2">
      <c r="A16" s="21"/>
      <c r="B16" s="21"/>
      <c r="C16" s="27">
        <f>C14/C15</f>
        <v>813.08332581685568</v>
      </c>
      <c r="D16" s="21"/>
      <c r="E16" s="21"/>
      <c r="F16" s="21"/>
      <c r="G16" s="21"/>
    </row>
    <row r="17" spans="1:7" x14ac:dyDescent="0.2">
      <c r="A17" s="21"/>
      <c r="B17" s="21"/>
      <c r="C17" s="21"/>
      <c r="D17" s="21"/>
      <c r="E17" s="21"/>
      <c r="F17" s="21"/>
      <c r="G17" s="2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showGridLines="0" tabSelected="1" view="pageBreakPreview" topLeftCell="A39" zoomScaleNormal="100" zoomScaleSheetLayoutView="100" workbookViewId="0">
      <selection activeCell="B71" sqref="B71"/>
    </sheetView>
  </sheetViews>
  <sheetFormatPr defaultRowHeight="12.75" x14ac:dyDescent="0.2"/>
  <cols>
    <col min="1" max="1" width="19.85546875" customWidth="1"/>
    <col min="2" max="2" width="19" customWidth="1"/>
    <col min="3" max="3" width="9.42578125" customWidth="1"/>
    <col min="4" max="4" width="10.85546875" customWidth="1"/>
    <col min="5" max="5" width="10.28515625" customWidth="1"/>
    <col min="6" max="6" width="10.5703125" customWidth="1"/>
    <col min="7" max="7" width="10.140625" customWidth="1"/>
    <col min="8" max="8" width="10.42578125" customWidth="1"/>
    <col min="9" max="9" width="7" customWidth="1"/>
    <col min="10" max="10" width="8.42578125" customWidth="1"/>
    <col min="11" max="11" width="7" customWidth="1"/>
    <col min="12" max="12" width="9" customWidth="1"/>
    <col min="13" max="15" width="7" customWidth="1"/>
    <col min="16" max="16" width="9.42578125" customWidth="1"/>
    <col min="17" max="21" width="7" customWidth="1"/>
  </cols>
  <sheetData>
    <row r="1" spans="1:6" x14ac:dyDescent="0.2">
      <c r="A1" t="s">
        <v>0</v>
      </c>
    </row>
    <row r="2" spans="1:6" x14ac:dyDescent="0.2">
      <c r="A2" s="2" t="s">
        <v>7</v>
      </c>
      <c r="B2" s="2"/>
      <c r="C2" s="2"/>
      <c r="D2" s="2"/>
      <c r="E2" s="2"/>
      <c r="F2" s="2"/>
    </row>
    <row r="3" spans="1:6" x14ac:dyDescent="0.2">
      <c r="A3" s="2" t="s">
        <v>31</v>
      </c>
      <c r="B3" s="2"/>
      <c r="C3" s="2"/>
      <c r="D3" s="2"/>
      <c r="E3" s="2"/>
      <c r="F3" s="2"/>
    </row>
    <row r="4" spans="1:6" x14ac:dyDescent="0.2">
      <c r="A4" s="2" t="s">
        <v>19</v>
      </c>
      <c r="B4" s="2"/>
      <c r="C4" s="2"/>
      <c r="D4" s="2"/>
      <c r="E4" s="2"/>
      <c r="F4" s="2"/>
    </row>
    <row r="5" spans="1:6" ht="11.25" customHeight="1" x14ac:dyDescent="0.2">
      <c r="A5" s="2"/>
      <c r="B5" s="2"/>
      <c r="C5" s="2"/>
      <c r="D5" s="2"/>
      <c r="E5" s="2"/>
      <c r="F5" s="2"/>
    </row>
    <row r="6" spans="1:6" x14ac:dyDescent="0.2">
      <c r="A6" s="77" t="s">
        <v>1</v>
      </c>
      <c r="B6" s="81" t="s">
        <v>2</v>
      </c>
      <c r="C6" s="78" t="s">
        <v>3</v>
      </c>
      <c r="D6" s="79"/>
      <c r="E6" s="79"/>
      <c r="F6" s="80"/>
    </row>
    <row r="7" spans="1:6" x14ac:dyDescent="0.2">
      <c r="A7" s="77"/>
      <c r="B7" s="82"/>
      <c r="C7" s="77" t="s">
        <v>4</v>
      </c>
      <c r="D7" s="77"/>
      <c r="E7" s="77" t="s">
        <v>8</v>
      </c>
      <c r="F7" s="77"/>
    </row>
    <row r="8" spans="1:6" x14ac:dyDescent="0.2">
      <c r="A8" s="1"/>
      <c r="B8" s="39"/>
      <c r="C8" s="1"/>
      <c r="D8" s="1"/>
      <c r="E8" s="1"/>
      <c r="F8" s="1"/>
    </row>
    <row r="9" spans="1:6" hidden="1" x14ac:dyDescent="0.2">
      <c r="A9" s="4">
        <v>1997</v>
      </c>
      <c r="B9" s="5"/>
      <c r="C9" s="7"/>
      <c r="D9" s="7"/>
      <c r="E9" s="6"/>
      <c r="F9" s="6"/>
    </row>
    <row r="10" spans="1:6" hidden="1" x14ac:dyDescent="0.2">
      <c r="A10" s="3" t="s">
        <v>5</v>
      </c>
      <c r="B10" s="51">
        <v>25227.703000000001</v>
      </c>
      <c r="C10" s="76">
        <v>1507.482</v>
      </c>
      <c r="D10" s="76"/>
      <c r="E10" s="17">
        <f>C10/B10*100</f>
        <v>5.9755024070166041</v>
      </c>
      <c r="F10" s="6"/>
    </row>
    <row r="11" spans="1:6" hidden="1" x14ac:dyDescent="0.2">
      <c r="A11" s="8" t="s">
        <v>6</v>
      </c>
      <c r="B11" s="52">
        <v>35933.821000000004</v>
      </c>
      <c r="C11" s="75">
        <v>808.10500000000002</v>
      </c>
      <c r="D11" s="75"/>
      <c r="E11" s="18">
        <f>C11/B11*100</f>
        <v>2.2488702217334469</v>
      </c>
      <c r="F11" s="6"/>
    </row>
    <row r="12" spans="1:6" hidden="1" x14ac:dyDescent="0.2">
      <c r="A12" s="4">
        <v>1998</v>
      </c>
      <c r="B12" s="53"/>
      <c r="C12" s="32"/>
      <c r="D12" s="32"/>
      <c r="E12" s="17"/>
      <c r="F12" s="6"/>
    </row>
    <row r="13" spans="1:6" hidden="1" x14ac:dyDescent="0.2">
      <c r="A13" s="3" t="s">
        <v>5</v>
      </c>
      <c r="B13" s="51">
        <v>29496.352999999999</v>
      </c>
      <c r="C13" s="76">
        <v>1552.633</v>
      </c>
      <c r="D13" s="76"/>
      <c r="E13" s="17">
        <f>C13/B13*100</f>
        <v>5.263813461955789</v>
      </c>
      <c r="F13" s="6"/>
    </row>
    <row r="14" spans="1:6" hidden="1" x14ac:dyDescent="0.2">
      <c r="A14" s="8" t="s">
        <v>6</v>
      </c>
      <c r="B14" s="52">
        <v>29659.886999999999</v>
      </c>
      <c r="C14" s="75">
        <v>1133.155</v>
      </c>
      <c r="D14" s="75"/>
      <c r="E14" s="18">
        <f>C14/B14*100</f>
        <v>3.8204966863157637</v>
      </c>
      <c r="F14" s="9"/>
    </row>
    <row r="15" spans="1:6" x14ac:dyDescent="0.2">
      <c r="A15" s="4">
        <v>1999</v>
      </c>
      <c r="B15" s="53"/>
      <c r="C15" s="33"/>
      <c r="D15" s="33"/>
      <c r="E15" s="17"/>
      <c r="F15" s="9"/>
    </row>
    <row r="16" spans="1:6" x14ac:dyDescent="0.2">
      <c r="A16" s="3" t="s">
        <v>5</v>
      </c>
      <c r="B16" s="83">
        <v>35036.892999999996</v>
      </c>
      <c r="C16" s="33"/>
      <c r="D16" s="34">
        <v>1742.6659999999999</v>
      </c>
      <c r="E16" s="17">
        <f>D16/B16*100</f>
        <v>4.9738028997034647</v>
      </c>
      <c r="F16" s="9"/>
    </row>
    <row r="17" spans="1:25" x14ac:dyDescent="0.2">
      <c r="A17" s="8" t="s">
        <v>6</v>
      </c>
      <c r="B17" s="83">
        <v>30742.458999999999</v>
      </c>
      <c r="C17" s="33"/>
      <c r="D17" s="34">
        <v>1156.797</v>
      </c>
      <c r="E17" s="17">
        <v>3.8</v>
      </c>
      <c r="F17" s="9"/>
    </row>
    <row r="18" spans="1:25" x14ac:dyDescent="0.2">
      <c r="A18" s="4">
        <v>2000</v>
      </c>
      <c r="B18" s="83"/>
      <c r="C18" s="33"/>
      <c r="D18" s="33"/>
      <c r="E18" s="17"/>
      <c r="F18" s="1"/>
    </row>
    <row r="19" spans="1:25" x14ac:dyDescent="0.2">
      <c r="A19" s="3" t="s">
        <v>5</v>
      </c>
      <c r="B19" s="83">
        <v>38078.25</v>
      </c>
      <c r="C19" s="33"/>
      <c r="D19" s="33">
        <v>2477.5509999999999</v>
      </c>
      <c r="E19" s="17">
        <f>D19/B19*100</f>
        <v>6.5064728552388829</v>
      </c>
      <c r="F19" s="1"/>
    </row>
    <row r="20" spans="1:25" x14ac:dyDescent="0.2">
      <c r="A20" s="8" t="s">
        <v>6</v>
      </c>
      <c r="B20" s="83">
        <v>31387.401999999998</v>
      </c>
      <c r="C20" s="33"/>
      <c r="D20" s="34">
        <v>465.34800000000001</v>
      </c>
      <c r="E20" s="18">
        <f>D20/B20*100</f>
        <v>1.4825948321559079</v>
      </c>
      <c r="F20" s="1"/>
    </row>
    <row r="21" spans="1:25" x14ac:dyDescent="0.2">
      <c r="A21" s="4">
        <v>2001</v>
      </c>
      <c r="B21" s="83"/>
      <c r="C21" s="33"/>
      <c r="D21" s="33"/>
      <c r="E21" s="17"/>
      <c r="F21" s="1"/>
      <c r="G21" s="2"/>
    </row>
    <row r="22" spans="1:25" x14ac:dyDescent="0.2">
      <c r="A22" s="3" t="s">
        <v>5</v>
      </c>
      <c r="B22" s="83">
        <v>32150.203000000001</v>
      </c>
      <c r="C22" s="33"/>
      <c r="D22" s="33">
        <v>658.85699999999997</v>
      </c>
      <c r="E22" s="17">
        <f>D22/B22*100</f>
        <v>2.0493089888110503</v>
      </c>
      <c r="F22" s="1"/>
      <c r="G22" s="2"/>
    </row>
    <row r="23" spans="1:25" s="13" customFormat="1" x14ac:dyDescent="0.2">
      <c r="A23" s="8" t="s">
        <v>6</v>
      </c>
      <c r="B23" s="83">
        <v>20413.366000000002</v>
      </c>
      <c r="C23" s="35"/>
      <c r="D23" s="36">
        <v>1153.1849999999999</v>
      </c>
      <c r="E23" s="18">
        <f>D23/B23*100</f>
        <v>5.6491663354294435</v>
      </c>
      <c r="F23" s="12"/>
      <c r="G23" s="2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5" s="13" customFormat="1" x14ac:dyDescent="0.2">
      <c r="A24" s="14">
        <v>2002</v>
      </c>
      <c r="B24" s="83"/>
      <c r="C24" s="35"/>
      <c r="D24" s="36"/>
      <c r="E24" s="18"/>
      <c r="F24" s="12"/>
      <c r="G24" s="2"/>
      <c r="H24" s="74" t="s">
        <v>29</v>
      </c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 spans="1:25" s="13" customFormat="1" x14ac:dyDescent="0.2">
      <c r="A25" s="8" t="s">
        <v>5</v>
      </c>
      <c r="B25" s="83">
        <v>14172.976000000001</v>
      </c>
      <c r="C25" s="35"/>
      <c r="D25" s="36">
        <v>2487.7739999999999</v>
      </c>
      <c r="E25" s="17">
        <v>17.600000000000001</v>
      </c>
      <c r="F25" s="12"/>
      <c r="G25" s="10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5" s="13" customFormat="1" x14ac:dyDescent="0.2">
      <c r="A26" s="8" t="s">
        <v>6</v>
      </c>
      <c r="B26" s="83">
        <v>18935.745999999999</v>
      </c>
      <c r="C26" s="35"/>
      <c r="D26" s="36">
        <v>1930.3579999999999</v>
      </c>
      <c r="E26" s="18">
        <v>10.199999999999999</v>
      </c>
      <c r="F26" s="12"/>
      <c r="G26" s="11"/>
      <c r="H26" s="58"/>
      <c r="I26" s="58">
        <v>1997</v>
      </c>
      <c r="J26" s="58">
        <v>1998</v>
      </c>
      <c r="K26" s="58">
        <v>1999</v>
      </c>
      <c r="L26" s="58">
        <v>2000</v>
      </c>
      <c r="M26" s="58">
        <v>2001</v>
      </c>
      <c r="N26" s="58">
        <v>2002</v>
      </c>
      <c r="O26" s="58">
        <v>2003</v>
      </c>
      <c r="P26" s="58">
        <v>2004</v>
      </c>
      <c r="Q26" s="58">
        <v>2005</v>
      </c>
      <c r="R26" s="58">
        <v>2006</v>
      </c>
      <c r="S26" s="58">
        <v>2007</v>
      </c>
      <c r="T26" s="58">
        <v>2008</v>
      </c>
      <c r="U26" s="58">
        <v>2009</v>
      </c>
      <c r="V26" s="58">
        <v>2010</v>
      </c>
      <c r="W26" s="58">
        <v>2011</v>
      </c>
      <c r="X26" s="58">
        <v>2012</v>
      </c>
      <c r="Y26" s="58">
        <v>2013</v>
      </c>
    </row>
    <row r="27" spans="1:25" s="13" customFormat="1" x14ac:dyDescent="0.2">
      <c r="A27" s="14">
        <v>2003</v>
      </c>
      <c r="B27" s="83"/>
      <c r="C27" s="35"/>
      <c r="D27" s="36"/>
      <c r="E27" s="18"/>
      <c r="F27" s="12"/>
      <c r="G27" s="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9"/>
    </row>
    <row r="28" spans="1:25" s="13" customFormat="1" x14ac:dyDescent="0.2">
      <c r="A28" s="8" t="s">
        <v>5</v>
      </c>
      <c r="B28" s="83">
        <v>36231.205000000002</v>
      </c>
      <c r="C28" s="35"/>
      <c r="D28" s="36">
        <v>2782.4290000000001</v>
      </c>
      <c r="E28" s="18">
        <v>7.7</v>
      </c>
      <c r="F28" s="12"/>
      <c r="G28" s="6"/>
      <c r="H28" s="58" t="s">
        <v>5</v>
      </c>
      <c r="I28" s="60">
        <f>C10</f>
        <v>1507.482</v>
      </c>
      <c r="J28" s="60">
        <v>1553</v>
      </c>
      <c r="K28" s="60">
        <f>D16</f>
        <v>1742.6659999999999</v>
      </c>
      <c r="L28" s="60">
        <f>D19</f>
        <v>2477.5509999999999</v>
      </c>
      <c r="M28" s="61">
        <f>D22</f>
        <v>658.85699999999997</v>
      </c>
      <c r="N28" s="62">
        <f>D25</f>
        <v>2487.7739999999999</v>
      </c>
      <c r="O28" s="62">
        <f>D28</f>
        <v>2782.4290000000001</v>
      </c>
      <c r="P28" s="60">
        <f>D31</f>
        <v>758.93700000000001</v>
      </c>
      <c r="Q28" s="62">
        <f>D34</f>
        <v>1086.008</v>
      </c>
      <c r="R28" s="63">
        <f>D37</f>
        <v>2046</v>
      </c>
      <c r="S28" s="62">
        <f>D40</f>
        <v>472</v>
      </c>
      <c r="T28" s="63">
        <f>D43</f>
        <v>242</v>
      </c>
      <c r="U28" s="64">
        <f>D46</f>
        <v>2369.7999999999997</v>
      </c>
      <c r="V28" s="65">
        <f>D49</f>
        <v>275</v>
      </c>
      <c r="W28" s="63">
        <f>D52</f>
        <v>35</v>
      </c>
      <c r="X28" s="64">
        <f>D55</f>
        <v>85</v>
      </c>
      <c r="Y28" s="64">
        <f>D58</f>
        <v>639</v>
      </c>
    </row>
    <row r="29" spans="1:25" s="31" customFormat="1" x14ac:dyDescent="0.2">
      <c r="A29" s="28" t="s">
        <v>6</v>
      </c>
      <c r="B29" s="83">
        <v>37496.502999999997</v>
      </c>
      <c r="C29" s="37"/>
      <c r="D29" s="38">
        <v>2444.8339999999998</v>
      </c>
      <c r="E29" s="30">
        <v>6.5</v>
      </c>
      <c r="F29" s="29"/>
      <c r="G29" s="6"/>
      <c r="H29" s="58" t="s">
        <v>6</v>
      </c>
      <c r="I29" s="60">
        <v>808</v>
      </c>
      <c r="J29" s="60">
        <v>1133</v>
      </c>
      <c r="K29" s="60">
        <f>D17</f>
        <v>1156.797</v>
      </c>
      <c r="L29" s="60">
        <f>D20</f>
        <v>465.34800000000001</v>
      </c>
      <c r="M29" s="60">
        <f>D23</f>
        <v>1153.1849999999999</v>
      </c>
      <c r="N29" s="62">
        <f>D26</f>
        <v>1930.3579999999999</v>
      </c>
      <c r="O29" s="62">
        <f>D29</f>
        <v>2444.8339999999998</v>
      </c>
      <c r="P29" s="66">
        <f>D32</f>
        <v>2548.152</v>
      </c>
      <c r="Q29" s="67">
        <f>D35</f>
        <v>2486.1390000000001</v>
      </c>
      <c r="R29" s="66">
        <f>D38</f>
        <v>2968</v>
      </c>
      <c r="S29" s="63">
        <f>D41</f>
        <v>2342</v>
      </c>
      <c r="T29" s="63">
        <f>D44</f>
        <v>1865</v>
      </c>
      <c r="U29" s="63">
        <f>D47</f>
        <v>1905</v>
      </c>
      <c r="V29" s="65">
        <f>D50</f>
        <v>1997</v>
      </c>
      <c r="W29" s="63">
        <f>D53</f>
        <v>1339</v>
      </c>
      <c r="X29" s="68">
        <f>D56</f>
        <v>1162</v>
      </c>
      <c r="Y29" s="68">
        <f>D59</f>
        <v>673</v>
      </c>
    </row>
    <row r="30" spans="1:25" s="31" customFormat="1" x14ac:dyDescent="0.2">
      <c r="A30" s="14">
        <v>2004</v>
      </c>
      <c r="B30" s="83"/>
      <c r="C30" s="35"/>
      <c r="D30" s="36"/>
      <c r="E30" s="18"/>
      <c r="F30" s="29"/>
      <c r="G30" s="6"/>
      <c r="H30"/>
      <c r="I30"/>
      <c r="J30"/>
      <c r="K30"/>
      <c r="L30"/>
      <c r="M30"/>
      <c r="N30"/>
      <c r="O30"/>
      <c r="P30" s="13"/>
      <c r="Q30" s="13"/>
      <c r="R30" s="13"/>
      <c r="S30"/>
      <c r="T30"/>
      <c r="U30"/>
      <c r="V30"/>
      <c r="W30"/>
    </row>
    <row r="31" spans="1:25" s="31" customFormat="1" x14ac:dyDescent="0.2">
      <c r="A31" s="8" t="s">
        <v>5</v>
      </c>
      <c r="B31" s="83">
        <f>39680.52</f>
        <v>39680.519999999997</v>
      </c>
      <c r="C31" s="35"/>
      <c r="D31" s="36">
        <v>758.93700000000001</v>
      </c>
      <c r="E31" s="18">
        <f>D31/B31*100</f>
        <v>1.9126185846354837</v>
      </c>
      <c r="F31" s="29"/>
      <c r="G31" s="6"/>
      <c r="H31"/>
      <c r="I31"/>
      <c r="J31"/>
      <c r="K31"/>
      <c r="L31"/>
      <c r="M31"/>
      <c r="N31"/>
      <c r="O31"/>
      <c r="P31"/>
      <c r="Q31"/>
      <c r="R31"/>
      <c r="S31"/>
      <c r="T31" s="56" t="s">
        <v>26</v>
      </c>
      <c r="V31" s="55">
        <f t="shared" ref="V31:X32" si="0">((V28-U28)/U28)*100</f>
        <v>-88.395645202126758</v>
      </c>
      <c r="W31" s="55">
        <f t="shared" si="0"/>
        <v>-87.272727272727266</v>
      </c>
      <c r="X31" s="55">
        <f t="shared" si="0"/>
        <v>142.85714285714286</v>
      </c>
      <c r="Y31" s="55">
        <f>((Y28-X28)/X28)*100</f>
        <v>651.76470588235293</v>
      </c>
    </row>
    <row r="32" spans="1:25" s="31" customFormat="1" x14ac:dyDescent="0.2">
      <c r="A32" s="28" t="s">
        <v>6</v>
      </c>
      <c r="B32" s="83">
        <v>44039.212</v>
      </c>
      <c r="C32" s="37"/>
      <c r="D32" s="38">
        <v>2548.152</v>
      </c>
      <c r="E32" s="18">
        <f>D32/B32*100</f>
        <v>5.7860980800473909</v>
      </c>
      <c r="F32" s="29"/>
      <c r="G32" s="6"/>
      <c r="H32">
        <v>2002</v>
      </c>
      <c r="I32"/>
      <c r="J32"/>
      <c r="K32"/>
      <c r="L32"/>
      <c r="M32"/>
      <c r="N32"/>
      <c r="O32"/>
      <c r="P32"/>
      <c r="Q32"/>
      <c r="R32"/>
      <c r="S32"/>
      <c r="T32" s="56" t="s">
        <v>9</v>
      </c>
      <c r="V32" s="55">
        <f t="shared" si="0"/>
        <v>4.8293963254593173</v>
      </c>
      <c r="W32" s="55">
        <f t="shared" si="0"/>
        <v>-32.949424136204307</v>
      </c>
      <c r="X32" s="55">
        <f t="shared" si="0"/>
        <v>-13.218820014936519</v>
      </c>
      <c r="Y32" s="55">
        <f>((Y29-X29)/X29)*100</f>
        <v>-42.082616179001718</v>
      </c>
    </row>
    <row r="33" spans="1:23" s="13" customFormat="1" x14ac:dyDescent="0.2">
      <c r="A33" s="14">
        <v>2005</v>
      </c>
      <c r="B33" s="84"/>
      <c r="F33" s="12"/>
      <c r="G33" s="9"/>
      <c r="H33" t="s">
        <v>9</v>
      </c>
      <c r="I33">
        <f>26704.6+31420.6+21773.9+41164.9</f>
        <v>121064</v>
      </c>
      <c r="J33" t="s">
        <v>12</v>
      </c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s="13" customFormat="1" x14ac:dyDescent="0.2">
      <c r="A34" s="8" t="s">
        <v>5</v>
      </c>
      <c r="B34" s="83">
        <v>41254.682999999997</v>
      </c>
      <c r="C34" s="35"/>
      <c r="D34" s="36">
        <v>1086.008</v>
      </c>
      <c r="E34" s="18">
        <f>D34/B34*100</f>
        <v>2.6324478120459687</v>
      </c>
      <c r="F34" s="12"/>
      <c r="G34" s="9"/>
      <c r="H34" t="s">
        <v>10</v>
      </c>
      <c r="I34">
        <v>54.49</v>
      </c>
      <c r="J34">
        <f>I33/I34</f>
        <v>2221.7654615525785</v>
      </c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s="31" customFormat="1" x14ac:dyDescent="0.2">
      <c r="A35" s="28" t="s">
        <v>6</v>
      </c>
      <c r="B35" s="83">
        <v>47418.182999999997</v>
      </c>
      <c r="C35" s="37"/>
      <c r="D35" s="38">
        <v>2486.1390000000001</v>
      </c>
      <c r="E35" s="18">
        <f>D35/B35*100</f>
        <v>5.243007729756326</v>
      </c>
      <c r="F35" s="29"/>
      <c r="G35" s="9"/>
      <c r="H35" t="s">
        <v>11</v>
      </c>
      <c r="I35"/>
      <c r="J35" s="15">
        <f>J34*1000</f>
        <v>2221765.4615525785</v>
      </c>
      <c r="K35" t="s">
        <v>13</v>
      </c>
      <c r="L35"/>
      <c r="M35"/>
      <c r="N35"/>
      <c r="O35"/>
      <c r="P35"/>
      <c r="Q35"/>
      <c r="R35"/>
      <c r="S35"/>
      <c r="T35"/>
      <c r="U35"/>
      <c r="V35"/>
      <c r="W35"/>
    </row>
    <row r="36" spans="1:23" s="31" customFormat="1" x14ac:dyDescent="0.2">
      <c r="A36" s="14">
        <v>2006</v>
      </c>
      <c r="B36" s="83"/>
      <c r="C36" s="35"/>
      <c r="D36" s="36"/>
      <c r="E36" s="18"/>
      <c r="F36" s="29"/>
      <c r="G36" s="9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s="31" customFormat="1" x14ac:dyDescent="0.2">
      <c r="A37" s="8" t="s">
        <v>5</v>
      </c>
      <c r="B37" s="85">
        <f>47410.12</f>
        <v>47410.12</v>
      </c>
      <c r="C37" s="40"/>
      <c r="D37" s="41">
        <v>2046</v>
      </c>
      <c r="E37" s="42">
        <f>D37/B37*100</f>
        <v>4.315534320520598</v>
      </c>
      <c r="F37" s="4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s="31" customFormat="1" x14ac:dyDescent="0.2">
      <c r="A38" s="28" t="s">
        <v>6</v>
      </c>
      <c r="B38" s="86">
        <v>51774</v>
      </c>
      <c r="C38" s="44"/>
      <c r="D38" s="45">
        <v>2968</v>
      </c>
      <c r="E38" s="42">
        <f>D38/B38*100</f>
        <v>5.7326071000888472</v>
      </c>
      <c r="F38" s="43"/>
      <c r="G38"/>
      <c r="H38" t="s">
        <v>24</v>
      </c>
      <c r="I38"/>
      <c r="J38"/>
      <c r="K38" t="s">
        <v>24</v>
      </c>
      <c r="L38"/>
      <c r="M38"/>
      <c r="N38"/>
      <c r="O38"/>
      <c r="P38"/>
      <c r="Q38"/>
      <c r="R38"/>
      <c r="S38"/>
      <c r="T38"/>
      <c r="U38"/>
      <c r="V38"/>
      <c r="W38"/>
    </row>
    <row r="39" spans="1:23" s="13" customFormat="1" x14ac:dyDescent="0.2">
      <c r="A39" s="14">
        <v>2007</v>
      </c>
      <c r="B39" s="87"/>
      <c r="C39" s="46"/>
      <c r="D39" s="46"/>
      <c r="E39" s="46"/>
      <c r="F39" s="46"/>
      <c r="G39"/>
      <c r="H39">
        <v>2008</v>
      </c>
      <c r="I39"/>
      <c r="J39"/>
      <c r="K39">
        <v>2011</v>
      </c>
      <c r="L39"/>
      <c r="M39"/>
      <c r="N39"/>
      <c r="O39"/>
      <c r="P39"/>
      <c r="Q39"/>
      <c r="R39"/>
      <c r="S39"/>
      <c r="T39"/>
      <c r="U39"/>
      <c r="V39"/>
      <c r="W39"/>
    </row>
    <row r="40" spans="1:23" s="13" customFormat="1" x14ac:dyDescent="0.2">
      <c r="A40" s="8" t="s">
        <v>5</v>
      </c>
      <c r="B40" s="87">
        <v>50466</v>
      </c>
      <c r="C40" s="40"/>
      <c r="D40" s="41">
        <v>472</v>
      </c>
      <c r="E40" s="42">
        <f>D40/B40*100</f>
        <v>0.93528316094003883</v>
      </c>
      <c r="F40" s="46"/>
      <c r="G40"/>
      <c r="H40" t="s">
        <v>20</v>
      </c>
      <c r="I40">
        <v>501.1</v>
      </c>
      <c r="J40"/>
      <c r="K40" t="s">
        <v>20</v>
      </c>
      <c r="L40">
        <v>495.2</v>
      </c>
      <c r="M40"/>
      <c r="N40"/>
      <c r="O40"/>
      <c r="P40"/>
      <c r="Q40"/>
      <c r="R40"/>
      <c r="S40"/>
      <c r="T40"/>
      <c r="U40"/>
      <c r="V40"/>
      <c r="W40"/>
    </row>
    <row r="41" spans="1:23" s="31" customFormat="1" x14ac:dyDescent="0.2">
      <c r="A41" s="28" t="s">
        <v>6</v>
      </c>
      <c r="B41" s="87">
        <v>55514</v>
      </c>
      <c r="C41" s="44"/>
      <c r="D41" s="45">
        <v>2342</v>
      </c>
      <c r="E41" s="42">
        <f>D41/B41*100</f>
        <v>4.2187556292106496</v>
      </c>
      <c r="F41" s="43"/>
      <c r="G41"/>
      <c r="H41" t="s">
        <v>21</v>
      </c>
      <c r="I41">
        <v>706.4</v>
      </c>
      <c r="J41"/>
      <c r="K41" t="s">
        <v>21</v>
      </c>
      <c r="L41">
        <v>345.4</v>
      </c>
      <c r="M41"/>
      <c r="N41"/>
      <c r="O41"/>
      <c r="P41"/>
      <c r="Q41"/>
      <c r="R41"/>
      <c r="S41"/>
      <c r="T41"/>
      <c r="U41"/>
      <c r="V41"/>
      <c r="W41"/>
    </row>
    <row r="42" spans="1:23" s="13" customFormat="1" x14ac:dyDescent="0.2">
      <c r="A42" s="14">
        <v>2008</v>
      </c>
      <c r="B42" s="87"/>
      <c r="C42" s="46"/>
      <c r="D42" s="46"/>
      <c r="E42" s="46"/>
      <c r="F42" s="46"/>
      <c r="H42" t="s">
        <v>22</v>
      </c>
      <c r="I42">
        <v>656.6</v>
      </c>
      <c r="K42" t="s">
        <v>22</v>
      </c>
      <c r="L42">
        <v>607.20000000000005</v>
      </c>
      <c r="O42"/>
      <c r="P42"/>
    </row>
    <row r="43" spans="1:23" s="13" customFormat="1" x14ac:dyDescent="0.2">
      <c r="A43" s="8" t="s">
        <v>5</v>
      </c>
      <c r="B43" s="87">
        <v>49078</v>
      </c>
      <c r="C43" s="40"/>
      <c r="D43" s="41">
        <v>242</v>
      </c>
      <c r="E43" s="42">
        <f>D43/B43*100</f>
        <v>0.49309262806145321</v>
      </c>
      <c r="F43" s="46"/>
      <c r="H43" t="s">
        <v>23</v>
      </c>
      <c r="I43">
        <v>505.7</v>
      </c>
      <c r="K43" t="s">
        <v>23</v>
      </c>
      <c r="L43">
        <v>449.6</v>
      </c>
      <c r="O43"/>
      <c r="P43"/>
    </row>
    <row r="44" spans="1:23" s="31" customFormat="1" x14ac:dyDescent="0.2">
      <c r="A44" s="70" t="s">
        <v>6</v>
      </c>
      <c r="B44" s="88">
        <v>56746</v>
      </c>
      <c r="C44" s="71"/>
      <c r="D44" s="72">
        <v>1865</v>
      </c>
      <c r="E44" s="42">
        <f>D44/B44*100</f>
        <v>3.2865752652169316</v>
      </c>
      <c r="F44" s="43"/>
      <c r="G44" s="13"/>
      <c r="H44" s="13"/>
      <c r="I44" s="13">
        <f>SUM(I40:I43)</f>
        <v>2369.7999999999997</v>
      </c>
      <c r="J44" s="13"/>
      <c r="K44" s="13"/>
      <c r="L44" s="13">
        <f>SUM(L40:L43)</f>
        <v>1897.4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s="13" customFormat="1" x14ac:dyDescent="0.2">
      <c r="A45" s="14">
        <v>2009</v>
      </c>
      <c r="B45" s="87"/>
      <c r="C45" s="46"/>
      <c r="D45" s="46"/>
      <c r="E45" s="46"/>
      <c r="F45" s="46"/>
    </row>
    <row r="46" spans="1:23" s="13" customFormat="1" x14ac:dyDescent="0.2">
      <c r="A46" s="8" t="s">
        <v>5</v>
      </c>
      <c r="B46" s="87">
        <v>38436</v>
      </c>
      <c r="C46" s="40"/>
      <c r="D46" s="41">
        <v>2369.7999999999997</v>
      </c>
      <c r="E46" s="42">
        <f>D46/B46*100</f>
        <v>6.1655739410968877</v>
      </c>
      <c r="F46" s="46"/>
      <c r="H46" t="s">
        <v>25</v>
      </c>
      <c r="I46"/>
      <c r="K46" t="s">
        <v>25</v>
      </c>
      <c r="L46"/>
      <c r="O46"/>
      <c r="P46"/>
    </row>
    <row r="47" spans="1:23" s="31" customFormat="1" x14ac:dyDescent="0.2">
      <c r="A47" s="28" t="s">
        <v>6</v>
      </c>
      <c r="B47" s="87">
        <v>43092</v>
      </c>
      <c r="C47" s="44"/>
      <c r="D47" s="45">
        <v>1905</v>
      </c>
      <c r="E47" s="42">
        <f>D47/B47*100</f>
        <v>4.4207741576162629</v>
      </c>
      <c r="F47" s="43"/>
      <c r="G47" s="13"/>
      <c r="H47">
        <v>2008</v>
      </c>
      <c r="I47"/>
      <c r="J47" s="13"/>
      <c r="K47">
        <v>2011</v>
      </c>
      <c r="L47"/>
      <c r="M47" s="13"/>
      <c r="N47" s="13"/>
      <c r="O47"/>
      <c r="P47"/>
      <c r="Q47" s="13"/>
      <c r="R47" s="13"/>
      <c r="S47" s="13"/>
      <c r="T47" s="13"/>
      <c r="U47" s="13"/>
      <c r="V47" s="13"/>
      <c r="W47" s="13"/>
    </row>
    <row r="48" spans="1:23" s="13" customFormat="1" x14ac:dyDescent="0.2">
      <c r="A48" s="14">
        <v>2010</v>
      </c>
      <c r="B48" s="87"/>
      <c r="C48" s="46"/>
      <c r="D48" s="46"/>
      <c r="E48" s="46"/>
      <c r="F48" s="46"/>
      <c r="G48" s="31"/>
      <c r="H48" t="s">
        <v>20</v>
      </c>
      <c r="I48">
        <v>19375.900000000001</v>
      </c>
      <c r="J48" s="31"/>
      <c r="K48" t="s">
        <v>20</v>
      </c>
      <c r="L48" s="57">
        <v>21576.3</v>
      </c>
      <c r="M48" s="31"/>
      <c r="N48" s="31"/>
      <c r="O48"/>
      <c r="P48" s="57"/>
      <c r="Q48" s="31"/>
      <c r="R48" s="31"/>
      <c r="S48" s="31"/>
      <c r="T48" s="31"/>
      <c r="U48" s="31"/>
      <c r="V48" s="31"/>
      <c r="W48" s="31"/>
    </row>
    <row r="49" spans="1:23" s="13" customFormat="1" x14ac:dyDescent="0.2">
      <c r="A49" s="8" t="s">
        <v>5</v>
      </c>
      <c r="B49" s="87">
        <v>51498</v>
      </c>
      <c r="C49" s="40"/>
      <c r="D49" s="41">
        <v>275</v>
      </c>
      <c r="E49" s="42">
        <f>D49/B49*100</f>
        <v>0.53400132043962878</v>
      </c>
      <c r="F49" s="46"/>
      <c r="G49" s="31"/>
      <c r="H49" t="s">
        <v>21</v>
      </c>
      <c r="I49">
        <v>31753.7</v>
      </c>
      <c r="J49" s="31"/>
      <c r="K49" t="s">
        <v>21</v>
      </c>
      <c r="L49">
        <v>1030.5</v>
      </c>
      <c r="M49" s="31"/>
      <c r="N49" s="31"/>
      <c r="O49"/>
      <c r="P49"/>
      <c r="Q49" s="31"/>
      <c r="R49" s="31"/>
      <c r="S49" s="31"/>
      <c r="T49" s="31"/>
      <c r="U49" s="31"/>
      <c r="V49" s="31"/>
      <c r="W49" s="31"/>
    </row>
    <row r="50" spans="1:23" s="31" customFormat="1" x14ac:dyDescent="0.2">
      <c r="A50" s="28" t="s">
        <v>6</v>
      </c>
      <c r="B50" s="87">
        <v>54933</v>
      </c>
      <c r="C50" s="44"/>
      <c r="D50" s="45">
        <v>1997</v>
      </c>
      <c r="E50" s="42">
        <f>D50/B50*100</f>
        <v>3.6353375930679195</v>
      </c>
      <c r="F50" s="43"/>
      <c r="H50" t="s">
        <v>22</v>
      </c>
      <c r="I50">
        <v>30045.7</v>
      </c>
      <c r="K50" t="s">
        <v>22</v>
      </c>
      <c r="L50">
        <v>675.1</v>
      </c>
      <c r="O50"/>
      <c r="P50"/>
    </row>
    <row r="51" spans="1:23" s="13" customFormat="1" x14ac:dyDescent="0.2">
      <c r="A51" s="14">
        <v>2011</v>
      </c>
      <c r="B51" s="87"/>
      <c r="C51" s="46"/>
      <c r="D51" s="46"/>
      <c r="E51" s="46"/>
      <c r="F51" s="46"/>
      <c r="G51" s="31"/>
      <c r="H51" t="s">
        <v>23</v>
      </c>
      <c r="I51">
        <v>27835.1</v>
      </c>
      <c r="J51" s="31"/>
      <c r="K51" t="s">
        <v>23</v>
      </c>
      <c r="L51">
        <f>18760.3</f>
        <v>18760.3</v>
      </c>
      <c r="M51" s="31"/>
      <c r="N51" s="31"/>
      <c r="O51"/>
      <c r="P51"/>
      <c r="Q51" s="31"/>
      <c r="R51" s="31"/>
      <c r="S51" s="31"/>
      <c r="T51" s="31"/>
      <c r="U51" s="31"/>
      <c r="V51" s="31"/>
      <c r="W51" s="31"/>
    </row>
    <row r="52" spans="1:23" s="13" customFormat="1" x14ac:dyDescent="0.2">
      <c r="A52" s="8" t="s">
        <v>5</v>
      </c>
      <c r="B52" s="87">
        <v>48304.9</v>
      </c>
      <c r="C52" s="40"/>
      <c r="D52" s="41">
        <v>35</v>
      </c>
      <c r="E52" s="42">
        <f>D52/B52*100</f>
        <v>7.2456417464894868E-2</v>
      </c>
      <c r="F52" s="46"/>
      <c r="I52" s="13">
        <f>SUM(I48:I51)</f>
        <v>109010.4</v>
      </c>
      <c r="L52" s="13">
        <f>SUM(L48:L51)</f>
        <v>42042.2</v>
      </c>
    </row>
    <row r="53" spans="1:23" s="31" customFormat="1" x14ac:dyDescent="0.2">
      <c r="A53" s="28" t="s">
        <v>6</v>
      </c>
      <c r="B53" s="87">
        <v>60495.8</v>
      </c>
      <c r="C53" s="44"/>
      <c r="D53" s="45">
        <v>1339</v>
      </c>
      <c r="E53" s="42">
        <f>D53/B53*100</f>
        <v>2.2133767964057007</v>
      </c>
      <c r="F53" s="43"/>
      <c r="G53" s="13"/>
      <c r="H53" s="69" t="s">
        <v>30</v>
      </c>
      <c r="I53" s="13">
        <v>44.474600000000002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s="31" customFormat="1" x14ac:dyDescent="0.2">
      <c r="A54" s="14">
        <v>2012</v>
      </c>
      <c r="B54" s="87"/>
      <c r="C54" s="46"/>
      <c r="D54" s="46"/>
      <c r="E54" s="46"/>
      <c r="F54" s="46"/>
      <c r="G54" s="13"/>
      <c r="H54" s="13"/>
      <c r="I54" s="13">
        <f>I49/I50</f>
        <v>1.0568467368042682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s="31" customFormat="1" x14ac:dyDescent="0.2">
      <c r="A55" s="8" t="s">
        <v>5</v>
      </c>
      <c r="B55" s="87">
        <v>52099.5</v>
      </c>
      <c r="C55" s="40"/>
      <c r="D55" s="41">
        <v>85</v>
      </c>
      <c r="E55" s="42">
        <f>D55/B55*100</f>
        <v>0.1631493584391405</v>
      </c>
      <c r="F55" s="4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s="31" customFormat="1" x14ac:dyDescent="0.2">
      <c r="A56" s="28" t="s">
        <v>6</v>
      </c>
      <c r="B56" s="87">
        <v>62128.6</v>
      </c>
      <c r="C56" s="44"/>
      <c r="D56" s="45">
        <v>1162</v>
      </c>
      <c r="E56" s="42">
        <f>D56/B56*100</f>
        <v>1.8703141548336837</v>
      </c>
      <c r="F56" s="4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s="31" customFormat="1" x14ac:dyDescent="0.2">
      <c r="A57" s="14">
        <v>2013</v>
      </c>
      <c r="B57" s="87"/>
      <c r="C57" s="46"/>
      <c r="D57" s="46"/>
      <c r="E57" s="46"/>
      <c r="F57" s="46"/>
      <c r="G57" s="13"/>
      <c r="H57" s="13"/>
      <c r="I57" s="13">
        <f>I52/I53</f>
        <v>2451.0709483615365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s="31" customFormat="1" x14ac:dyDescent="0.2">
      <c r="A58" s="8" t="s">
        <v>5</v>
      </c>
      <c r="B58" s="87">
        <v>56698</v>
      </c>
      <c r="C58" s="40"/>
      <c r="D58" s="41">
        <v>639</v>
      </c>
      <c r="E58" s="42">
        <f>D58/B58*100</f>
        <v>1.127023880912907</v>
      </c>
      <c r="F58" s="4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s="31" customFormat="1" x14ac:dyDescent="0.2">
      <c r="A59" s="28" t="s">
        <v>6</v>
      </c>
      <c r="B59" s="87">
        <v>62411</v>
      </c>
      <c r="C59" s="44"/>
      <c r="D59" s="45">
        <v>673</v>
      </c>
      <c r="E59" s="42">
        <f>D59/B59*100</f>
        <v>1.0783355498229479</v>
      </c>
      <c r="F59" s="4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s="31" customFormat="1" ht="10.5" customHeight="1" x14ac:dyDescent="0.2">
      <c r="A60" s="16"/>
      <c r="B60" s="54"/>
      <c r="C60" s="47"/>
      <c r="D60" s="48"/>
      <c r="E60" s="49"/>
      <c r="F60" s="50"/>
    </row>
    <row r="61" spans="1:23" ht="18" customHeight="1" x14ac:dyDescent="0.2">
      <c r="A61" s="1" t="s">
        <v>32</v>
      </c>
      <c r="B61" s="1"/>
      <c r="C61" s="1"/>
      <c r="D61" s="1"/>
      <c r="E61" s="1"/>
      <c r="F61" s="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spans="1:23" x14ac:dyDescent="0.2">
      <c r="A62" s="3" t="s">
        <v>34</v>
      </c>
      <c r="B62" s="1"/>
      <c r="C62" s="1"/>
      <c r="D62" s="1"/>
      <c r="E62" s="1"/>
      <c r="F62" s="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 spans="1:23" x14ac:dyDescent="0.2">
      <c r="A63" s="73" t="s">
        <v>33</v>
      </c>
      <c r="B63" s="1"/>
      <c r="C63" s="1"/>
      <c r="D63" s="1"/>
      <c r="E63" s="1"/>
      <c r="F63" s="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 spans="1:23" x14ac:dyDescent="0.2">
      <c r="A64" s="1"/>
      <c r="B64" s="1"/>
      <c r="C64" s="1"/>
      <c r="D64" s="1"/>
      <c r="E64" s="1"/>
      <c r="F64" s="1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x14ac:dyDescent="0.2">
      <c r="A65" s="1"/>
      <c r="B65" s="1"/>
      <c r="C65" s="1"/>
      <c r="D65" s="1"/>
      <c r="E65" s="1"/>
      <c r="F65" s="1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x14ac:dyDescent="0.2">
      <c r="A66" s="1"/>
      <c r="B66" s="1"/>
      <c r="C66" s="1"/>
      <c r="D66" s="1"/>
      <c r="E66" s="1"/>
      <c r="F66" s="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 spans="1:23" x14ac:dyDescent="0.2">
      <c r="A67" s="1"/>
      <c r="B67" s="1"/>
      <c r="C67" s="1"/>
      <c r="D67" s="1"/>
      <c r="E67" s="1"/>
      <c r="F67" s="1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x14ac:dyDescent="0.2">
      <c r="A68" s="1"/>
      <c r="B68" s="1"/>
      <c r="C68" s="1"/>
      <c r="D68" s="1"/>
      <c r="E68" s="1"/>
      <c r="F68" s="1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x14ac:dyDescent="0.2">
      <c r="A69" s="1"/>
      <c r="B69" s="1"/>
      <c r="C69" s="1"/>
      <c r="D69" s="1"/>
      <c r="E69" s="1"/>
      <c r="F69" s="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 spans="1:23" x14ac:dyDescent="0.2">
      <c r="A70" s="1"/>
      <c r="B70" s="1"/>
      <c r="C70" s="1"/>
      <c r="D70" s="1"/>
      <c r="E70" s="1"/>
      <c r="F70" s="1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x14ac:dyDescent="0.2">
      <c r="A71" s="1"/>
      <c r="B71" s="1"/>
      <c r="C71" s="1"/>
      <c r="D71" s="1"/>
      <c r="E71" s="1"/>
      <c r="F71" s="1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x14ac:dyDescent="0.2"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spans="1:23" x14ac:dyDescent="0.2"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x14ac:dyDescent="0.2"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x14ac:dyDescent="0.2"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x14ac:dyDescent="0.2"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x14ac:dyDescent="0.2"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x14ac:dyDescent="0.2"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 spans="1:23" x14ac:dyDescent="0.2"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spans="1:23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</sheetData>
  <mergeCells count="10">
    <mergeCell ref="A6:A7"/>
    <mergeCell ref="C6:F6"/>
    <mergeCell ref="C7:D7"/>
    <mergeCell ref="E7:F7"/>
    <mergeCell ref="B6:B7"/>
    <mergeCell ref="H24:X24"/>
    <mergeCell ref="C11:D11"/>
    <mergeCell ref="C13:D13"/>
    <mergeCell ref="C14:D14"/>
    <mergeCell ref="C10:D10"/>
  </mergeCells>
  <phoneticPr fontId="0" type="noConversion"/>
  <printOptions horizontalCentered="1"/>
  <pageMargins left="0.75" right="0.75" top="0.75" bottom="0.75" header="0" footer="0"/>
  <pageSetup paperSize="9" scale="99" orientation="portrait" horizontalDpi="300" verticalDpi="300" r:id="rId1"/>
  <headerFooter alignWithMargins="0">
    <oddFooter xml:space="preserve">&amp;C7-&amp;P+3
</oddFooter>
  </headerFooter>
  <rowBreaks count="1" manualBreakCount="1">
    <brk id="63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statwatch data 2012 MX</vt:lpstr>
      <vt:lpstr>table7.2</vt:lpstr>
      <vt:lpstr>table7.2!Print_Area</vt:lpstr>
    </vt:vector>
  </TitlesOfParts>
  <Company>NSCB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Federico R. Bahit, Jr.</dc:creator>
  <cp:lastModifiedBy>My PC</cp:lastModifiedBy>
  <cp:lastPrinted>2015-02-17T09:01:25Z</cp:lastPrinted>
  <dcterms:created xsi:type="dcterms:W3CDTF">2000-03-17T20:29:14Z</dcterms:created>
  <dcterms:modified xsi:type="dcterms:W3CDTF">2015-02-17T09:01:44Z</dcterms:modified>
</cp:coreProperties>
</file>