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60" windowWidth="11355" windowHeight="9210"/>
  </bookViews>
  <sheets>
    <sheet name="Table 10.3" sheetId="4" r:id="rId1"/>
    <sheet name="enrolment" sheetId="5" r:id="rId2"/>
  </sheets>
  <definedNames>
    <definedName name="_xlnm.Print_Area" localSheetId="0">'Table 10.3'!$A$1:$F$116</definedName>
  </definedNames>
  <calcPr calcId="145621"/>
</workbook>
</file>

<file path=xl/calcChain.xml><?xml version="1.0" encoding="utf-8"?>
<calcChain xmlns="http://schemas.openxmlformats.org/spreadsheetml/2006/main">
  <c r="F14" i="4" l="1"/>
  <c r="F53" i="4"/>
  <c r="F9" i="4"/>
  <c r="F10" i="4"/>
  <c r="F11" i="4"/>
  <c r="F13" i="4"/>
  <c r="F15" i="4"/>
  <c r="F12" i="4" l="1"/>
  <c r="F17" i="4"/>
  <c r="E107" i="4"/>
  <c r="F7" i="4" l="1"/>
  <c r="I9" i="4" s="1"/>
  <c r="E113" i="4"/>
  <c r="E112" i="4" s="1"/>
  <c r="E104" i="4"/>
  <c r="E103" i="4"/>
  <c r="E98" i="4"/>
  <c r="E97" i="4"/>
  <c r="E96" i="4"/>
  <c r="E95" i="4"/>
  <c r="E94" i="4"/>
  <c r="E93" i="4"/>
  <c r="E92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67" i="4"/>
  <c r="E66" i="4"/>
  <c r="E65" i="4"/>
  <c r="E64" i="4"/>
  <c r="E63" i="4"/>
  <c r="E62" i="4"/>
  <c r="E59" i="4"/>
  <c r="E58" i="4"/>
  <c r="E57" i="4"/>
  <c r="E56" i="4"/>
  <c r="E50" i="4"/>
  <c r="E49" i="4"/>
  <c r="E46" i="4"/>
  <c r="E45" i="4"/>
  <c r="E44" i="4"/>
  <c r="E41" i="4"/>
  <c r="E40" i="4"/>
  <c r="E39" i="4"/>
  <c r="E38" i="4"/>
  <c r="E35" i="4"/>
  <c r="E34" i="4"/>
  <c r="E33" i="4"/>
  <c r="E32" i="4"/>
  <c r="E29" i="4"/>
  <c r="E28" i="4"/>
  <c r="E25" i="4"/>
  <c r="E24" i="4"/>
  <c r="E21" i="4"/>
  <c r="E20" i="4"/>
  <c r="B113" i="4"/>
  <c r="B112" i="4" s="1"/>
  <c r="C113" i="4"/>
  <c r="C112" i="4" s="1"/>
  <c r="D113" i="4"/>
  <c r="D112" i="4" s="1"/>
  <c r="B105" i="4"/>
  <c r="C105" i="4"/>
  <c r="D105" i="4"/>
  <c r="B106" i="4"/>
  <c r="C106" i="4"/>
  <c r="D106" i="4"/>
  <c r="B107" i="4"/>
  <c r="C107" i="4"/>
  <c r="D107" i="4"/>
  <c r="B104" i="4"/>
  <c r="C104" i="4"/>
  <c r="D104" i="4"/>
  <c r="B103" i="4"/>
  <c r="C103" i="4"/>
  <c r="D103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56" i="4"/>
  <c r="C56" i="4"/>
  <c r="D56" i="4"/>
  <c r="B57" i="4"/>
  <c r="C57" i="4"/>
  <c r="D57" i="4"/>
  <c r="B58" i="4"/>
  <c r="C58" i="4"/>
  <c r="D58" i="4"/>
  <c r="B59" i="4"/>
  <c r="C59" i="4"/>
  <c r="D59" i="4"/>
  <c r="B88" i="4"/>
  <c r="C88" i="4"/>
  <c r="D88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77" i="4"/>
  <c r="C77" i="4"/>
  <c r="D77" i="4"/>
  <c r="B78" i="4"/>
  <c r="C78" i="4"/>
  <c r="D78" i="4"/>
  <c r="B79" i="4"/>
  <c r="C79" i="4"/>
  <c r="D79" i="4"/>
  <c r="B76" i="4"/>
  <c r="C76" i="4"/>
  <c r="D76" i="4"/>
  <c r="B65" i="4"/>
  <c r="B66" i="4"/>
  <c r="B67" i="4"/>
  <c r="C65" i="4"/>
  <c r="D65" i="4"/>
  <c r="C66" i="4"/>
  <c r="D66" i="4"/>
  <c r="C67" i="4"/>
  <c r="D67" i="4"/>
  <c r="B64" i="4"/>
  <c r="C64" i="4"/>
  <c r="D64" i="4"/>
  <c r="B63" i="4"/>
  <c r="C63" i="4"/>
  <c r="D63" i="4"/>
  <c r="B62" i="4"/>
  <c r="C62" i="4"/>
  <c r="D62" i="4"/>
  <c r="B49" i="4"/>
  <c r="C49" i="4"/>
  <c r="D49" i="4"/>
  <c r="B50" i="4"/>
  <c r="C50" i="4"/>
  <c r="D50" i="4"/>
  <c r="B44" i="4"/>
  <c r="C44" i="4"/>
  <c r="D44" i="4"/>
  <c r="B45" i="4"/>
  <c r="C45" i="4"/>
  <c r="D45" i="4"/>
  <c r="B46" i="4"/>
  <c r="C46" i="4"/>
  <c r="D46" i="4"/>
  <c r="B39" i="4"/>
  <c r="C39" i="4"/>
  <c r="D39" i="4"/>
  <c r="B40" i="4"/>
  <c r="C40" i="4"/>
  <c r="D40" i="4"/>
  <c r="B41" i="4"/>
  <c r="C41" i="4"/>
  <c r="D41" i="4"/>
  <c r="B38" i="4"/>
  <c r="C38" i="4"/>
  <c r="D38" i="4"/>
  <c r="B35" i="4"/>
  <c r="C35" i="4"/>
  <c r="D35" i="4"/>
  <c r="B34" i="4"/>
  <c r="C34" i="4"/>
  <c r="D34" i="4"/>
  <c r="B33" i="4"/>
  <c r="C33" i="4"/>
  <c r="D33" i="4"/>
  <c r="B32" i="4"/>
  <c r="C32" i="4"/>
  <c r="D32" i="4"/>
  <c r="D28" i="4"/>
  <c r="C28" i="4"/>
  <c r="B25" i="4"/>
  <c r="C25" i="4"/>
  <c r="D25" i="4"/>
  <c r="B24" i="4"/>
  <c r="C24" i="4"/>
  <c r="D24" i="4"/>
  <c r="B21" i="4"/>
  <c r="C21" i="4"/>
  <c r="D21" i="4"/>
  <c r="B20" i="4"/>
  <c r="C20" i="4"/>
  <c r="D20" i="4"/>
  <c r="B29" i="4"/>
  <c r="B27" i="4" s="1"/>
  <c r="C29" i="4"/>
  <c r="D29" i="4"/>
  <c r="C19" i="5"/>
  <c r="E23" i="4" l="1"/>
  <c r="E10" i="4" s="1"/>
  <c r="E102" i="4"/>
  <c r="D61" i="4"/>
  <c r="D55" i="4"/>
  <c r="C31" i="4"/>
  <c r="E48" i="4"/>
  <c r="E15" i="4" s="1"/>
  <c r="E19" i="4"/>
  <c r="D19" i="4"/>
  <c r="B55" i="4"/>
  <c r="C43" i="4"/>
  <c r="B48" i="4"/>
  <c r="B15" i="4" s="1"/>
  <c r="B102" i="4"/>
  <c r="C27" i="4"/>
  <c r="B23" i="4"/>
  <c r="B10" i="4" s="1"/>
  <c r="C23" i="4"/>
  <c r="C10" i="4" s="1"/>
  <c r="B43" i="4"/>
  <c r="B14" i="4" s="1"/>
  <c r="B61" i="4"/>
  <c r="B37" i="4"/>
  <c r="B13" i="4" s="1"/>
  <c r="D37" i="4"/>
  <c r="D13" i="4" s="1"/>
  <c r="D48" i="4"/>
  <c r="D15" i="4" s="1"/>
  <c r="C61" i="4"/>
  <c r="B19" i="4"/>
  <c r="D23" i="4"/>
  <c r="D31" i="4"/>
  <c r="C102" i="4"/>
  <c r="C19" i="4"/>
  <c r="C55" i="4"/>
  <c r="B91" i="4"/>
  <c r="B31" i="4"/>
  <c r="C37" i="4"/>
  <c r="C13" i="4" s="1"/>
  <c r="D43" i="4"/>
  <c r="C48" i="4"/>
  <c r="C15" i="4" s="1"/>
  <c r="D27" i="4"/>
  <c r="C91" i="4"/>
  <c r="E61" i="4"/>
  <c r="E27" i="4"/>
  <c r="D102" i="4"/>
  <c r="D91" i="4"/>
  <c r="E37" i="4"/>
  <c r="E13" i="4" s="1"/>
  <c r="E43" i="4"/>
  <c r="E91" i="4"/>
  <c r="E31" i="4"/>
  <c r="E55" i="4"/>
  <c r="D9" i="4" l="1"/>
  <c r="D11" i="4"/>
  <c r="E17" i="4"/>
  <c r="G17" i="4" s="1"/>
  <c r="C14" i="4"/>
  <c r="B9" i="4"/>
  <c r="E9" i="4"/>
  <c r="E14" i="4"/>
  <c r="D12" i="4"/>
  <c r="B53" i="4"/>
  <c r="D17" i="4"/>
  <c r="C11" i="4"/>
  <c r="D10" i="4"/>
  <c r="B11" i="4"/>
  <c r="D14" i="4"/>
  <c r="B12" i="4"/>
  <c r="C9" i="4"/>
  <c r="B17" i="4"/>
  <c r="C53" i="4"/>
  <c r="D53" i="4"/>
  <c r="C17" i="4"/>
  <c r="E11" i="4"/>
  <c r="C12" i="4"/>
  <c r="E53" i="4"/>
  <c r="G53" i="4" s="1"/>
  <c r="E12" i="4"/>
  <c r="D7" i="4" l="1"/>
  <c r="H13" i="4" s="1"/>
  <c r="C7" i="4"/>
  <c r="B7" i="4"/>
  <c r="E7" i="4"/>
  <c r="I11" i="4" s="1"/>
  <c r="H11" i="4"/>
  <c r="I12" i="4" l="1"/>
  <c r="G7" i="4"/>
  <c r="I13" i="4"/>
  <c r="I15" i="4"/>
  <c r="I10" i="4"/>
  <c r="I14" i="4"/>
  <c r="I7" i="4"/>
  <c r="H12" i="4"/>
  <c r="H10" i="4"/>
  <c r="H9" i="4"/>
  <c r="H14" i="4"/>
  <c r="H15" i="4"/>
  <c r="H7" i="4"/>
</calcChain>
</file>

<file path=xl/sharedStrings.xml><?xml version="1.0" encoding="utf-8"?>
<sst xmlns="http://schemas.openxmlformats.org/spreadsheetml/2006/main" count="270" uniqueCount="134">
  <si>
    <t>Table 10.3</t>
  </si>
  <si>
    <t>CAR</t>
  </si>
  <si>
    <t>ENROLMENT IN HIGHER EDUCATION INSTITUTIONS (HEIs), BY PROVINCE AND SCHOOL</t>
  </si>
  <si>
    <t>ABRA</t>
  </si>
  <si>
    <t>APAYAO</t>
  </si>
  <si>
    <t>BAGUIO</t>
  </si>
  <si>
    <t>BENGUET</t>
  </si>
  <si>
    <t>IFUGAO</t>
  </si>
  <si>
    <t>KALINGA</t>
  </si>
  <si>
    <t>MT. PROVINCE</t>
  </si>
  <si>
    <t>PUBLIC HEIs</t>
  </si>
  <si>
    <t>PRIVATE HEIs</t>
  </si>
  <si>
    <t>Province/HEIs</t>
  </si>
  <si>
    <t>Kalinga-Apayao State College-Dagupan</t>
  </si>
  <si>
    <t>Kalinga-Apayao State College-Main</t>
  </si>
  <si>
    <t>Mt. Province State Polytechnic College-Main</t>
  </si>
  <si>
    <t>Mt. Province State Polytechnic College-Mt. Data</t>
  </si>
  <si>
    <t>Mt. Province State Polytechnic College-Tadian</t>
  </si>
  <si>
    <t>Abra Valley College</t>
  </si>
  <si>
    <t>Divine Word College of Bangued</t>
  </si>
  <si>
    <t>Pinnacle Healthcare Colleges</t>
  </si>
  <si>
    <t>AMA Computer College</t>
  </si>
  <si>
    <t>Baguio Central University</t>
  </si>
  <si>
    <t>BSBT College</t>
  </si>
  <si>
    <t>Casiciaco Recoletos Seminary</t>
  </si>
  <si>
    <t>Easter College, Inc</t>
  </si>
  <si>
    <t>Kalos M.A. College</t>
  </si>
  <si>
    <t>National University-CEDCE</t>
  </si>
  <si>
    <t>Philippine Women's University-CDCEC</t>
  </si>
  <si>
    <t>Pines City Colleges</t>
  </si>
  <si>
    <t>Saint Louis University</t>
  </si>
  <si>
    <t>San Pablo Major Seminary</t>
  </si>
  <si>
    <t>University of Baguio</t>
  </si>
  <si>
    <t>BVS College</t>
  </si>
  <si>
    <t>Cordillera Career Development College</t>
  </si>
  <si>
    <t>International Christian College</t>
  </si>
  <si>
    <t>Luzon Nazarene Bible College</t>
  </si>
  <si>
    <t>Best Engineering School and Technology</t>
  </si>
  <si>
    <t>Cordillera A+ Computer Technology College</t>
  </si>
  <si>
    <t>C.S. School of Music &amp; the Performing Arts</t>
  </si>
  <si>
    <t>Northwest Colleges Foundation</t>
  </si>
  <si>
    <t>Saint Tonis College</t>
  </si>
  <si>
    <t>Saint Louis College of Bulanao</t>
  </si>
  <si>
    <t>Xijen College of Mt. Province</t>
  </si>
  <si>
    <t>University of the Philippines Baguio</t>
  </si>
  <si>
    <t>Kalinga Colleges of Science and Technology</t>
  </si>
  <si>
    <t>SY 2009-2010</t>
  </si>
  <si>
    <t>SY 2010-2011</t>
  </si>
  <si>
    <t>SY 2011-2012</t>
  </si>
  <si>
    <t>Philippine Military Academy</t>
  </si>
  <si>
    <t>…</t>
  </si>
  <si>
    <t>Enrollment and Graduates of HEIs in CAR by Province and School</t>
  </si>
  <si>
    <t>Province/Higher Education Institutions</t>
  </si>
  <si>
    <t>AY 2007-2008</t>
  </si>
  <si>
    <t>AY 2008-2009</t>
  </si>
  <si>
    <t>AY 2009-2010</t>
  </si>
  <si>
    <t>AY 2010-2011</t>
  </si>
  <si>
    <t>AY 2011-2012</t>
  </si>
  <si>
    <t>Total</t>
  </si>
  <si>
    <t>I.</t>
  </si>
  <si>
    <t>Abra State Institute of Science &amp; Technology-Main</t>
  </si>
  <si>
    <t>Abra State Institute of Science &amp; Technology-Bangued</t>
  </si>
  <si>
    <t>Data Center College of the Philippines of Bangued Abra</t>
  </si>
  <si>
    <t xml:space="preserve">Divine Word College of Bangued </t>
  </si>
  <si>
    <t>Pinnacle College of Bangued</t>
  </si>
  <si>
    <t>II.</t>
  </si>
  <si>
    <t>Apayao State College-Conner</t>
  </si>
  <si>
    <t>Apayao State College-Luna</t>
  </si>
  <si>
    <t>III.</t>
  </si>
  <si>
    <t xml:space="preserve">AMA Computer College </t>
  </si>
  <si>
    <t>Baguio Christian Mission International College</t>
  </si>
  <si>
    <t>Baguio City Academy Colleges, Inc.</t>
  </si>
  <si>
    <t xml:space="preserve">Baguio College of Technology </t>
  </si>
  <si>
    <t>Data Center College of the Philippines of Baguio City</t>
  </si>
  <si>
    <t>Easter College</t>
  </si>
  <si>
    <t>Remnant International College</t>
  </si>
  <si>
    <t xml:space="preserve">Saint Louis University </t>
  </si>
  <si>
    <t>STI College Baguio</t>
  </si>
  <si>
    <t xml:space="preserve">University of Baguio </t>
  </si>
  <si>
    <t>University of the Cordilleras</t>
  </si>
  <si>
    <t>IV.</t>
  </si>
  <si>
    <t>Benguet State University-Bokod</t>
  </si>
  <si>
    <t>Benguet State University-Buguias</t>
  </si>
  <si>
    <t>Benguet State University-Main</t>
  </si>
  <si>
    <t>Benguet State University-Open University</t>
  </si>
  <si>
    <t>HML International College</t>
  </si>
  <si>
    <t>Kings College of the Philippines-Benguet</t>
  </si>
  <si>
    <t>Triniville Central College</t>
  </si>
  <si>
    <t>V.</t>
  </si>
  <si>
    <t>Ifugao State University-Main</t>
  </si>
  <si>
    <t>Ifugao State University-Lagawe</t>
  </si>
  <si>
    <t>Ifugao State University-Potia</t>
  </si>
  <si>
    <t>Ifugao State University-Tinoc</t>
  </si>
  <si>
    <t>VI.</t>
  </si>
  <si>
    <t>Cordillera A+ Computer Technology Collge</t>
  </si>
  <si>
    <t>International School of Asia and the Pacific-Tabuk Branch</t>
  </si>
  <si>
    <t>Kalinga Apayao State College-Main</t>
  </si>
  <si>
    <t>Kalinga Apayao State College-Dagupan</t>
  </si>
  <si>
    <t>Kalinga Apayao State College-Rizal</t>
  </si>
  <si>
    <t xml:space="preserve">Kalinga Colleges of  Science and Technology </t>
  </si>
  <si>
    <t xml:space="preserve">Saint Louis College of Bulanao </t>
  </si>
  <si>
    <t>VII.</t>
  </si>
  <si>
    <t>Mountain Province State Polytechnic College-Main</t>
  </si>
  <si>
    <t>Mountain Province State Polytechnic College-Tadian</t>
  </si>
  <si>
    <t>Grand Total</t>
  </si>
  <si>
    <t>Prepared by:</t>
  </si>
  <si>
    <t>JUDE U. AMBUCAY</t>
  </si>
  <si>
    <t>Education Program Specialist II</t>
  </si>
  <si>
    <t>Abra</t>
  </si>
  <si>
    <t>Apayao</t>
  </si>
  <si>
    <t>Baguio City</t>
  </si>
  <si>
    <t>Benguet</t>
  </si>
  <si>
    <t>Ifugao</t>
  </si>
  <si>
    <t>Kalinga</t>
  </si>
  <si>
    <t>Mt. Province</t>
  </si>
  <si>
    <t>BAGUIO CITY</t>
  </si>
  <si>
    <t>Table 10.3 Continued</t>
  </si>
  <si>
    <r>
      <t>BAGUIO CITY</t>
    </r>
    <r>
      <rPr>
        <sz val="9"/>
        <rFont val="Arial"/>
        <family val="2"/>
      </rPr>
      <t xml:space="preserve"> (Continued)</t>
    </r>
  </si>
  <si>
    <t>STI College of Baguio</t>
  </si>
  <si>
    <t>Baguio College of Technology</t>
  </si>
  <si>
    <t>Benguet Central College, Inc.*</t>
  </si>
  <si>
    <t>Eastern Luzon Colleges-Benguet *</t>
  </si>
  <si>
    <t>Int'l School of Asia and the Pacific-Tabuk Branch</t>
  </si>
  <si>
    <t>Percentage to Total CAR</t>
  </si>
  <si>
    <t>a/ Formerly HS Monticello International College</t>
  </si>
  <si>
    <t>SY 2012-2013</t>
  </si>
  <si>
    <t>AY 2012-2013</t>
  </si>
  <si>
    <t>Abra State Institute of Science &amp; Technology-Lagangilang</t>
  </si>
  <si>
    <t xml:space="preserve">Montecillo International College a/ </t>
  </si>
  <si>
    <t>King's College of the Philippines-Benguet</t>
  </si>
  <si>
    <t>SY 2009-2010 to SY 2013-2014</t>
  </si>
  <si>
    <t>SY 2013-2014</t>
  </si>
  <si>
    <t>Source: Commission on Higher Education - CAR</t>
  </si>
  <si>
    <t>SY 2008-2009 to SY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</si>
</sst>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15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9" tint="-0.499984740745262"/>
      <name val="Arial"/>
      <family val="2"/>
    </font>
    <font>
      <b/>
      <sz val="8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41" fontId="3" fillId="0" borderId="0" xfId="0" applyNumberFormat="1" applyFont="1" applyFill="1" applyBorder="1" applyAlignment="1">
      <alignment horizontal="right"/>
    </xf>
    <xf numFmtId="41" fontId="2" fillId="0" borderId="0" xfId="0" applyNumberFormat="1" applyFont="1" applyBorder="1" applyAlignment="1">
      <alignment horizontal="right"/>
    </xf>
    <xf numFmtId="41" fontId="2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/>
    </xf>
    <xf numFmtId="41" fontId="3" fillId="0" borderId="2" xfId="1" applyNumberFormat="1" applyFont="1" applyFill="1" applyBorder="1" applyAlignment="1">
      <alignment horizontal="right"/>
    </xf>
    <xf numFmtId="41" fontId="2" fillId="0" borderId="0" xfId="0" applyNumberFormat="1" applyFont="1" applyFill="1" applyBorder="1" applyAlignment="1">
      <alignment horizontal="right"/>
    </xf>
    <xf numFmtId="0" fontId="4" fillId="0" borderId="0" xfId="0" applyFont="1" applyBorder="1"/>
    <xf numFmtId="0" fontId="2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3" fillId="0" borderId="2" xfId="0" applyFont="1" applyBorder="1"/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0" borderId="1" xfId="0" applyFont="1" applyBorder="1"/>
    <xf numFmtId="164" fontId="8" fillId="2" borderId="1" xfId="1" applyNumberFormat="1" applyFont="1" applyFill="1" applyBorder="1" applyAlignment="1">
      <alignment horizontal="center"/>
    </xf>
    <xf numFmtId="164" fontId="8" fillId="3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8" fillId="5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164" fontId="9" fillId="2" borderId="1" xfId="1" applyNumberFormat="1" applyFont="1" applyFill="1" applyBorder="1"/>
    <xf numFmtId="164" fontId="9" fillId="3" borderId="1" xfId="1" applyNumberFormat="1" applyFont="1" applyFill="1" applyBorder="1"/>
    <xf numFmtId="164" fontId="9" fillId="4" borderId="1" xfId="1" applyNumberFormat="1" applyFont="1" applyFill="1" applyBorder="1"/>
    <xf numFmtId="164" fontId="9" fillId="5" borderId="1" xfId="1" applyNumberFormat="1" applyFont="1" applyFill="1" applyBorder="1"/>
    <xf numFmtId="164" fontId="9" fillId="6" borderId="1" xfId="1" applyNumberFormat="1" applyFont="1" applyFill="1" applyBorder="1"/>
    <xf numFmtId="0" fontId="8" fillId="0" borderId="1" xfId="0" applyFont="1" applyBorder="1" applyAlignment="1">
      <alignment horizontal="left"/>
    </xf>
    <xf numFmtId="164" fontId="8" fillId="2" borderId="1" xfId="1" applyNumberFormat="1" applyFont="1" applyFill="1" applyBorder="1"/>
    <xf numFmtId="164" fontId="8" fillId="3" borderId="1" xfId="1" applyNumberFormat="1" applyFont="1" applyFill="1" applyBorder="1"/>
    <xf numFmtId="164" fontId="8" fillId="4" borderId="1" xfId="1" applyNumberFormat="1" applyFont="1" applyFill="1" applyBorder="1"/>
    <xf numFmtId="164" fontId="8" fillId="5" borderId="1" xfId="1" applyNumberFormat="1" applyFont="1" applyFill="1" applyBorder="1"/>
    <xf numFmtId="164" fontId="8" fillId="6" borderId="1" xfId="1" applyNumberFormat="1" applyFont="1" applyFill="1" applyBorder="1"/>
    <xf numFmtId="0" fontId="8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164" fontId="8" fillId="0" borderId="3" xfId="1" applyNumberFormat="1" applyFont="1" applyFill="1" applyBorder="1"/>
    <xf numFmtId="164" fontId="8" fillId="0" borderId="0" xfId="1" applyNumberFormat="1" applyFont="1" applyFill="1" applyBorder="1"/>
    <xf numFmtId="0" fontId="8" fillId="0" borderId="0" xfId="0" applyFont="1" applyBorder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/>
    <xf numFmtId="0" fontId="6" fillId="0" borderId="10" xfId="0" applyFont="1" applyBorder="1" applyAlignment="1"/>
    <xf numFmtId="0" fontId="5" fillId="0" borderId="2" xfId="0" applyFont="1" applyBorder="1" applyAlignment="1"/>
    <xf numFmtId="0" fontId="10" fillId="0" borderId="11" xfId="0" applyFont="1" applyBorder="1" applyAlignment="1">
      <alignment wrapText="1"/>
    </xf>
    <xf numFmtId="164" fontId="3" fillId="0" borderId="0" xfId="1" applyNumberFormat="1" applyFont="1" applyBorder="1"/>
    <xf numFmtId="0" fontId="3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164" fontId="11" fillId="0" borderId="0" xfId="1" applyNumberFormat="1" applyFont="1" applyAlignment="1">
      <alignment horizontal="right"/>
    </xf>
    <xf numFmtId="164" fontId="12" fillId="0" borderId="11" xfId="1" applyNumberFormat="1" applyFont="1" applyBorder="1" applyAlignment="1">
      <alignment horizontal="right" wrapText="1"/>
    </xf>
    <xf numFmtId="0" fontId="13" fillId="0" borderId="0" xfId="0" applyFont="1" applyBorder="1"/>
    <xf numFmtId="165" fontId="13" fillId="0" borderId="0" xfId="0" applyNumberFormat="1" applyFont="1" applyBorder="1"/>
    <xf numFmtId="43" fontId="3" fillId="0" borderId="0" xfId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43" fontId="3" fillId="0" borderId="2" xfId="1" applyFont="1" applyBorder="1" applyAlignment="1">
      <alignment horizontal="righ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6"/>
  <sheetViews>
    <sheetView tabSelected="1" view="pageBreakPreview" zoomScaleNormal="100" zoomScaleSheetLayoutView="100" workbookViewId="0">
      <pane xSplit="1" ySplit="5" topLeftCell="B61" activePane="bottomRight" state="frozen"/>
      <selection pane="topRight" activeCell="D1" sqref="D1"/>
      <selection pane="bottomLeft" activeCell="A8" sqref="A8"/>
      <selection pane="bottomRight" activeCell="I78" sqref="I78"/>
    </sheetView>
  </sheetViews>
  <sheetFormatPr defaultRowHeight="12" x14ac:dyDescent="0.2"/>
  <cols>
    <col min="1" max="1" width="43.28515625" style="1" customWidth="1"/>
    <col min="2" max="2" width="10.140625" style="1" customWidth="1"/>
    <col min="3" max="3" width="10" style="1" customWidth="1"/>
    <col min="4" max="4" width="11" style="1" customWidth="1"/>
    <col min="5" max="5" width="10.42578125" style="1" customWidth="1"/>
    <col min="6" max="6" width="10.140625" style="1" customWidth="1"/>
    <col min="7" max="16384" width="9.140625" style="1"/>
  </cols>
  <sheetData>
    <row r="1" spans="1:10" x14ac:dyDescent="0.2">
      <c r="A1" s="3" t="s">
        <v>0</v>
      </c>
    </row>
    <row r="2" spans="1:10" x14ac:dyDescent="0.2">
      <c r="A2" s="2" t="s">
        <v>2</v>
      </c>
    </row>
    <row r="3" spans="1:10" x14ac:dyDescent="0.2">
      <c r="A3" s="2" t="s">
        <v>130</v>
      </c>
    </row>
    <row r="4" spans="1:10" ht="10.5" customHeight="1" x14ac:dyDescent="0.2"/>
    <row r="5" spans="1:10" ht="17.25" customHeight="1" x14ac:dyDescent="0.2">
      <c r="A5" s="76" t="s">
        <v>12</v>
      </c>
      <c r="B5" s="77" t="s">
        <v>46</v>
      </c>
      <c r="C5" s="77" t="s">
        <v>47</v>
      </c>
      <c r="D5" s="77" t="s">
        <v>48</v>
      </c>
      <c r="E5" s="77" t="s">
        <v>125</v>
      </c>
      <c r="F5" s="77" t="s">
        <v>131</v>
      </c>
      <c r="H5" s="65" t="s">
        <v>123</v>
      </c>
      <c r="I5" s="65"/>
      <c r="J5" s="65"/>
    </row>
    <row r="6" spans="1:10" ht="6" customHeight="1" x14ac:dyDescent="0.2">
      <c r="A6" s="70"/>
      <c r="B6" s="71"/>
      <c r="C6" s="71"/>
      <c r="D6" s="71"/>
      <c r="E6" s="71"/>
      <c r="F6" s="71"/>
      <c r="H6" s="65"/>
      <c r="I6" s="65"/>
      <c r="J6" s="65"/>
    </row>
    <row r="7" spans="1:10" x14ac:dyDescent="0.2">
      <c r="A7" s="4" t="s">
        <v>1</v>
      </c>
      <c r="B7" s="13">
        <f t="shared" ref="B7:D7" si="0">B17+B53</f>
        <v>105562</v>
      </c>
      <c r="C7" s="13">
        <f t="shared" si="0"/>
        <v>104855</v>
      </c>
      <c r="D7" s="13">
        <f t="shared" si="0"/>
        <v>103577</v>
      </c>
      <c r="E7" s="13">
        <f t="shared" ref="E7:F7" si="1">E17+E53</f>
        <v>102060</v>
      </c>
      <c r="F7" s="13">
        <f t="shared" si="1"/>
        <v>110288</v>
      </c>
      <c r="G7" s="1">
        <f>((F7/E7)-1)*100</f>
        <v>8.0619243582206614</v>
      </c>
      <c r="H7" s="65">
        <f>D7/D$7*100</f>
        <v>100</v>
      </c>
      <c r="I7" s="65">
        <f>E7/E$7*100</f>
        <v>100</v>
      </c>
      <c r="J7" s="65"/>
    </row>
    <row r="8" spans="1:10" ht="12" customHeight="1" x14ac:dyDescent="0.2">
      <c r="A8" s="4"/>
      <c r="B8" s="8"/>
      <c r="C8" s="8"/>
      <c r="D8" s="8"/>
      <c r="E8" s="8"/>
      <c r="F8" s="8"/>
      <c r="H8" s="65"/>
      <c r="I8" s="65"/>
      <c r="J8" s="65"/>
    </row>
    <row r="9" spans="1:10" ht="12" customHeight="1" x14ac:dyDescent="0.2">
      <c r="A9" s="61" t="s">
        <v>108</v>
      </c>
      <c r="B9" s="8">
        <f t="shared" ref="B9:D9" si="2">B19+B55</f>
        <v>5556</v>
      </c>
      <c r="C9" s="8">
        <f t="shared" si="2"/>
        <v>6047</v>
      </c>
      <c r="D9" s="8">
        <f t="shared" si="2"/>
        <v>6535</v>
      </c>
      <c r="E9" s="8">
        <f t="shared" ref="E9:F9" si="3">E19+E55</f>
        <v>6818</v>
      </c>
      <c r="F9" s="8">
        <f t="shared" si="3"/>
        <v>6762</v>
      </c>
      <c r="H9" s="66">
        <f t="shared" ref="H9:H15" si="4">D9/D$7*100</f>
        <v>6.3093157747376356</v>
      </c>
      <c r="I9" s="66">
        <f>F9/F$7*100</f>
        <v>6.1312200783403448</v>
      </c>
      <c r="J9" s="65"/>
    </row>
    <row r="10" spans="1:10" ht="12" customHeight="1" x14ac:dyDescent="0.2">
      <c r="A10" s="61" t="s">
        <v>109</v>
      </c>
      <c r="B10" s="8">
        <f t="shared" ref="B10:D10" si="5">B23</f>
        <v>3439</v>
      </c>
      <c r="C10" s="8">
        <f t="shared" si="5"/>
        <v>1494</v>
      </c>
      <c r="D10" s="8">
        <f t="shared" si="5"/>
        <v>1451</v>
      </c>
      <c r="E10" s="8">
        <f t="shared" ref="E10:F10" si="6">E23</f>
        <v>0</v>
      </c>
      <c r="F10" s="8">
        <f t="shared" si="6"/>
        <v>1864</v>
      </c>
      <c r="H10" s="66">
        <f t="shared" si="4"/>
        <v>1.4008901590121359</v>
      </c>
      <c r="I10" s="66">
        <f t="shared" ref="I10:I15" si="7">E10/E$7*100</f>
        <v>0</v>
      </c>
      <c r="J10" s="65"/>
    </row>
    <row r="11" spans="1:10" ht="12" customHeight="1" x14ac:dyDescent="0.2">
      <c r="A11" s="61" t="s">
        <v>110</v>
      </c>
      <c r="B11" s="8">
        <f t="shared" ref="B11:D11" si="8">B27+B61</f>
        <v>71187</v>
      </c>
      <c r="C11" s="8">
        <f t="shared" si="8"/>
        <v>69656</v>
      </c>
      <c r="D11" s="8">
        <f t="shared" si="8"/>
        <v>66313</v>
      </c>
      <c r="E11" s="8">
        <f t="shared" ref="E11:F11" si="9">E27+E61</f>
        <v>64948</v>
      </c>
      <c r="F11" s="8">
        <f t="shared" si="9"/>
        <v>65774</v>
      </c>
      <c r="H11" s="66">
        <f t="shared" si="4"/>
        <v>64.022900837058415</v>
      </c>
      <c r="I11" s="66">
        <f t="shared" si="7"/>
        <v>63.637076229668821</v>
      </c>
      <c r="J11" s="65"/>
    </row>
    <row r="12" spans="1:10" ht="12" customHeight="1" x14ac:dyDescent="0.2">
      <c r="A12" s="61" t="s">
        <v>111</v>
      </c>
      <c r="B12" s="8">
        <f t="shared" ref="B12:F12" si="10">B31+B91</f>
        <v>10251</v>
      </c>
      <c r="C12" s="8">
        <f t="shared" si="10"/>
        <v>11456</v>
      </c>
      <c r="D12" s="8">
        <f t="shared" si="10"/>
        <v>12218</v>
      </c>
      <c r="E12" s="8">
        <f t="shared" si="10"/>
        <v>13224</v>
      </c>
      <c r="F12" s="8">
        <f t="shared" si="10"/>
        <v>15737</v>
      </c>
      <c r="H12" s="66">
        <f t="shared" si="4"/>
        <v>11.796055108759667</v>
      </c>
      <c r="I12" s="66">
        <f t="shared" si="7"/>
        <v>12.957084068195179</v>
      </c>
      <c r="J12" s="65"/>
    </row>
    <row r="13" spans="1:10" ht="12" customHeight="1" x14ac:dyDescent="0.2">
      <c r="A13" s="61" t="s">
        <v>112</v>
      </c>
      <c r="B13" s="8">
        <f t="shared" ref="B13:D13" si="11">B37</f>
        <v>4706</v>
      </c>
      <c r="C13" s="8">
        <f t="shared" si="11"/>
        <v>4917</v>
      </c>
      <c r="D13" s="8">
        <f t="shared" si="11"/>
        <v>5492</v>
      </c>
      <c r="E13" s="8">
        <f t="shared" ref="E13:F13" si="12">E37</f>
        <v>6622</v>
      </c>
      <c r="F13" s="8">
        <f t="shared" si="12"/>
        <v>7156</v>
      </c>
      <c r="H13" s="66">
        <f t="shared" si="4"/>
        <v>5.3023354605752244</v>
      </c>
      <c r="I13" s="66">
        <f t="shared" si="7"/>
        <v>6.4883401920438954</v>
      </c>
      <c r="J13" s="65"/>
    </row>
    <row r="14" spans="1:10" ht="12" customHeight="1" x14ac:dyDescent="0.2">
      <c r="A14" s="61" t="s">
        <v>113</v>
      </c>
      <c r="B14" s="8">
        <f t="shared" ref="B14:F14" si="13">B43+B102</f>
        <v>5350</v>
      </c>
      <c r="C14" s="8">
        <f t="shared" si="13"/>
        <v>6330</v>
      </c>
      <c r="D14" s="8">
        <f t="shared" si="13"/>
        <v>6576</v>
      </c>
      <c r="E14" s="8">
        <f t="shared" si="13"/>
        <v>5548</v>
      </c>
      <c r="F14" s="8">
        <f t="shared" si="13"/>
        <v>7815</v>
      </c>
      <c r="H14" s="66">
        <f t="shared" si="4"/>
        <v>6.3488998522838083</v>
      </c>
      <c r="I14" s="66">
        <f t="shared" si="7"/>
        <v>5.4360180286106212</v>
      </c>
      <c r="J14" s="65"/>
    </row>
    <row r="15" spans="1:10" ht="12" customHeight="1" x14ac:dyDescent="0.2">
      <c r="A15" s="61" t="s">
        <v>114</v>
      </c>
      <c r="B15" s="8">
        <f t="shared" ref="B15:F15" si="14">SUM(B48,B112)</f>
        <v>5073</v>
      </c>
      <c r="C15" s="8">
        <f t="shared" si="14"/>
        <v>4955</v>
      </c>
      <c r="D15" s="8">
        <f t="shared" si="14"/>
        <v>4992</v>
      </c>
      <c r="E15" s="8">
        <f t="shared" si="14"/>
        <v>4900</v>
      </c>
      <c r="F15" s="8">
        <f t="shared" si="14"/>
        <v>5180</v>
      </c>
      <c r="H15" s="66">
        <f t="shared" si="4"/>
        <v>4.8196028075731094</v>
      </c>
      <c r="I15" s="66">
        <f t="shared" si="7"/>
        <v>4.8010973936899859</v>
      </c>
      <c r="J15" s="65"/>
    </row>
    <row r="16" spans="1:10" ht="12" customHeight="1" x14ac:dyDescent="0.2">
      <c r="A16" s="4"/>
      <c r="B16" s="8"/>
      <c r="C16" s="8"/>
      <c r="D16" s="8"/>
      <c r="E16" s="8"/>
    </row>
    <row r="17" spans="1:7" ht="12.75" customHeight="1" x14ac:dyDescent="0.2">
      <c r="A17" s="5" t="s">
        <v>10</v>
      </c>
      <c r="B17" s="9">
        <f t="shared" ref="B17:F17" si="15">B19+B23+B27+B31+B37+B43+B48</f>
        <v>29072</v>
      </c>
      <c r="C17" s="9">
        <f t="shared" si="15"/>
        <v>29770</v>
      </c>
      <c r="D17" s="9">
        <f t="shared" si="15"/>
        <v>31091</v>
      </c>
      <c r="E17" s="9">
        <f t="shared" si="15"/>
        <v>31942</v>
      </c>
      <c r="F17" s="9">
        <f t="shared" si="15"/>
        <v>36839</v>
      </c>
      <c r="G17" s="1">
        <f>((F17/E17)-1)*100</f>
        <v>15.330912278504783</v>
      </c>
    </row>
    <row r="18" spans="1:7" ht="12.75" customHeight="1" x14ac:dyDescent="0.2">
      <c r="A18" s="5"/>
      <c r="B18" s="9"/>
      <c r="C18" s="9"/>
      <c r="D18" s="9"/>
      <c r="E18" s="9"/>
    </row>
    <row r="19" spans="1:7" x14ac:dyDescent="0.2">
      <c r="A19" s="15" t="s">
        <v>3</v>
      </c>
      <c r="B19" s="10">
        <f t="shared" ref="B19:D19" si="16">SUM(B20:B21)</f>
        <v>2322</v>
      </c>
      <c r="C19" s="10">
        <f t="shared" si="16"/>
        <v>2640</v>
      </c>
      <c r="D19" s="10">
        <f t="shared" si="16"/>
        <v>3143</v>
      </c>
      <c r="E19" s="10">
        <f t="shared" ref="E19" si="17">SUM(E20:E21)</f>
        <v>3536</v>
      </c>
      <c r="F19" s="10">
        <v>3447</v>
      </c>
    </row>
    <row r="20" spans="1:7" x14ac:dyDescent="0.2">
      <c r="A20" s="16" t="s">
        <v>127</v>
      </c>
      <c r="B20" s="11">
        <f>enrolment!E6</f>
        <v>719</v>
      </c>
      <c r="C20" s="11">
        <f>enrolment!F6</f>
        <v>861</v>
      </c>
      <c r="D20" s="11">
        <f>enrolment!G6</f>
        <v>995</v>
      </c>
      <c r="E20" s="11">
        <f>enrolment!H6</f>
        <v>1010</v>
      </c>
      <c r="F20" s="67" t="s">
        <v>50</v>
      </c>
    </row>
    <row r="21" spans="1:7" x14ac:dyDescent="0.2">
      <c r="A21" s="16" t="s">
        <v>61</v>
      </c>
      <c r="B21" s="11">
        <f>enrolment!E7</f>
        <v>1603</v>
      </c>
      <c r="C21" s="11">
        <f>enrolment!F7</f>
        <v>1779</v>
      </c>
      <c r="D21" s="11">
        <f>enrolment!G7</f>
        <v>2148</v>
      </c>
      <c r="E21" s="11">
        <f>enrolment!H7</f>
        <v>2526</v>
      </c>
      <c r="F21" s="67" t="s">
        <v>50</v>
      </c>
    </row>
    <row r="22" spans="1:7" x14ac:dyDescent="0.2">
      <c r="A22" s="16"/>
      <c r="B22" s="11"/>
      <c r="C22" s="11"/>
      <c r="D22" s="11"/>
      <c r="E22" s="11"/>
    </row>
    <row r="23" spans="1:7" x14ac:dyDescent="0.2">
      <c r="A23" s="15" t="s">
        <v>4</v>
      </c>
      <c r="B23" s="10">
        <f t="shared" ref="B23:E23" si="18">SUM(B24:B25)</f>
        <v>3439</v>
      </c>
      <c r="C23" s="10">
        <f t="shared" si="18"/>
        <v>1494</v>
      </c>
      <c r="D23" s="10">
        <f t="shared" si="18"/>
        <v>1451</v>
      </c>
      <c r="E23" s="10">
        <f t="shared" si="18"/>
        <v>0</v>
      </c>
      <c r="F23" s="10">
        <v>1864</v>
      </c>
    </row>
    <row r="24" spans="1:7" ht="12.75" customHeight="1" x14ac:dyDescent="0.2">
      <c r="A24" s="16" t="s">
        <v>66</v>
      </c>
      <c r="B24" s="11">
        <f>enrolment!E13</f>
        <v>1896</v>
      </c>
      <c r="C24" s="11">
        <f>enrolment!F13</f>
        <v>789</v>
      </c>
      <c r="D24" s="11">
        <f>enrolment!G13</f>
        <v>753</v>
      </c>
      <c r="E24" s="11" t="str">
        <f>enrolment!H13</f>
        <v>…</v>
      </c>
      <c r="F24" s="67" t="s">
        <v>50</v>
      </c>
    </row>
    <row r="25" spans="1:7" x14ac:dyDescent="0.2">
      <c r="A25" s="16" t="s">
        <v>67</v>
      </c>
      <c r="B25" s="11">
        <f>enrolment!E14</f>
        <v>1543</v>
      </c>
      <c r="C25" s="11">
        <f>enrolment!F14</f>
        <v>705</v>
      </c>
      <c r="D25" s="11">
        <f>enrolment!G14</f>
        <v>698</v>
      </c>
      <c r="E25" s="11" t="str">
        <f>enrolment!H14</f>
        <v>…</v>
      </c>
      <c r="F25" s="67" t="s">
        <v>50</v>
      </c>
    </row>
    <row r="26" spans="1:7" x14ac:dyDescent="0.2">
      <c r="A26" s="16"/>
      <c r="B26" s="11"/>
      <c r="C26" s="11"/>
      <c r="D26" s="11"/>
      <c r="E26" s="11"/>
    </row>
    <row r="27" spans="1:7" x14ac:dyDescent="0.2">
      <c r="A27" s="15" t="s">
        <v>115</v>
      </c>
      <c r="B27" s="10">
        <f t="shared" ref="B27:D27" si="19">SUM(B29,B28)</f>
        <v>2285</v>
      </c>
      <c r="C27" s="10">
        <f t="shared" si="19"/>
        <v>3307</v>
      </c>
      <c r="D27" s="10">
        <f t="shared" si="19"/>
        <v>3306</v>
      </c>
      <c r="E27" s="10">
        <f t="shared" ref="E27" si="20">SUM(E29,E28)</f>
        <v>3310</v>
      </c>
      <c r="F27" s="10">
        <v>3282</v>
      </c>
    </row>
    <row r="28" spans="1:7" x14ac:dyDescent="0.2">
      <c r="A28" s="16" t="s">
        <v>49</v>
      </c>
      <c r="B28" s="11" t="s">
        <v>50</v>
      </c>
      <c r="C28" s="60">
        <f>enrolment!F27</f>
        <v>925</v>
      </c>
      <c r="D28" s="60">
        <f>enrolment!G27</f>
        <v>803</v>
      </c>
      <c r="E28" s="60">
        <f>enrolment!H27</f>
        <v>717</v>
      </c>
      <c r="F28" s="67" t="s">
        <v>50</v>
      </c>
    </row>
    <row r="29" spans="1:7" x14ac:dyDescent="0.2">
      <c r="A29" s="16" t="s">
        <v>44</v>
      </c>
      <c r="B29" s="11">
        <f>enrolment!E36</f>
        <v>2285</v>
      </c>
      <c r="C29" s="11">
        <f>enrolment!F36</f>
        <v>2382</v>
      </c>
      <c r="D29" s="11">
        <f>enrolment!G36</f>
        <v>2503</v>
      </c>
      <c r="E29" s="11">
        <f>enrolment!H36</f>
        <v>2593</v>
      </c>
      <c r="F29" s="67" t="s">
        <v>50</v>
      </c>
    </row>
    <row r="30" spans="1:7" x14ac:dyDescent="0.2">
      <c r="A30" s="16"/>
      <c r="B30" s="11"/>
      <c r="C30" s="11"/>
      <c r="D30" s="11"/>
      <c r="E30" s="11"/>
    </row>
    <row r="31" spans="1:7" x14ac:dyDescent="0.2">
      <c r="A31" s="15" t="s">
        <v>6</v>
      </c>
      <c r="B31" s="10">
        <f t="shared" ref="B31:D31" si="21">SUM(B32:B35)</f>
        <v>7079</v>
      </c>
      <c r="C31" s="10">
        <f t="shared" si="21"/>
        <v>7718</v>
      </c>
      <c r="D31" s="10">
        <f t="shared" si="21"/>
        <v>7802</v>
      </c>
      <c r="E31" s="10">
        <f t="shared" ref="E31" si="22">SUM(E32:E35)</f>
        <v>8551</v>
      </c>
      <c r="F31" s="10">
        <v>10533</v>
      </c>
    </row>
    <row r="32" spans="1:7" x14ac:dyDescent="0.2">
      <c r="A32" s="16" t="s">
        <v>83</v>
      </c>
      <c r="B32" s="11">
        <f>enrolment!E40</f>
        <v>6545</v>
      </c>
      <c r="C32" s="11">
        <f>enrolment!F40</f>
        <v>7115</v>
      </c>
      <c r="D32" s="11">
        <f>enrolment!G40</f>
        <v>7086</v>
      </c>
      <c r="E32" s="11">
        <f>enrolment!H40</f>
        <v>8551</v>
      </c>
      <c r="F32" s="67" t="s">
        <v>50</v>
      </c>
    </row>
    <row r="33" spans="1:6" x14ac:dyDescent="0.2">
      <c r="A33" s="16" t="s">
        <v>81</v>
      </c>
      <c r="B33" s="11">
        <f>enrolment!E38</f>
        <v>202</v>
      </c>
      <c r="C33" s="11">
        <f>enrolment!F38</f>
        <v>279</v>
      </c>
      <c r="D33" s="11">
        <f>enrolment!G38</f>
        <v>320</v>
      </c>
      <c r="E33" s="11" t="str">
        <f>enrolment!H38</f>
        <v>…</v>
      </c>
      <c r="F33" s="67" t="s">
        <v>50</v>
      </c>
    </row>
    <row r="34" spans="1:6" x14ac:dyDescent="0.2">
      <c r="A34" s="16" t="s">
        <v>82</v>
      </c>
      <c r="B34" s="11">
        <f>enrolment!E39</f>
        <v>197</v>
      </c>
      <c r="C34" s="11">
        <f>enrolment!F39</f>
        <v>209</v>
      </c>
      <c r="D34" s="11">
        <f>enrolment!G39</f>
        <v>253</v>
      </c>
      <c r="E34" s="11" t="str">
        <f>enrolment!H39</f>
        <v>…</v>
      </c>
      <c r="F34" s="67" t="s">
        <v>50</v>
      </c>
    </row>
    <row r="35" spans="1:6" x14ac:dyDescent="0.2">
      <c r="A35" s="16" t="s">
        <v>84</v>
      </c>
      <c r="B35" s="11">
        <f>enrolment!E41</f>
        <v>135</v>
      </c>
      <c r="C35" s="11">
        <f>enrolment!F41</f>
        <v>115</v>
      </c>
      <c r="D35" s="11">
        <f>enrolment!G41</f>
        <v>143</v>
      </c>
      <c r="E35" s="11" t="str">
        <f>enrolment!H41</f>
        <v>…</v>
      </c>
      <c r="F35" s="67" t="s">
        <v>50</v>
      </c>
    </row>
    <row r="36" spans="1:6" x14ac:dyDescent="0.2">
      <c r="A36" s="16"/>
      <c r="B36" s="11"/>
      <c r="C36" s="11"/>
      <c r="D36" s="11"/>
      <c r="E36" s="11"/>
    </row>
    <row r="37" spans="1:6" x14ac:dyDescent="0.2">
      <c r="A37" s="15" t="s">
        <v>7</v>
      </c>
      <c r="B37" s="10">
        <f t="shared" ref="B37:D37" si="23">SUM(B38:B41)</f>
        <v>4706</v>
      </c>
      <c r="C37" s="10">
        <f t="shared" si="23"/>
        <v>4917</v>
      </c>
      <c r="D37" s="10">
        <f t="shared" si="23"/>
        <v>5492</v>
      </c>
      <c r="E37" s="10">
        <f t="shared" ref="E37" si="24">SUM(E38:E41)</f>
        <v>6622</v>
      </c>
      <c r="F37" s="10">
        <v>7156</v>
      </c>
    </row>
    <row r="38" spans="1:6" x14ac:dyDescent="0.2">
      <c r="A38" s="16" t="s">
        <v>89</v>
      </c>
      <c r="B38" s="11">
        <f>enrolment!E50</f>
        <v>3105</v>
      </c>
      <c r="C38" s="11">
        <f>enrolment!F50</f>
        <v>3153</v>
      </c>
      <c r="D38" s="11">
        <f>enrolment!G50</f>
        <v>3367</v>
      </c>
      <c r="E38" s="11">
        <f>enrolment!H50</f>
        <v>3769</v>
      </c>
      <c r="F38" s="67" t="s">
        <v>50</v>
      </c>
    </row>
    <row r="39" spans="1:6" x14ac:dyDescent="0.2">
      <c r="A39" s="16" t="s">
        <v>90</v>
      </c>
      <c r="B39" s="11">
        <f>enrolment!E51</f>
        <v>594</v>
      </c>
      <c r="C39" s="11">
        <f>enrolment!F51</f>
        <v>705</v>
      </c>
      <c r="D39" s="11">
        <f>enrolment!G51</f>
        <v>771</v>
      </c>
      <c r="E39" s="11">
        <f>enrolment!H51</f>
        <v>1022</v>
      </c>
      <c r="F39" s="67" t="s">
        <v>50</v>
      </c>
    </row>
    <row r="40" spans="1:6" x14ac:dyDescent="0.2">
      <c r="A40" s="16" t="s">
        <v>91</v>
      </c>
      <c r="B40" s="11">
        <f>enrolment!E52</f>
        <v>899</v>
      </c>
      <c r="C40" s="11">
        <f>enrolment!F52</f>
        <v>914</v>
      </c>
      <c r="D40" s="11">
        <f>enrolment!G52</f>
        <v>1186</v>
      </c>
      <c r="E40" s="11">
        <f>enrolment!H52</f>
        <v>1604</v>
      </c>
      <c r="F40" s="67" t="s">
        <v>50</v>
      </c>
    </row>
    <row r="41" spans="1:6" x14ac:dyDescent="0.2">
      <c r="A41" s="16" t="s">
        <v>92</v>
      </c>
      <c r="B41" s="11">
        <f>enrolment!E53</f>
        <v>108</v>
      </c>
      <c r="C41" s="11">
        <f>enrolment!F53</f>
        <v>145</v>
      </c>
      <c r="D41" s="11">
        <f>enrolment!G53</f>
        <v>168</v>
      </c>
      <c r="E41" s="11">
        <f>enrolment!H53</f>
        <v>227</v>
      </c>
      <c r="F41" s="67" t="s">
        <v>50</v>
      </c>
    </row>
    <row r="42" spans="1:6" x14ac:dyDescent="0.2">
      <c r="A42" s="16"/>
      <c r="B42" s="11"/>
      <c r="C42" s="11"/>
      <c r="D42" s="11"/>
      <c r="E42" s="11"/>
    </row>
    <row r="43" spans="1:6" x14ac:dyDescent="0.2">
      <c r="A43" s="15" t="s">
        <v>8</v>
      </c>
      <c r="B43" s="10">
        <f t="shared" ref="B43:D43" si="25">SUM(B44:B46)</f>
        <v>4192</v>
      </c>
      <c r="C43" s="10">
        <f t="shared" si="25"/>
        <v>4771</v>
      </c>
      <c r="D43" s="10">
        <f t="shared" si="25"/>
        <v>4964</v>
      </c>
      <c r="E43" s="10">
        <f t="shared" ref="E43" si="26">SUM(E44:E46)</f>
        <v>5120</v>
      </c>
      <c r="F43" s="10">
        <v>5475</v>
      </c>
    </row>
    <row r="44" spans="1:6" x14ac:dyDescent="0.2">
      <c r="A44" s="16" t="s">
        <v>14</v>
      </c>
      <c r="B44" s="11">
        <f>enrolment!E57</f>
        <v>2767</v>
      </c>
      <c r="C44" s="11">
        <f>enrolment!F57</f>
        <v>3160</v>
      </c>
      <c r="D44" s="11">
        <f>enrolment!G57</f>
        <v>3246</v>
      </c>
      <c r="E44" s="11">
        <f>enrolment!H57</f>
        <v>3341</v>
      </c>
      <c r="F44" s="67" t="s">
        <v>50</v>
      </c>
    </row>
    <row r="45" spans="1:6" x14ac:dyDescent="0.2">
      <c r="A45" s="16" t="s">
        <v>13</v>
      </c>
      <c r="B45" s="11">
        <f>enrolment!E58</f>
        <v>1425</v>
      </c>
      <c r="C45" s="11">
        <f>enrolment!F58</f>
        <v>1611</v>
      </c>
      <c r="D45" s="11">
        <f>enrolment!G58</f>
        <v>1545</v>
      </c>
      <c r="E45" s="11">
        <f>enrolment!H58</f>
        <v>1589</v>
      </c>
      <c r="F45" s="67" t="s">
        <v>50</v>
      </c>
    </row>
    <row r="46" spans="1:6" x14ac:dyDescent="0.2">
      <c r="A46" s="16" t="s">
        <v>98</v>
      </c>
      <c r="B46" s="11">
        <f>enrolment!E59</f>
        <v>0</v>
      </c>
      <c r="C46" s="11">
        <f>enrolment!F59</f>
        <v>0</v>
      </c>
      <c r="D46" s="11">
        <f>enrolment!G59</f>
        <v>173</v>
      </c>
      <c r="E46" s="11">
        <f>enrolment!H59</f>
        <v>190</v>
      </c>
      <c r="F46" s="67" t="s">
        <v>50</v>
      </c>
    </row>
    <row r="47" spans="1:6" x14ac:dyDescent="0.2">
      <c r="A47" s="16"/>
      <c r="B47" s="11"/>
      <c r="C47" s="11"/>
      <c r="D47" s="11"/>
      <c r="E47" s="11"/>
    </row>
    <row r="48" spans="1:6" x14ac:dyDescent="0.2">
      <c r="A48" s="15" t="s">
        <v>9</v>
      </c>
      <c r="B48" s="10">
        <f t="shared" ref="B48:D48" si="27">SUM(B49:B51)</f>
        <v>5049</v>
      </c>
      <c r="C48" s="10">
        <f t="shared" si="27"/>
        <v>4923</v>
      </c>
      <c r="D48" s="10">
        <f t="shared" si="27"/>
        <v>4933</v>
      </c>
      <c r="E48" s="10">
        <f>SUM(E49:E51)</f>
        <v>4803</v>
      </c>
      <c r="F48" s="10">
        <v>5082</v>
      </c>
    </row>
    <row r="49" spans="1:7" x14ac:dyDescent="0.2">
      <c r="A49" s="16" t="s">
        <v>15</v>
      </c>
      <c r="B49" s="11">
        <f>enrolment!E64</f>
        <v>4325</v>
      </c>
      <c r="C49" s="11">
        <f>enrolment!F64</f>
        <v>4445</v>
      </c>
      <c r="D49" s="11">
        <f>enrolment!G64</f>
        <v>4410</v>
      </c>
      <c r="E49" s="11">
        <f>enrolment!H64</f>
        <v>4016</v>
      </c>
      <c r="F49" s="67" t="s">
        <v>50</v>
      </c>
    </row>
    <row r="50" spans="1:7" x14ac:dyDescent="0.2">
      <c r="A50" s="16" t="s">
        <v>17</v>
      </c>
      <c r="B50" s="11">
        <f>enrolment!E65</f>
        <v>724</v>
      </c>
      <c r="C50" s="11">
        <f>enrolment!F65</f>
        <v>478</v>
      </c>
      <c r="D50" s="11">
        <f>enrolment!G65</f>
        <v>523</v>
      </c>
      <c r="E50" s="11">
        <f>enrolment!H65</f>
        <v>787</v>
      </c>
      <c r="F50" s="67" t="s">
        <v>50</v>
      </c>
    </row>
    <row r="51" spans="1:7" hidden="1" x14ac:dyDescent="0.2">
      <c r="A51" s="16" t="s">
        <v>16</v>
      </c>
      <c r="B51" s="11" t="s">
        <v>50</v>
      </c>
      <c r="C51" s="11" t="s">
        <v>50</v>
      </c>
      <c r="D51" s="11" t="s">
        <v>50</v>
      </c>
      <c r="E51" s="11" t="s">
        <v>50</v>
      </c>
    </row>
    <row r="52" spans="1:7" x14ac:dyDescent="0.2">
      <c r="A52" s="16"/>
      <c r="B52" s="11"/>
    </row>
    <row r="53" spans="1:7" x14ac:dyDescent="0.2">
      <c r="A53" s="5" t="s">
        <v>11</v>
      </c>
      <c r="B53" s="10">
        <f t="shared" ref="B53:F53" si="28">B55+B61+B91+B102+B112</f>
        <v>76490</v>
      </c>
      <c r="C53" s="10">
        <f t="shared" si="28"/>
        <v>75085</v>
      </c>
      <c r="D53" s="10">
        <f t="shared" si="28"/>
        <v>72486</v>
      </c>
      <c r="E53" s="10">
        <f t="shared" si="28"/>
        <v>70118</v>
      </c>
      <c r="F53" s="10">
        <f t="shared" si="28"/>
        <v>73449</v>
      </c>
      <c r="G53" s="1">
        <f>((F53/E53)-1)*100</f>
        <v>4.7505633360905852</v>
      </c>
    </row>
    <row r="54" spans="1:7" x14ac:dyDescent="0.2">
      <c r="A54" s="5"/>
      <c r="B54" s="10"/>
    </row>
    <row r="55" spans="1:7" x14ac:dyDescent="0.2">
      <c r="A55" s="15" t="s">
        <v>3</v>
      </c>
      <c r="B55" s="10">
        <f t="shared" ref="B55:D55" si="29">SUM(B56:B59)</f>
        <v>3234</v>
      </c>
      <c r="C55" s="10">
        <f t="shared" si="29"/>
        <v>3407</v>
      </c>
      <c r="D55" s="10">
        <f t="shared" si="29"/>
        <v>3392</v>
      </c>
      <c r="E55" s="10">
        <f t="shared" ref="E55" si="30">SUM(E56:E59)</f>
        <v>3282</v>
      </c>
      <c r="F55" s="10">
        <v>3315</v>
      </c>
    </row>
    <row r="56" spans="1:7" x14ac:dyDescent="0.2">
      <c r="A56" s="16" t="s">
        <v>18</v>
      </c>
      <c r="B56" s="11">
        <f>enrolment!E8</f>
        <v>1416</v>
      </c>
      <c r="C56" s="11">
        <f>enrolment!F8</f>
        <v>1554</v>
      </c>
      <c r="D56" s="11">
        <f>enrolment!G8</f>
        <v>1470</v>
      </c>
      <c r="E56" s="11">
        <f>enrolment!H8</f>
        <v>1329</v>
      </c>
      <c r="F56" s="67" t="s">
        <v>50</v>
      </c>
    </row>
    <row r="57" spans="1:7" x14ac:dyDescent="0.2">
      <c r="A57" s="16" t="s">
        <v>62</v>
      </c>
      <c r="B57" s="11">
        <f>enrolment!E9</f>
        <v>428</v>
      </c>
      <c r="C57" s="11">
        <f>enrolment!F9</f>
        <v>460</v>
      </c>
      <c r="D57" s="11">
        <f>enrolment!G9</f>
        <v>493</v>
      </c>
      <c r="E57" s="11">
        <f>enrolment!H9</f>
        <v>633</v>
      </c>
      <c r="F57" s="67" t="s">
        <v>50</v>
      </c>
    </row>
    <row r="58" spans="1:7" x14ac:dyDescent="0.2">
      <c r="A58" s="16" t="s">
        <v>19</v>
      </c>
      <c r="B58" s="11">
        <f>enrolment!E10</f>
        <v>1378</v>
      </c>
      <c r="C58" s="11">
        <f>enrolment!F10</f>
        <v>1368</v>
      </c>
      <c r="D58" s="11">
        <f>enrolment!G10</f>
        <v>1401</v>
      </c>
      <c r="E58" s="11">
        <f>enrolment!H10</f>
        <v>1300</v>
      </c>
      <c r="F58" s="67" t="s">
        <v>50</v>
      </c>
    </row>
    <row r="59" spans="1:7" x14ac:dyDescent="0.2">
      <c r="A59" s="16" t="s">
        <v>20</v>
      </c>
      <c r="B59" s="11">
        <f>enrolment!E11</f>
        <v>12</v>
      </c>
      <c r="C59" s="11">
        <f>enrolment!F11</f>
        <v>25</v>
      </c>
      <c r="D59" s="11">
        <f>enrolment!G11</f>
        <v>28</v>
      </c>
      <c r="E59" s="11">
        <f>enrolment!H11</f>
        <v>20</v>
      </c>
      <c r="F59" s="67" t="s">
        <v>50</v>
      </c>
    </row>
    <row r="60" spans="1:7" x14ac:dyDescent="0.2">
      <c r="A60" s="16"/>
      <c r="B60" s="11"/>
    </row>
    <row r="61" spans="1:7" x14ac:dyDescent="0.2">
      <c r="A61" s="15" t="s">
        <v>115</v>
      </c>
      <c r="B61" s="10">
        <f t="shared" ref="B61:E61" si="31">SUM(B62:B88)</f>
        <v>68902</v>
      </c>
      <c r="C61" s="10">
        <f t="shared" si="31"/>
        <v>66349</v>
      </c>
      <c r="D61" s="10">
        <f t="shared" si="31"/>
        <v>63007</v>
      </c>
      <c r="E61" s="10">
        <f t="shared" si="31"/>
        <v>61638</v>
      </c>
      <c r="F61" s="10">
        <v>62492</v>
      </c>
    </row>
    <row r="62" spans="1:7" x14ac:dyDescent="0.2">
      <c r="A62" s="16" t="s">
        <v>21</v>
      </c>
      <c r="B62" s="11">
        <f>enrolment!E16</f>
        <v>382</v>
      </c>
      <c r="C62" s="11">
        <f>enrolment!F16</f>
        <v>411</v>
      </c>
      <c r="D62" s="11">
        <f>enrolment!G16</f>
        <v>353</v>
      </c>
      <c r="E62" s="11">
        <f>enrolment!H16</f>
        <v>498</v>
      </c>
      <c r="F62" s="67" t="s">
        <v>50</v>
      </c>
    </row>
    <row r="63" spans="1:7" x14ac:dyDescent="0.2">
      <c r="A63" s="16" t="s">
        <v>22</v>
      </c>
      <c r="B63" s="11">
        <f>enrolment!E17</f>
        <v>2812</v>
      </c>
      <c r="C63" s="11">
        <f>enrolment!F17</f>
        <v>2499</v>
      </c>
      <c r="D63" s="11">
        <f>enrolment!G17</f>
        <v>2237</v>
      </c>
      <c r="E63" s="11">
        <f>enrolment!H17</f>
        <v>1997</v>
      </c>
      <c r="F63" s="67" t="s">
        <v>50</v>
      </c>
    </row>
    <row r="64" spans="1:7" x14ac:dyDescent="0.2">
      <c r="A64" s="16" t="s">
        <v>70</v>
      </c>
      <c r="B64" s="11">
        <f>enrolment!E18</f>
        <v>12</v>
      </c>
      <c r="C64" s="11">
        <f>enrolment!F18</f>
        <v>20</v>
      </c>
      <c r="D64" s="11">
        <f>enrolment!G18</f>
        <v>48</v>
      </c>
      <c r="E64" s="11">
        <f>enrolment!H18</f>
        <v>43</v>
      </c>
      <c r="F64" s="67" t="s">
        <v>50</v>
      </c>
    </row>
    <row r="65" spans="1:6" x14ac:dyDescent="0.2">
      <c r="A65" s="16" t="s">
        <v>71</v>
      </c>
      <c r="B65" s="11">
        <f>enrolment!E19</f>
        <v>0</v>
      </c>
      <c r="C65" s="11">
        <f>enrolment!F19</f>
        <v>29</v>
      </c>
      <c r="D65" s="11">
        <f>enrolment!G19</f>
        <v>104</v>
      </c>
      <c r="E65" s="11">
        <f>enrolment!H19</f>
        <v>0</v>
      </c>
      <c r="F65" s="67" t="s">
        <v>50</v>
      </c>
    </row>
    <row r="66" spans="1:6" x14ac:dyDescent="0.2">
      <c r="A66" s="16" t="s">
        <v>119</v>
      </c>
      <c r="B66" s="11">
        <f>enrolment!E20</f>
        <v>2968</v>
      </c>
      <c r="C66" s="11">
        <f>enrolment!F20</f>
        <v>2714</v>
      </c>
      <c r="D66" s="11">
        <f>enrolment!G20</f>
        <v>1749</v>
      </c>
      <c r="E66" s="11">
        <f>enrolment!H20</f>
        <v>912</v>
      </c>
      <c r="F66" s="67" t="s">
        <v>50</v>
      </c>
    </row>
    <row r="67" spans="1:6" x14ac:dyDescent="0.2">
      <c r="A67" s="17" t="s">
        <v>23</v>
      </c>
      <c r="B67" s="12">
        <f>enrolment!E21</f>
        <v>288</v>
      </c>
      <c r="C67" s="12">
        <f>enrolment!F21</f>
        <v>325</v>
      </c>
      <c r="D67" s="12">
        <f>enrolment!G21</f>
        <v>72</v>
      </c>
      <c r="E67" s="12">
        <f>enrolment!H21</f>
        <v>445</v>
      </c>
      <c r="F67" s="69" t="s">
        <v>50</v>
      </c>
    </row>
    <row r="68" spans="1:6" x14ac:dyDescent="0.2">
      <c r="A68" s="3" t="s">
        <v>132</v>
      </c>
      <c r="B68" s="14"/>
      <c r="C68" s="7"/>
    </row>
    <row r="69" spans="1:6" x14ac:dyDescent="0.2">
      <c r="A69" s="3" t="s">
        <v>116</v>
      </c>
    </row>
    <row r="70" spans="1:6" x14ac:dyDescent="0.2">
      <c r="A70" s="2" t="s">
        <v>2</v>
      </c>
    </row>
    <row r="71" spans="1:6" x14ac:dyDescent="0.2">
      <c r="A71" s="2" t="s">
        <v>133</v>
      </c>
    </row>
    <row r="72" spans="1:6" ht="10.5" customHeight="1" x14ac:dyDescent="0.2"/>
    <row r="73" spans="1:6" ht="17.25" customHeight="1" x14ac:dyDescent="0.2">
      <c r="A73" s="76" t="s">
        <v>12</v>
      </c>
      <c r="B73" s="77" t="s">
        <v>46</v>
      </c>
      <c r="C73" s="77" t="s">
        <v>47</v>
      </c>
      <c r="D73" s="77" t="s">
        <v>48</v>
      </c>
      <c r="E73" s="77" t="s">
        <v>125</v>
      </c>
      <c r="F73" s="77" t="s">
        <v>131</v>
      </c>
    </row>
    <row r="74" spans="1:6" ht="9.75" customHeight="1" x14ac:dyDescent="0.2">
      <c r="A74" s="4"/>
      <c r="B74" s="6"/>
    </row>
    <row r="75" spans="1:6" ht="12" customHeight="1" x14ac:dyDescent="0.2">
      <c r="A75" s="62" t="s">
        <v>117</v>
      </c>
      <c r="B75" s="6"/>
    </row>
    <row r="76" spans="1:6" x14ac:dyDescent="0.2">
      <c r="A76" s="16" t="s">
        <v>24</v>
      </c>
      <c r="B76" s="11">
        <f>enrolment!E22</f>
        <v>99</v>
      </c>
      <c r="C76" s="11">
        <f>enrolment!F22</f>
        <v>87</v>
      </c>
      <c r="D76" s="11">
        <f>enrolment!G22</f>
        <v>95</v>
      </c>
      <c r="E76" s="11">
        <f>enrolment!H22</f>
        <v>96</v>
      </c>
      <c r="F76" s="67" t="s">
        <v>50</v>
      </c>
    </row>
    <row r="77" spans="1:6" x14ac:dyDescent="0.2">
      <c r="A77" s="16" t="s">
        <v>73</v>
      </c>
      <c r="B77" s="11">
        <f>enrolment!E23</f>
        <v>308</v>
      </c>
      <c r="C77" s="11">
        <f>enrolment!F23</f>
        <v>416</v>
      </c>
      <c r="D77" s="11">
        <f>enrolment!G23</f>
        <v>283</v>
      </c>
      <c r="E77" s="11">
        <f>enrolment!H23</f>
        <v>312</v>
      </c>
      <c r="F77" s="67" t="s">
        <v>50</v>
      </c>
    </row>
    <row r="78" spans="1:6" x14ac:dyDescent="0.2">
      <c r="A78" s="16" t="s">
        <v>25</v>
      </c>
      <c r="B78" s="11">
        <f>enrolment!E24</f>
        <v>925</v>
      </c>
      <c r="C78" s="11">
        <f>enrolment!F24</f>
        <v>717</v>
      </c>
      <c r="D78" s="11">
        <f>enrolment!G24</f>
        <v>466</v>
      </c>
      <c r="E78" s="11">
        <f>enrolment!H24</f>
        <v>310</v>
      </c>
      <c r="F78" s="67" t="s">
        <v>50</v>
      </c>
    </row>
    <row r="79" spans="1:6" x14ac:dyDescent="0.2">
      <c r="A79" s="16" t="s">
        <v>26</v>
      </c>
      <c r="B79" s="11">
        <f>enrolment!E25</f>
        <v>154</v>
      </c>
      <c r="C79" s="11">
        <f>enrolment!F25</f>
        <v>146</v>
      </c>
      <c r="D79" s="11">
        <f>enrolment!G25</f>
        <v>128</v>
      </c>
      <c r="E79" s="11">
        <f>enrolment!H25</f>
        <v>97</v>
      </c>
      <c r="F79" s="67" t="s">
        <v>50</v>
      </c>
    </row>
    <row r="80" spans="1:6" x14ac:dyDescent="0.2">
      <c r="A80" s="16" t="s">
        <v>27</v>
      </c>
      <c r="B80" s="11">
        <f>enrolment!E26</f>
        <v>2632</v>
      </c>
      <c r="C80" s="11">
        <f>enrolment!F26</f>
        <v>1387</v>
      </c>
      <c r="D80" s="11">
        <f>enrolment!G26</f>
        <v>469</v>
      </c>
      <c r="E80" s="11">
        <f>enrolment!H26</f>
        <v>237</v>
      </c>
      <c r="F80" s="67" t="s">
        <v>50</v>
      </c>
    </row>
    <row r="81" spans="1:6" x14ac:dyDescent="0.2">
      <c r="A81" s="16" t="s">
        <v>28</v>
      </c>
      <c r="B81" s="11">
        <f>enrolment!E28</f>
        <v>610</v>
      </c>
      <c r="C81" s="11">
        <f>enrolment!F28</f>
        <v>752</v>
      </c>
      <c r="D81" s="11">
        <f>enrolment!G28</f>
        <v>1040</v>
      </c>
      <c r="E81" s="11">
        <f>enrolment!H28</f>
        <v>1045</v>
      </c>
      <c r="F81" s="67" t="s">
        <v>50</v>
      </c>
    </row>
    <row r="82" spans="1:6" x14ac:dyDescent="0.2">
      <c r="A82" s="16" t="s">
        <v>29</v>
      </c>
      <c r="B82" s="11">
        <f>enrolment!E29</f>
        <v>2849</v>
      </c>
      <c r="C82" s="11">
        <f>enrolment!F29</f>
        <v>2359</v>
      </c>
      <c r="D82" s="11">
        <f>enrolment!G29</f>
        <v>1775</v>
      </c>
      <c r="E82" s="11">
        <f>enrolment!H29</f>
        <v>1410</v>
      </c>
      <c r="F82" s="67" t="s">
        <v>50</v>
      </c>
    </row>
    <row r="83" spans="1:6" x14ac:dyDescent="0.2">
      <c r="A83" s="16" t="s">
        <v>75</v>
      </c>
      <c r="B83" s="11">
        <f>enrolment!E30</f>
        <v>31</v>
      </c>
      <c r="C83" s="11">
        <f>enrolment!F30</f>
        <v>83</v>
      </c>
      <c r="D83" s="11">
        <f>enrolment!G30</f>
        <v>115</v>
      </c>
      <c r="E83" s="11">
        <f>enrolment!H30</f>
        <v>160</v>
      </c>
      <c r="F83" s="67" t="s">
        <v>50</v>
      </c>
    </row>
    <row r="84" spans="1:6" x14ac:dyDescent="0.2">
      <c r="A84" s="16" t="s">
        <v>30</v>
      </c>
      <c r="B84" s="11">
        <f>enrolment!E31</f>
        <v>26846</v>
      </c>
      <c r="C84" s="11">
        <f>enrolment!F31</f>
        <v>27951</v>
      </c>
      <c r="D84" s="11">
        <f>enrolment!G31</f>
        <v>28741</v>
      </c>
      <c r="E84" s="11">
        <f>enrolment!H31</f>
        <v>29486</v>
      </c>
      <c r="F84" s="67" t="s">
        <v>50</v>
      </c>
    </row>
    <row r="85" spans="1:6" x14ac:dyDescent="0.2">
      <c r="A85" s="16" t="s">
        <v>31</v>
      </c>
      <c r="B85" s="11">
        <f>enrolment!E32</f>
        <v>127</v>
      </c>
      <c r="C85" s="11">
        <f>enrolment!F32</f>
        <v>108</v>
      </c>
      <c r="D85" s="11">
        <f>enrolment!G32</f>
        <v>119</v>
      </c>
      <c r="E85" s="11">
        <f>enrolment!H32</f>
        <v>139</v>
      </c>
      <c r="F85" s="67" t="s">
        <v>50</v>
      </c>
    </row>
    <row r="86" spans="1:6" x14ac:dyDescent="0.2">
      <c r="A86" s="16" t="s">
        <v>118</v>
      </c>
      <c r="B86" s="11">
        <f>enrolment!E33</f>
        <v>166</v>
      </c>
      <c r="C86" s="11">
        <f>enrolment!F33</f>
        <v>290</v>
      </c>
      <c r="D86" s="11">
        <f>enrolment!G33</f>
        <v>273</v>
      </c>
      <c r="E86" s="11">
        <f>enrolment!H33</f>
        <v>471</v>
      </c>
      <c r="F86" s="67" t="s">
        <v>50</v>
      </c>
    </row>
    <row r="87" spans="1:6" x14ac:dyDescent="0.2">
      <c r="A87" s="16" t="s">
        <v>32</v>
      </c>
      <c r="B87" s="11">
        <f>enrolment!E34</f>
        <v>13146</v>
      </c>
      <c r="C87" s="11">
        <f>enrolment!F34</f>
        <v>12315</v>
      </c>
      <c r="D87" s="11">
        <f>enrolment!G34</f>
        <v>12319</v>
      </c>
      <c r="E87" s="11">
        <f>enrolment!H34</f>
        <v>12388</v>
      </c>
      <c r="F87" s="67" t="s">
        <v>50</v>
      </c>
    </row>
    <row r="88" spans="1:6" x14ac:dyDescent="0.2">
      <c r="A88" s="16" t="s">
        <v>79</v>
      </c>
      <c r="B88" s="11">
        <f>enrolment!E35</f>
        <v>14547</v>
      </c>
      <c r="C88" s="11">
        <f>enrolment!F35</f>
        <v>13740</v>
      </c>
      <c r="D88" s="11">
        <f>enrolment!G35</f>
        <v>12621</v>
      </c>
      <c r="E88" s="11">
        <f>enrolment!H35</f>
        <v>11592</v>
      </c>
      <c r="F88" s="67" t="s">
        <v>50</v>
      </c>
    </row>
    <row r="89" spans="1:6" x14ac:dyDescent="0.2">
      <c r="A89" s="16" t="s">
        <v>128</v>
      </c>
      <c r="B89" s="11">
        <v>15</v>
      </c>
      <c r="C89" s="67" t="s">
        <v>50</v>
      </c>
      <c r="D89" s="67" t="s">
        <v>50</v>
      </c>
      <c r="E89" s="67" t="s">
        <v>50</v>
      </c>
      <c r="F89" s="67" t="s">
        <v>50</v>
      </c>
    </row>
    <row r="90" spans="1:6" x14ac:dyDescent="0.2">
      <c r="A90" s="16"/>
      <c r="B90" s="11"/>
    </row>
    <row r="91" spans="1:6" x14ac:dyDescent="0.2">
      <c r="A91" s="15" t="s">
        <v>6</v>
      </c>
      <c r="B91" s="10">
        <f>SUM(B92:B97)</f>
        <v>3172</v>
      </c>
      <c r="C91" s="10">
        <f>SUM(C92:C98)</f>
        <v>3738</v>
      </c>
      <c r="D91" s="10">
        <f>SUM(D92:D98)</f>
        <v>4416</v>
      </c>
      <c r="E91" s="10">
        <f>SUM(E92:E98)</f>
        <v>4673</v>
      </c>
      <c r="F91" s="10">
        <v>5204</v>
      </c>
    </row>
    <row r="92" spans="1:6" x14ac:dyDescent="0.2">
      <c r="A92" s="16" t="s">
        <v>33</v>
      </c>
      <c r="B92" s="11">
        <f>enrolment!E42</f>
        <v>13</v>
      </c>
      <c r="C92" s="11">
        <f>enrolment!F42</f>
        <v>29</v>
      </c>
      <c r="D92" s="11">
        <f>enrolment!G42</f>
        <v>40</v>
      </c>
      <c r="E92" s="11">
        <f>enrolment!H42</f>
        <v>157</v>
      </c>
      <c r="F92" s="67" t="s">
        <v>50</v>
      </c>
    </row>
    <row r="93" spans="1:6" x14ac:dyDescent="0.2">
      <c r="A93" s="16" t="s">
        <v>34</v>
      </c>
      <c r="B93" s="11">
        <f>enrolment!E43</f>
        <v>1988</v>
      </c>
      <c r="C93" s="11">
        <f>enrolment!F43</f>
        <v>2028</v>
      </c>
      <c r="D93" s="11">
        <f>enrolment!G43</f>
        <v>2034</v>
      </c>
      <c r="E93" s="11">
        <f>enrolment!H43</f>
        <v>1994</v>
      </c>
      <c r="F93" s="67" t="s">
        <v>50</v>
      </c>
    </row>
    <row r="94" spans="1:6" x14ac:dyDescent="0.2">
      <c r="A94" s="16" t="s">
        <v>85</v>
      </c>
      <c r="B94" s="11">
        <f>enrolment!E44</f>
        <v>5</v>
      </c>
      <c r="C94" s="11">
        <f>enrolment!F44</f>
        <v>1497</v>
      </c>
      <c r="D94" s="11">
        <f>enrolment!G44</f>
        <v>44</v>
      </c>
      <c r="E94" s="11" t="str">
        <f>enrolment!H44</f>
        <v>…</v>
      </c>
      <c r="F94" s="67" t="s">
        <v>50</v>
      </c>
    </row>
    <row r="95" spans="1:6" x14ac:dyDescent="0.2">
      <c r="A95" s="16" t="s">
        <v>35</v>
      </c>
      <c r="B95" s="11">
        <f>enrolment!E45</f>
        <v>52</v>
      </c>
      <c r="C95" s="11">
        <f>enrolment!F45</f>
        <v>11</v>
      </c>
      <c r="D95" s="11">
        <f>enrolment!G45</f>
        <v>65</v>
      </c>
      <c r="E95" s="11" t="str">
        <f>enrolment!H45</f>
        <v>…</v>
      </c>
      <c r="F95" s="67" t="s">
        <v>50</v>
      </c>
    </row>
    <row r="96" spans="1:6" x14ac:dyDescent="0.2">
      <c r="A96" s="16" t="s">
        <v>129</v>
      </c>
      <c r="B96" s="11">
        <f>enrolment!E46</f>
        <v>1017</v>
      </c>
      <c r="C96" s="11">
        <f>enrolment!F46</f>
        <v>50</v>
      </c>
      <c r="D96" s="11">
        <f>enrolment!G46</f>
        <v>2090</v>
      </c>
      <c r="E96" s="11">
        <f>enrolment!H46</f>
        <v>2401</v>
      </c>
      <c r="F96" s="67" t="s">
        <v>50</v>
      </c>
    </row>
    <row r="97" spans="1:9" x14ac:dyDescent="0.2">
      <c r="A97" s="16" t="s">
        <v>36</v>
      </c>
      <c r="B97" s="11">
        <f>enrolment!E47</f>
        <v>97</v>
      </c>
      <c r="C97" s="11">
        <f>enrolment!F47</f>
        <v>119</v>
      </c>
      <c r="D97" s="11">
        <f>enrolment!G47</f>
        <v>137</v>
      </c>
      <c r="E97" s="11">
        <f>enrolment!H47</f>
        <v>121</v>
      </c>
      <c r="F97" s="67" t="s">
        <v>50</v>
      </c>
    </row>
    <row r="98" spans="1:9" x14ac:dyDescent="0.2">
      <c r="A98" s="16" t="s">
        <v>87</v>
      </c>
      <c r="B98" s="11">
        <f>enrolment!E48</f>
        <v>0</v>
      </c>
      <c r="C98" s="11">
        <f>enrolment!F48</f>
        <v>4</v>
      </c>
      <c r="D98" s="11">
        <f>enrolment!G48</f>
        <v>6</v>
      </c>
      <c r="E98" s="11" t="str">
        <f>enrolment!H48</f>
        <v>…</v>
      </c>
      <c r="F98" s="67" t="s">
        <v>50</v>
      </c>
    </row>
    <row r="99" spans="1:9" hidden="1" x14ac:dyDescent="0.2">
      <c r="A99" s="16" t="s">
        <v>120</v>
      </c>
      <c r="B99" s="11"/>
    </row>
    <row r="100" spans="1:9" hidden="1" x14ac:dyDescent="0.2">
      <c r="A100" s="16" t="s">
        <v>121</v>
      </c>
      <c r="B100" s="11">
        <v>652</v>
      </c>
    </row>
    <row r="101" spans="1:9" x14ac:dyDescent="0.2">
      <c r="A101" s="16"/>
      <c r="B101" s="11"/>
    </row>
    <row r="102" spans="1:9" x14ac:dyDescent="0.2">
      <c r="A102" s="15" t="s">
        <v>8</v>
      </c>
      <c r="B102" s="10">
        <f t="shared" ref="B102:E102" si="32">SUM(B103:B107)</f>
        <v>1158</v>
      </c>
      <c r="C102" s="10">
        <f t="shared" si="32"/>
        <v>1559</v>
      </c>
      <c r="D102" s="10">
        <f t="shared" si="32"/>
        <v>1612</v>
      </c>
      <c r="E102" s="10">
        <f t="shared" si="32"/>
        <v>428</v>
      </c>
      <c r="F102" s="10">
        <v>2340</v>
      </c>
    </row>
    <row r="103" spans="1:9" x14ac:dyDescent="0.2">
      <c r="A103" s="16" t="s">
        <v>38</v>
      </c>
      <c r="B103" s="11">
        <f>enrolment!E55</f>
        <v>149</v>
      </c>
      <c r="C103" s="11">
        <f>enrolment!F55</f>
        <v>177</v>
      </c>
      <c r="D103" s="11">
        <f>enrolment!G55</f>
        <v>134</v>
      </c>
      <c r="E103" s="11">
        <f>enrolment!H55</f>
        <v>125</v>
      </c>
      <c r="F103" s="67" t="s">
        <v>50</v>
      </c>
      <c r="I103" s="1" t="s">
        <v>94</v>
      </c>
    </row>
    <row r="104" spans="1:9" x14ac:dyDescent="0.2">
      <c r="A104" s="16" t="s">
        <v>122</v>
      </c>
      <c r="B104" s="11">
        <f>enrolment!E56</f>
        <v>0</v>
      </c>
      <c r="C104" s="11">
        <f>enrolment!F56</f>
        <v>0</v>
      </c>
      <c r="D104" s="11">
        <f>enrolment!G56</f>
        <v>85</v>
      </c>
      <c r="E104" s="11">
        <f>enrolment!H56</f>
        <v>178</v>
      </c>
      <c r="F104" s="67" t="s">
        <v>50</v>
      </c>
      <c r="I104" s="1" t="s">
        <v>95</v>
      </c>
    </row>
    <row r="105" spans="1:9" ht="10.5" customHeight="1" x14ac:dyDescent="0.2">
      <c r="A105" s="16" t="s">
        <v>45</v>
      </c>
      <c r="B105" s="11">
        <f>enrolment!E60</f>
        <v>503</v>
      </c>
      <c r="C105" s="11">
        <f>enrolment!F60</f>
        <v>596</v>
      </c>
      <c r="D105" s="11">
        <f>enrolment!G60</f>
        <v>631</v>
      </c>
      <c r="E105" s="67" t="s">
        <v>50</v>
      </c>
      <c r="F105" s="67" t="s">
        <v>50</v>
      </c>
      <c r="I105" s="1" t="s">
        <v>99</v>
      </c>
    </row>
    <row r="106" spans="1:9" ht="10.5" customHeight="1" x14ac:dyDescent="0.2">
      <c r="A106" s="16" t="s">
        <v>42</v>
      </c>
      <c r="B106" s="11">
        <f>enrolment!E61</f>
        <v>371</v>
      </c>
      <c r="C106" s="11">
        <f>enrolment!F61</f>
        <v>622</v>
      </c>
      <c r="D106" s="11">
        <f>enrolment!G61</f>
        <v>582</v>
      </c>
      <c r="E106" s="67" t="s">
        <v>50</v>
      </c>
      <c r="F106" s="67" t="s">
        <v>50</v>
      </c>
      <c r="I106" s="1" t="s">
        <v>100</v>
      </c>
    </row>
    <row r="107" spans="1:9" ht="10.5" customHeight="1" x14ac:dyDescent="0.2">
      <c r="A107" s="16" t="s">
        <v>41</v>
      </c>
      <c r="B107" s="11">
        <f>enrolment!E62</f>
        <v>135</v>
      </c>
      <c r="C107" s="11">
        <f>enrolment!F62</f>
        <v>164</v>
      </c>
      <c r="D107" s="11">
        <f>enrolment!G62</f>
        <v>180</v>
      </c>
      <c r="E107" s="11">
        <f>enrolment!H62</f>
        <v>125</v>
      </c>
      <c r="F107" s="67" t="s">
        <v>50</v>
      </c>
      <c r="I107" s="1" t="s">
        <v>41</v>
      </c>
    </row>
    <row r="108" spans="1:9" hidden="1" x14ac:dyDescent="0.2">
      <c r="A108" s="16" t="s">
        <v>37</v>
      </c>
      <c r="B108" s="11">
        <v>0</v>
      </c>
      <c r="C108" s="11">
        <v>0</v>
      </c>
      <c r="D108" s="11">
        <v>0</v>
      </c>
      <c r="E108" s="11">
        <v>0</v>
      </c>
    </row>
    <row r="109" spans="1:9" hidden="1" x14ac:dyDescent="0.2">
      <c r="A109" s="16" t="s">
        <v>39</v>
      </c>
      <c r="B109" s="11">
        <v>0</v>
      </c>
      <c r="C109" s="11">
        <v>0</v>
      </c>
      <c r="D109" s="11">
        <v>0</v>
      </c>
      <c r="E109" s="11">
        <v>0</v>
      </c>
    </row>
    <row r="110" spans="1:9" ht="10.5" hidden="1" customHeight="1" x14ac:dyDescent="0.2">
      <c r="A110" s="16" t="s">
        <v>40</v>
      </c>
      <c r="B110" s="11">
        <v>0</v>
      </c>
      <c r="C110" s="11">
        <v>0</v>
      </c>
      <c r="D110" s="11">
        <v>0</v>
      </c>
      <c r="E110" s="11">
        <v>0</v>
      </c>
    </row>
    <row r="111" spans="1:9" ht="10.5" customHeight="1" x14ac:dyDescent="0.2">
      <c r="A111" s="16"/>
      <c r="B111" s="11"/>
    </row>
    <row r="112" spans="1:9" ht="10.5" customHeight="1" x14ac:dyDescent="0.2">
      <c r="A112" s="15" t="s">
        <v>9</v>
      </c>
      <c r="B112" s="10">
        <f t="shared" ref="B112:E112" si="33">B113</f>
        <v>24</v>
      </c>
      <c r="C112" s="10">
        <f t="shared" si="33"/>
        <v>32</v>
      </c>
      <c r="D112" s="10">
        <f t="shared" si="33"/>
        <v>59</v>
      </c>
      <c r="E112" s="10">
        <f t="shared" si="33"/>
        <v>97</v>
      </c>
      <c r="F112" s="10">
        <v>98</v>
      </c>
    </row>
    <row r="113" spans="1:6" x14ac:dyDescent="0.2">
      <c r="A113" s="16" t="s">
        <v>43</v>
      </c>
      <c r="B113" s="11">
        <f>enrolment!E66</f>
        <v>24</v>
      </c>
      <c r="C113" s="11">
        <f>enrolment!F66</f>
        <v>32</v>
      </c>
      <c r="D113" s="11">
        <f>enrolment!G66</f>
        <v>59</v>
      </c>
      <c r="E113" s="11">
        <f>enrolment!H66</f>
        <v>97</v>
      </c>
      <c r="F113" s="68">
        <v>98</v>
      </c>
    </row>
    <row r="114" spans="1:6" x14ac:dyDescent="0.2">
      <c r="A114" s="17"/>
      <c r="B114" s="12"/>
      <c r="C114" s="18"/>
      <c r="D114" s="18"/>
      <c r="E114" s="18"/>
      <c r="F114" s="18"/>
    </row>
    <row r="115" spans="1:6" x14ac:dyDescent="0.2">
      <c r="A115" s="1" t="s">
        <v>124</v>
      </c>
      <c r="B115" s="14"/>
      <c r="C115" s="7"/>
    </row>
    <row r="116" spans="1:6" x14ac:dyDescent="0.2">
      <c r="B116" s="7"/>
      <c r="C116" s="7"/>
    </row>
  </sheetData>
  <phoneticPr fontId="0" type="noConversion"/>
  <printOptions horizontalCentered="1"/>
  <pageMargins left="0.5" right="0.5" top="0.5" bottom="0.25" header="0.5" footer="0.1"/>
  <pageSetup paperSize="9" scale="99" orientation="portrait" horizontalDpi="300" verticalDpi="300" r:id="rId1"/>
  <headerFooter>
    <oddFooter xml:space="preserve">&amp;C10 - &amp;P+11
</oddFooter>
  </headerFooter>
  <rowBreaks count="1" manualBreakCount="1">
    <brk id="68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74"/>
  <sheetViews>
    <sheetView workbookViewId="0">
      <pane xSplit="2" topLeftCell="G1" activePane="topRight" state="frozen"/>
      <selection pane="topRight" activeCell="K63" sqref="K63"/>
    </sheetView>
  </sheetViews>
  <sheetFormatPr defaultRowHeight="12.75" x14ac:dyDescent="0.2"/>
  <cols>
    <col min="1" max="1" width="4.7109375" customWidth="1"/>
    <col min="2" max="2" width="45.28515625" customWidth="1"/>
    <col min="3" max="7" width="13.42578125" customWidth="1"/>
    <col min="8" max="8" width="11.42578125" style="63" customWidth="1"/>
  </cols>
  <sheetData>
    <row r="1" spans="1:8" ht="18.75" x14ac:dyDescent="0.3">
      <c r="A1" s="58" t="s">
        <v>51</v>
      </c>
      <c r="B1" s="58"/>
      <c r="C1" s="58"/>
      <c r="D1" s="58"/>
      <c r="E1" s="58"/>
      <c r="F1" s="58"/>
      <c r="G1" s="58"/>
    </row>
    <row r="2" spans="1:8" ht="14.25" customHeight="1" x14ac:dyDescent="0.2">
      <c r="B2" s="51"/>
      <c r="C2" s="56"/>
      <c r="D2" s="56"/>
      <c r="E2" s="56"/>
      <c r="F2" s="56"/>
      <c r="G2" s="57"/>
    </row>
    <row r="3" spans="1:8" ht="14.25" customHeight="1" x14ac:dyDescent="0.2">
      <c r="A3" s="52"/>
      <c r="B3" s="53"/>
      <c r="C3" s="59" t="s">
        <v>53</v>
      </c>
      <c r="D3" s="59" t="s">
        <v>54</v>
      </c>
      <c r="E3" s="59" t="s">
        <v>55</v>
      </c>
      <c r="F3" s="59" t="s">
        <v>56</v>
      </c>
      <c r="G3" s="59" t="s">
        <v>57</v>
      </c>
      <c r="H3" s="64" t="s">
        <v>126</v>
      </c>
    </row>
    <row r="4" spans="1:8" ht="15" x14ac:dyDescent="0.25">
      <c r="A4" s="55" t="s">
        <v>52</v>
      </c>
      <c r="B4" s="54"/>
      <c r="C4" s="19" t="s">
        <v>58</v>
      </c>
      <c r="D4" s="20" t="s">
        <v>58</v>
      </c>
      <c r="E4" s="21" t="s">
        <v>58</v>
      </c>
      <c r="F4" s="22" t="s">
        <v>58</v>
      </c>
      <c r="G4" s="23" t="s">
        <v>58</v>
      </c>
    </row>
    <row r="5" spans="1:8" x14ac:dyDescent="0.2">
      <c r="A5" s="24" t="s">
        <v>59</v>
      </c>
      <c r="B5" s="24" t="s">
        <v>3</v>
      </c>
      <c r="C5" s="25">
        <v>4851</v>
      </c>
      <c r="D5" s="26">
        <v>4932</v>
      </c>
      <c r="E5" s="27">
        <v>5556</v>
      </c>
      <c r="F5" s="28">
        <v>6047</v>
      </c>
      <c r="G5" s="29">
        <v>6535</v>
      </c>
      <c r="H5" s="63">
        <v>6818</v>
      </c>
    </row>
    <row r="6" spans="1:8" x14ac:dyDescent="0.2">
      <c r="A6" s="30">
        <v>1</v>
      </c>
      <c r="B6" s="31" t="s">
        <v>60</v>
      </c>
      <c r="C6" s="32">
        <v>646</v>
      </c>
      <c r="D6" s="33">
        <v>629</v>
      </c>
      <c r="E6" s="34">
        <v>719</v>
      </c>
      <c r="F6" s="35">
        <v>861</v>
      </c>
      <c r="G6" s="36">
        <v>995</v>
      </c>
      <c r="H6" s="63">
        <v>1010</v>
      </c>
    </row>
    <row r="7" spans="1:8" x14ac:dyDescent="0.2">
      <c r="A7" s="30">
        <v>2</v>
      </c>
      <c r="B7" s="31" t="s">
        <v>61</v>
      </c>
      <c r="C7" s="32">
        <v>1033</v>
      </c>
      <c r="D7" s="33">
        <v>1128</v>
      </c>
      <c r="E7" s="34">
        <v>1603</v>
      </c>
      <c r="F7" s="35">
        <v>1779</v>
      </c>
      <c r="G7" s="36">
        <v>2148</v>
      </c>
      <c r="H7" s="63">
        <v>2526</v>
      </c>
    </row>
    <row r="8" spans="1:8" x14ac:dyDescent="0.2">
      <c r="A8" s="30">
        <v>3</v>
      </c>
      <c r="B8" s="31" t="s">
        <v>18</v>
      </c>
      <c r="C8" s="32">
        <v>1325</v>
      </c>
      <c r="D8" s="33">
        <v>1355</v>
      </c>
      <c r="E8" s="34">
        <v>1416</v>
      </c>
      <c r="F8" s="35">
        <v>1554</v>
      </c>
      <c r="G8" s="36">
        <v>1470</v>
      </c>
      <c r="H8" s="63">
        <v>1329</v>
      </c>
    </row>
    <row r="9" spans="1:8" x14ac:dyDescent="0.2">
      <c r="A9" s="30">
        <v>4</v>
      </c>
      <c r="B9" s="31" t="s">
        <v>62</v>
      </c>
      <c r="C9" s="32">
        <v>274</v>
      </c>
      <c r="D9" s="33">
        <v>378</v>
      </c>
      <c r="E9" s="34">
        <v>428</v>
      </c>
      <c r="F9" s="35">
        <v>460</v>
      </c>
      <c r="G9" s="36">
        <v>493</v>
      </c>
      <c r="H9" s="63">
        <v>633</v>
      </c>
    </row>
    <row r="10" spans="1:8" x14ac:dyDescent="0.2">
      <c r="A10" s="30">
        <v>5</v>
      </c>
      <c r="B10" s="31" t="s">
        <v>63</v>
      </c>
      <c r="C10" s="32">
        <v>1573</v>
      </c>
      <c r="D10" s="33">
        <v>1437</v>
      </c>
      <c r="E10" s="34">
        <v>1378</v>
      </c>
      <c r="F10" s="35">
        <v>1368</v>
      </c>
      <c r="G10" s="36">
        <v>1401</v>
      </c>
      <c r="H10" s="63">
        <v>1300</v>
      </c>
    </row>
    <row r="11" spans="1:8" x14ac:dyDescent="0.2">
      <c r="A11" s="30">
        <v>6</v>
      </c>
      <c r="B11" s="31" t="s">
        <v>64</v>
      </c>
      <c r="C11" s="32">
        <v>0</v>
      </c>
      <c r="D11" s="33">
        <v>5</v>
      </c>
      <c r="E11" s="34">
        <v>12</v>
      </c>
      <c r="F11" s="35">
        <v>25</v>
      </c>
      <c r="G11" s="36">
        <v>28</v>
      </c>
      <c r="H11" s="63">
        <v>20</v>
      </c>
    </row>
    <row r="12" spans="1:8" x14ac:dyDescent="0.2">
      <c r="A12" s="37" t="s">
        <v>65</v>
      </c>
      <c r="B12" s="24" t="s">
        <v>4</v>
      </c>
      <c r="C12" s="38">
        <v>2146</v>
      </c>
      <c r="D12" s="39">
        <v>1132</v>
      </c>
      <c r="E12" s="40">
        <v>3439</v>
      </c>
      <c r="F12" s="41">
        <v>1494</v>
      </c>
      <c r="G12" s="42">
        <v>1451</v>
      </c>
    </row>
    <row r="13" spans="1:8" x14ac:dyDescent="0.2">
      <c r="A13" s="30">
        <v>1</v>
      </c>
      <c r="B13" s="31" t="s">
        <v>66</v>
      </c>
      <c r="C13" s="32">
        <v>1364</v>
      </c>
      <c r="D13" s="33">
        <v>558</v>
      </c>
      <c r="E13" s="34">
        <v>1896</v>
      </c>
      <c r="F13" s="35">
        <v>789</v>
      </c>
      <c r="G13" s="36">
        <v>753</v>
      </c>
      <c r="H13" s="63" t="s">
        <v>50</v>
      </c>
    </row>
    <row r="14" spans="1:8" x14ac:dyDescent="0.2">
      <c r="A14" s="30">
        <v>2</v>
      </c>
      <c r="B14" s="31" t="s">
        <v>67</v>
      </c>
      <c r="C14" s="32">
        <v>782</v>
      </c>
      <c r="D14" s="33">
        <v>574</v>
      </c>
      <c r="E14" s="34">
        <v>1543</v>
      </c>
      <c r="F14" s="35">
        <v>705</v>
      </c>
      <c r="G14" s="36">
        <v>698</v>
      </c>
      <c r="H14" s="63" t="s">
        <v>50</v>
      </c>
    </row>
    <row r="15" spans="1:8" x14ac:dyDescent="0.2">
      <c r="A15" s="37" t="s">
        <v>68</v>
      </c>
      <c r="B15" s="24" t="s">
        <v>5</v>
      </c>
      <c r="C15" s="38">
        <v>68511</v>
      </c>
      <c r="D15" s="39">
        <v>67625</v>
      </c>
      <c r="E15" s="40">
        <v>71187</v>
      </c>
      <c r="F15" s="41">
        <v>69656</v>
      </c>
      <c r="G15" s="42">
        <v>66313</v>
      </c>
      <c r="H15" s="63">
        <v>64948</v>
      </c>
    </row>
    <row r="16" spans="1:8" x14ac:dyDescent="0.2">
      <c r="A16" s="30">
        <v>1</v>
      </c>
      <c r="B16" s="31" t="s">
        <v>69</v>
      </c>
      <c r="C16" s="32">
        <v>409</v>
      </c>
      <c r="D16" s="33">
        <v>447</v>
      </c>
      <c r="E16" s="34">
        <v>382</v>
      </c>
      <c r="F16" s="35">
        <v>411</v>
      </c>
      <c r="G16" s="36">
        <v>353</v>
      </c>
      <c r="H16" s="63">
        <v>498</v>
      </c>
    </row>
    <row r="17" spans="1:8" x14ac:dyDescent="0.2">
      <c r="A17" s="30">
        <v>2</v>
      </c>
      <c r="B17" s="31" t="s">
        <v>22</v>
      </c>
      <c r="C17" s="32">
        <v>4525</v>
      </c>
      <c r="D17" s="33">
        <v>3138</v>
      </c>
      <c r="E17" s="34">
        <v>2812</v>
      </c>
      <c r="F17" s="35">
        <v>2499</v>
      </c>
      <c r="G17" s="36">
        <v>2237</v>
      </c>
      <c r="H17" s="63">
        <v>1997</v>
      </c>
    </row>
    <row r="18" spans="1:8" x14ac:dyDescent="0.2">
      <c r="A18" s="30">
        <v>3</v>
      </c>
      <c r="B18" s="31" t="s">
        <v>70</v>
      </c>
      <c r="C18" s="32">
        <v>15</v>
      </c>
      <c r="D18" s="33">
        <v>15</v>
      </c>
      <c r="E18" s="34">
        <v>12</v>
      </c>
      <c r="F18" s="35">
        <v>20</v>
      </c>
      <c r="G18" s="36">
        <v>48</v>
      </c>
      <c r="H18" s="63">
        <v>43</v>
      </c>
    </row>
    <row r="19" spans="1:8" x14ac:dyDescent="0.2">
      <c r="A19" s="30">
        <v>4</v>
      </c>
      <c r="B19" s="31" t="s">
        <v>71</v>
      </c>
      <c r="C19" s="32" t="e">
        <f>'Table 10.3'!#REF!</f>
        <v>#REF!</v>
      </c>
      <c r="D19" s="33">
        <v>0</v>
      </c>
      <c r="E19" s="34">
        <v>0</v>
      </c>
      <c r="F19" s="35">
        <v>29</v>
      </c>
      <c r="G19" s="36">
        <v>104</v>
      </c>
      <c r="H19" s="63">
        <v>0</v>
      </c>
    </row>
    <row r="20" spans="1:8" x14ac:dyDescent="0.2">
      <c r="A20" s="30">
        <v>5</v>
      </c>
      <c r="B20" s="31" t="s">
        <v>72</v>
      </c>
      <c r="C20" s="32">
        <v>1173</v>
      </c>
      <c r="D20" s="33">
        <v>1180</v>
      </c>
      <c r="E20" s="34">
        <v>2968</v>
      </c>
      <c r="F20" s="35">
        <v>2714</v>
      </c>
      <c r="G20" s="36">
        <v>1749</v>
      </c>
      <c r="H20" s="63">
        <v>912</v>
      </c>
    </row>
    <row r="21" spans="1:8" x14ac:dyDescent="0.2">
      <c r="A21" s="30">
        <v>6</v>
      </c>
      <c r="B21" s="31" t="s">
        <v>23</v>
      </c>
      <c r="C21" s="32">
        <v>3</v>
      </c>
      <c r="D21" s="33">
        <v>66</v>
      </c>
      <c r="E21" s="34">
        <v>288</v>
      </c>
      <c r="F21" s="35">
        <v>325</v>
      </c>
      <c r="G21" s="36">
        <v>72</v>
      </c>
      <c r="H21" s="63">
        <v>445</v>
      </c>
    </row>
    <row r="22" spans="1:8" x14ac:dyDescent="0.2">
      <c r="A22" s="30">
        <v>7</v>
      </c>
      <c r="B22" s="31" t="s">
        <v>24</v>
      </c>
      <c r="C22" s="32">
        <v>121</v>
      </c>
      <c r="D22" s="33">
        <v>110</v>
      </c>
      <c r="E22" s="34">
        <v>99</v>
      </c>
      <c r="F22" s="35">
        <v>87</v>
      </c>
      <c r="G22" s="36">
        <v>95</v>
      </c>
      <c r="H22" s="63">
        <v>96</v>
      </c>
    </row>
    <row r="23" spans="1:8" x14ac:dyDescent="0.2">
      <c r="A23" s="30">
        <v>8</v>
      </c>
      <c r="B23" s="31" t="s">
        <v>73</v>
      </c>
      <c r="C23" s="32">
        <v>208</v>
      </c>
      <c r="D23" s="33">
        <v>384</v>
      </c>
      <c r="E23" s="34">
        <v>308</v>
      </c>
      <c r="F23" s="35">
        <v>416</v>
      </c>
      <c r="G23" s="36">
        <v>283</v>
      </c>
      <c r="H23" s="63">
        <v>312</v>
      </c>
    </row>
    <row r="24" spans="1:8" x14ac:dyDescent="0.2">
      <c r="A24" s="30">
        <v>9</v>
      </c>
      <c r="B24" s="31" t="s">
        <v>74</v>
      </c>
      <c r="C24" s="32">
        <v>815</v>
      </c>
      <c r="D24" s="33">
        <v>1148</v>
      </c>
      <c r="E24" s="34">
        <v>925</v>
      </c>
      <c r="F24" s="35">
        <v>717</v>
      </c>
      <c r="G24" s="36">
        <v>466</v>
      </c>
      <c r="H24" s="63">
        <v>310</v>
      </c>
    </row>
    <row r="25" spans="1:8" x14ac:dyDescent="0.2">
      <c r="A25" s="30">
        <v>10</v>
      </c>
      <c r="B25" s="31" t="s">
        <v>26</v>
      </c>
      <c r="C25" s="32">
        <v>165</v>
      </c>
      <c r="D25" s="33">
        <v>158</v>
      </c>
      <c r="E25" s="34">
        <v>154</v>
      </c>
      <c r="F25" s="35">
        <v>146</v>
      </c>
      <c r="G25" s="36">
        <v>128</v>
      </c>
      <c r="H25" s="63">
        <v>97</v>
      </c>
    </row>
    <row r="26" spans="1:8" x14ac:dyDescent="0.2">
      <c r="A26" s="30">
        <v>11</v>
      </c>
      <c r="B26" s="31" t="s">
        <v>27</v>
      </c>
      <c r="C26" s="32">
        <v>592</v>
      </c>
      <c r="D26" s="33">
        <v>1060</v>
      </c>
      <c r="E26" s="34">
        <v>2632</v>
      </c>
      <c r="F26" s="35">
        <v>1387</v>
      </c>
      <c r="G26" s="36">
        <v>469</v>
      </c>
      <c r="H26" s="63">
        <v>237</v>
      </c>
    </row>
    <row r="27" spans="1:8" x14ac:dyDescent="0.2">
      <c r="A27" s="30">
        <v>12</v>
      </c>
      <c r="B27" s="31" t="s">
        <v>49</v>
      </c>
      <c r="C27" s="32">
        <v>0</v>
      </c>
      <c r="D27" s="33">
        <v>0</v>
      </c>
      <c r="E27" s="34">
        <v>0</v>
      </c>
      <c r="F27" s="35">
        <v>925</v>
      </c>
      <c r="G27" s="36">
        <v>803</v>
      </c>
      <c r="H27" s="63">
        <v>717</v>
      </c>
    </row>
    <row r="28" spans="1:8" x14ac:dyDescent="0.2">
      <c r="A28" s="30">
        <v>13</v>
      </c>
      <c r="B28" s="31" t="s">
        <v>28</v>
      </c>
      <c r="C28" s="32">
        <v>310</v>
      </c>
      <c r="D28" s="33">
        <v>459</v>
      </c>
      <c r="E28" s="34">
        <v>610</v>
      </c>
      <c r="F28" s="35">
        <v>752</v>
      </c>
      <c r="G28" s="36">
        <v>1040</v>
      </c>
      <c r="H28" s="63">
        <v>1045</v>
      </c>
    </row>
    <row r="29" spans="1:8" x14ac:dyDescent="0.2">
      <c r="A29" s="30">
        <v>14</v>
      </c>
      <c r="B29" s="31" t="s">
        <v>29</v>
      </c>
      <c r="C29" s="32">
        <v>4215</v>
      </c>
      <c r="D29" s="33">
        <v>3728</v>
      </c>
      <c r="E29" s="34">
        <v>2849</v>
      </c>
      <c r="F29" s="35">
        <v>2359</v>
      </c>
      <c r="G29" s="36">
        <v>1775</v>
      </c>
      <c r="H29" s="63">
        <v>1410</v>
      </c>
    </row>
    <row r="30" spans="1:8" x14ac:dyDescent="0.2">
      <c r="A30" s="30">
        <v>15</v>
      </c>
      <c r="B30" s="31" t="s">
        <v>75</v>
      </c>
      <c r="C30" s="32">
        <v>0</v>
      </c>
      <c r="D30" s="33">
        <v>0</v>
      </c>
      <c r="E30" s="34">
        <v>31</v>
      </c>
      <c r="F30" s="35">
        <v>83</v>
      </c>
      <c r="G30" s="36">
        <v>115</v>
      </c>
      <c r="H30" s="63">
        <v>160</v>
      </c>
    </row>
    <row r="31" spans="1:8" x14ac:dyDescent="0.2">
      <c r="A31" s="30">
        <v>16</v>
      </c>
      <c r="B31" s="31" t="s">
        <v>76</v>
      </c>
      <c r="C31" s="32">
        <v>22829</v>
      </c>
      <c r="D31" s="33">
        <v>24044</v>
      </c>
      <c r="E31" s="34">
        <v>26846</v>
      </c>
      <c r="F31" s="35">
        <v>27951</v>
      </c>
      <c r="G31" s="36">
        <v>28741</v>
      </c>
      <c r="H31" s="63">
        <v>29486</v>
      </c>
    </row>
    <row r="32" spans="1:8" x14ac:dyDescent="0.2">
      <c r="A32" s="30">
        <v>17</v>
      </c>
      <c r="B32" s="31" t="s">
        <v>31</v>
      </c>
      <c r="C32" s="32">
        <v>103</v>
      </c>
      <c r="D32" s="33">
        <v>102</v>
      </c>
      <c r="E32" s="34">
        <v>127</v>
      </c>
      <c r="F32" s="35">
        <v>108</v>
      </c>
      <c r="G32" s="36">
        <v>119</v>
      </c>
      <c r="H32" s="63">
        <v>139</v>
      </c>
    </row>
    <row r="33" spans="1:8" x14ac:dyDescent="0.2">
      <c r="A33" s="30">
        <v>18</v>
      </c>
      <c r="B33" s="31" t="s">
        <v>77</v>
      </c>
      <c r="C33" s="32">
        <v>261</v>
      </c>
      <c r="D33" s="33">
        <v>185</v>
      </c>
      <c r="E33" s="34">
        <v>166</v>
      </c>
      <c r="F33" s="35">
        <v>290</v>
      </c>
      <c r="G33" s="36">
        <v>273</v>
      </c>
      <c r="H33" s="63">
        <v>471</v>
      </c>
    </row>
    <row r="34" spans="1:8" x14ac:dyDescent="0.2">
      <c r="A34" s="30">
        <v>19</v>
      </c>
      <c r="B34" s="31" t="s">
        <v>78</v>
      </c>
      <c r="C34" s="32">
        <v>14506</v>
      </c>
      <c r="D34" s="33">
        <v>13423</v>
      </c>
      <c r="E34" s="34">
        <v>13146</v>
      </c>
      <c r="F34" s="35">
        <v>12315</v>
      </c>
      <c r="G34" s="36">
        <v>12319</v>
      </c>
      <c r="H34" s="63">
        <v>12388</v>
      </c>
    </row>
    <row r="35" spans="1:8" x14ac:dyDescent="0.2">
      <c r="A35" s="30">
        <v>20</v>
      </c>
      <c r="B35" s="31" t="s">
        <v>79</v>
      </c>
      <c r="C35" s="32">
        <v>16021</v>
      </c>
      <c r="D35" s="33">
        <v>15645</v>
      </c>
      <c r="E35" s="34">
        <v>14547</v>
      </c>
      <c r="F35" s="35">
        <v>13740</v>
      </c>
      <c r="G35" s="36">
        <v>12621</v>
      </c>
      <c r="H35" s="63">
        <v>11592</v>
      </c>
    </row>
    <row r="36" spans="1:8" x14ac:dyDescent="0.2">
      <c r="A36" s="30">
        <v>21</v>
      </c>
      <c r="B36" s="31" t="s">
        <v>44</v>
      </c>
      <c r="C36" s="32">
        <v>2240</v>
      </c>
      <c r="D36" s="33">
        <v>2333</v>
      </c>
      <c r="E36" s="34">
        <v>2285</v>
      </c>
      <c r="F36" s="35">
        <v>2382</v>
      </c>
      <c r="G36" s="36">
        <v>2503</v>
      </c>
      <c r="H36" s="63">
        <v>2593</v>
      </c>
    </row>
    <row r="37" spans="1:8" x14ac:dyDescent="0.2">
      <c r="A37" s="37" t="s">
        <v>80</v>
      </c>
      <c r="B37" s="24" t="s">
        <v>6</v>
      </c>
      <c r="C37" s="38">
        <v>9627</v>
      </c>
      <c r="D37" s="39">
        <v>9678</v>
      </c>
      <c r="E37" s="40">
        <v>10251</v>
      </c>
      <c r="F37" s="41">
        <v>11456</v>
      </c>
      <c r="G37" s="42">
        <v>12218</v>
      </c>
      <c r="H37" s="63">
        <v>13224</v>
      </c>
    </row>
    <row r="38" spans="1:8" x14ac:dyDescent="0.2">
      <c r="A38" s="30">
        <v>1</v>
      </c>
      <c r="B38" s="31" t="s">
        <v>81</v>
      </c>
      <c r="C38" s="32">
        <v>337</v>
      </c>
      <c r="D38" s="33">
        <v>316</v>
      </c>
      <c r="E38" s="34">
        <v>202</v>
      </c>
      <c r="F38" s="35">
        <v>279</v>
      </c>
      <c r="G38" s="36">
        <v>320</v>
      </c>
      <c r="H38" s="63" t="s">
        <v>50</v>
      </c>
    </row>
    <row r="39" spans="1:8" x14ac:dyDescent="0.2">
      <c r="A39" s="30">
        <v>2</v>
      </c>
      <c r="B39" s="31" t="s">
        <v>82</v>
      </c>
      <c r="C39" s="32">
        <v>181</v>
      </c>
      <c r="D39" s="33">
        <v>193</v>
      </c>
      <c r="E39" s="34">
        <v>197</v>
      </c>
      <c r="F39" s="35">
        <v>209</v>
      </c>
      <c r="G39" s="36">
        <v>253</v>
      </c>
      <c r="H39" s="63" t="s">
        <v>50</v>
      </c>
    </row>
    <row r="40" spans="1:8" x14ac:dyDescent="0.2">
      <c r="A40" s="30">
        <v>3</v>
      </c>
      <c r="B40" s="31" t="s">
        <v>83</v>
      </c>
      <c r="C40" s="32">
        <v>6775</v>
      </c>
      <c r="D40" s="33">
        <v>6418</v>
      </c>
      <c r="E40" s="34">
        <v>6545</v>
      </c>
      <c r="F40" s="35">
        <v>7115</v>
      </c>
      <c r="G40" s="36">
        <v>7086</v>
      </c>
      <c r="H40" s="63">
        <v>8551</v>
      </c>
    </row>
    <row r="41" spans="1:8" x14ac:dyDescent="0.2">
      <c r="A41" s="30">
        <v>4</v>
      </c>
      <c r="B41" s="31" t="s">
        <v>84</v>
      </c>
      <c r="C41" s="32">
        <v>55</v>
      </c>
      <c r="D41" s="33">
        <v>100</v>
      </c>
      <c r="E41" s="34">
        <v>135</v>
      </c>
      <c r="F41" s="35">
        <v>115</v>
      </c>
      <c r="G41" s="36">
        <v>143</v>
      </c>
      <c r="H41" s="63" t="s">
        <v>50</v>
      </c>
    </row>
    <row r="42" spans="1:8" x14ac:dyDescent="0.2">
      <c r="A42" s="30">
        <v>5</v>
      </c>
      <c r="B42" s="31" t="s">
        <v>33</v>
      </c>
      <c r="C42" s="32">
        <v>32</v>
      </c>
      <c r="D42" s="33">
        <v>124</v>
      </c>
      <c r="E42" s="34">
        <v>13</v>
      </c>
      <c r="F42" s="35">
        <v>29</v>
      </c>
      <c r="G42" s="36">
        <v>40</v>
      </c>
      <c r="H42" s="63">
        <v>157</v>
      </c>
    </row>
    <row r="43" spans="1:8" x14ac:dyDescent="0.2">
      <c r="A43" s="30">
        <v>6</v>
      </c>
      <c r="B43" s="31" t="s">
        <v>34</v>
      </c>
      <c r="C43" s="32">
        <v>1654</v>
      </c>
      <c r="D43" s="33">
        <v>1692</v>
      </c>
      <c r="E43" s="34">
        <v>1988</v>
      </c>
      <c r="F43" s="35">
        <v>2028</v>
      </c>
      <c r="G43" s="36">
        <v>2034</v>
      </c>
      <c r="H43" s="63">
        <v>1994</v>
      </c>
    </row>
    <row r="44" spans="1:8" x14ac:dyDescent="0.2">
      <c r="A44" s="30">
        <v>7</v>
      </c>
      <c r="B44" s="31" t="s">
        <v>85</v>
      </c>
      <c r="C44" s="32">
        <v>0</v>
      </c>
      <c r="D44" s="33">
        <v>0</v>
      </c>
      <c r="E44" s="34">
        <v>5</v>
      </c>
      <c r="F44" s="35">
        <v>1497</v>
      </c>
      <c r="G44" s="36">
        <v>44</v>
      </c>
      <c r="H44" s="63" t="s">
        <v>50</v>
      </c>
    </row>
    <row r="45" spans="1:8" x14ac:dyDescent="0.2">
      <c r="A45" s="30">
        <v>8</v>
      </c>
      <c r="B45" s="31" t="s">
        <v>35</v>
      </c>
      <c r="C45" s="32">
        <v>93</v>
      </c>
      <c r="D45" s="33">
        <v>40</v>
      </c>
      <c r="E45" s="34">
        <v>52</v>
      </c>
      <c r="F45" s="35">
        <v>11</v>
      </c>
      <c r="G45" s="36">
        <v>65</v>
      </c>
      <c r="H45" s="63" t="s">
        <v>50</v>
      </c>
    </row>
    <row r="46" spans="1:8" x14ac:dyDescent="0.2">
      <c r="A46" s="30">
        <v>9</v>
      </c>
      <c r="B46" s="31" t="s">
        <v>86</v>
      </c>
      <c r="C46" s="32">
        <v>362</v>
      </c>
      <c r="D46" s="33">
        <v>652</v>
      </c>
      <c r="E46" s="34">
        <v>1017</v>
      </c>
      <c r="F46" s="35">
        <v>50</v>
      </c>
      <c r="G46" s="36">
        <v>2090</v>
      </c>
      <c r="H46" s="63">
        <v>2401</v>
      </c>
    </row>
    <row r="47" spans="1:8" x14ac:dyDescent="0.2">
      <c r="A47" s="30">
        <v>10</v>
      </c>
      <c r="B47" s="31" t="s">
        <v>36</v>
      </c>
      <c r="C47" s="32">
        <v>138</v>
      </c>
      <c r="D47" s="33">
        <v>143</v>
      </c>
      <c r="E47" s="34">
        <v>97</v>
      </c>
      <c r="F47" s="35">
        <v>119</v>
      </c>
      <c r="G47" s="36">
        <v>137</v>
      </c>
      <c r="H47" s="63">
        <v>121</v>
      </c>
    </row>
    <row r="48" spans="1:8" x14ac:dyDescent="0.2">
      <c r="A48" s="30">
        <v>11</v>
      </c>
      <c r="B48" s="31" t="s">
        <v>87</v>
      </c>
      <c r="C48" s="32">
        <v>0</v>
      </c>
      <c r="D48" s="33">
        <v>0</v>
      </c>
      <c r="E48" s="34">
        <v>0</v>
      </c>
      <c r="F48" s="35">
        <v>4</v>
      </c>
      <c r="G48" s="36">
        <v>6</v>
      </c>
      <c r="H48" s="63" t="s">
        <v>50</v>
      </c>
    </row>
    <row r="49" spans="1:8" x14ac:dyDescent="0.2">
      <c r="A49" s="37" t="s">
        <v>88</v>
      </c>
      <c r="B49" s="24" t="s">
        <v>7</v>
      </c>
      <c r="C49" s="38">
        <v>2867</v>
      </c>
      <c r="D49" s="39">
        <v>4049</v>
      </c>
      <c r="E49" s="40">
        <v>4706</v>
      </c>
      <c r="F49" s="41">
        <v>4917</v>
      </c>
      <c r="G49" s="42">
        <v>5492</v>
      </c>
      <c r="H49" s="63">
        <v>6622</v>
      </c>
    </row>
    <row r="50" spans="1:8" x14ac:dyDescent="0.2">
      <c r="A50" s="30">
        <v>1</v>
      </c>
      <c r="B50" s="31" t="s">
        <v>89</v>
      </c>
      <c r="C50" s="32">
        <v>1958</v>
      </c>
      <c r="D50" s="33">
        <v>2417</v>
      </c>
      <c r="E50" s="34">
        <v>3105</v>
      </c>
      <c r="F50" s="35">
        <v>3153</v>
      </c>
      <c r="G50" s="36">
        <v>3367</v>
      </c>
      <c r="H50" s="63">
        <v>3769</v>
      </c>
    </row>
    <row r="51" spans="1:8" x14ac:dyDescent="0.2">
      <c r="A51" s="30">
        <v>2</v>
      </c>
      <c r="B51" s="31" t="s">
        <v>90</v>
      </c>
      <c r="C51" s="32">
        <v>384</v>
      </c>
      <c r="D51" s="33">
        <v>667</v>
      </c>
      <c r="E51" s="34">
        <v>594</v>
      </c>
      <c r="F51" s="35">
        <v>705</v>
      </c>
      <c r="G51" s="36">
        <v>771</v>
      </c>
      <c r="H51" s="63">
        <v>1022</v>
      </c>
    </row>
    <row r="52" spans="1:8" x14ac:dyDescent="0.2">
      <c r="A52" s="30">
        <v>3</v>
      </c>
      <c r="B52" s="31" t="s">
        <v>91</v>
      </c>
      <c r="C52" s="32">
        <v>449</v>
      </c>
      <c r="D52" s="33">
        <v>851</v>
      </c>
      <c r="E52" s="34">
        <v>899</v>
      </c>
      <c r="F52" s="35">
        <v>914</v>
      </c>
      <c r="G52" s="36">
        <v>1186</v>
      </c>
      <c r="H52" s="63">
        <v>1604</v>
      </c>
    </row>
    <row r="53" spans="1:8" x14ac:dyDescent="0.2">
      <c r="A53" s="30">
        <v>4</v>
      </c>
      <c r="B53" s="31" t="s">
        <v>92</v>
      </c>
      <c r="C53" s="32">
        <v>76</v>
      </c>
      <c r="D53" s="33">
        <v>114</v>
      </c>
      <c r="E53" s="34">
        <v>108</v>
      </c>
      <c r="F53" s="35">
        <v>145</v>
      </c>
      <c r="G53" s="36">
        <v>168</v>
      </c>
      <c r="H53" s="63">
        <v>227</v>
      </c>
    </row>
    <row r="54" spans="1:8" x14ac:dyDescent="0.2">
      <c r="A54" s="37" t="s">
        <v>93</v>
      </c>
      <c r="B54" s="24" t="s">
        <v>8</v>
      </c>
      <c r="C54" s="38">
        <v>4596</v>
      </c>
      <c r="D54" s="39">
        <v>4734</v>
      </c>
      <c r="E54" s="40">
        <v>5350</v>
      </c>
      <c r="F54" s="41">
        <v>6330</v>
      </c>
      <c r="G54" s="42">
        <v>6576</v>
      </c>
      <c r="H54" s="63">
        <v>5548</v>
      </c>
    </row>
    <row r="55" spans="1:8" x14ac:dyDescent="0.2">
      <c r="A55" s="30">
        <v>1</v>
      </c>
      <c r="B55" s="31" t="s">
        <v>94</v>
      </c>
      <c r="C55" s="32">
        <v>67</v>
      </c>
      <c r="D55" s="33">
        <v>87</v>
      </c>
      <c r="E55" s="34">
        <v>149</v>
      </c>
      <c r="F55" s="35">
        <v>177</v>
      </c>
      <c r="G55" s="36">
        <v>134</v>
      </c>
      <c r="H55" s="63">
        <v>125</v>
      </c>
    </row>
    <row r="56" spans="1:8" x14ac:dyDescent="0.2">
      <c r="A56" s="30">
        <v>2</v>
      </c>
      <c r="B56" s="31" t="s">
        <v>95</v>
      </c>
      <c r="C56" s="32">
        <v>0</v>
      </c>
      <c r="D56" s="33">
        <v>0</v>
      </c>
      <c r="E56" s="34">
        <v>0</v>
      </c>
      <c r="F56" s="35"/>
      <c r="G56" s="36">
        <v>85</v>
      </c>
      <c r="H56" s="63">
        <v>178</v>
      </c>
    </row>
    <row r="57" spans="1:8" x14ac:dyDescent="0.2">
      <c r="A57" s="30">
        <v>3</v>
      </c>
      <c r="B57" s="31" t="s">
        <v>96</v>
      </c>
      <c r="C57" s="32">
        <v>2283</v>
      </c>
      <c r="D57" s="33">
        <v>2480</v>
      </c>
      <c r="E57" s="34">
        <v>2767</v>
      </c>
      <c r="F57" s="35">
        <v>3160</v>
      </c>
      <c r="G57" s="36">
        <v>3246</v>
      </c>
      <c r="H57" s="63">
        <v>3341</v>
      </c>
    </row>
    <row r="58" spans="1:8" x14ac:dyDescent="0.2">
      <c r="A58" s="30">
        <v>4</v>
      </c>
      <c r="B58" s="31" t="s">
        <v>97</v>
      </c>
      <c r="C58" s="32">
        <v>1566</v>
      </c>
      <c r="D58" s="33">
        <v>1454</v>
      </c>
      <c r="E58" s="34">
        <v>1425</v>
      </c>
      <c r="F58" s="35">
        <v>1611</v>
      </c>
      <c r="G58" s="36">
        <v>1545</v>
      </c>
      <c r="H58" s="63">
        <v>1589</v>
      </c>
    </row>
    <row r="59" spans="1:8" x14ac:dyDescent="0.2">
      <c r="A59" s="30">
        <v>5</v>
      </c>
      <c r="B59" s="31" t="s">
        <v>98</v>
      </c>
      <c r="C59" s="32">
        <v>0</v>
      </c>
      <c r="D59" s="33">
        <v>0</v>
      </c>
      <c r="E59" s="34">
        <v>0</v>
      </c>
      <c r="F59" s="35"/>
      <c r="G59" s="36">
        <v>173</v>
      </c>
      <c r="H59" s="63">
        <v>190</v>
      </c>
    </row>
    <row r="60" spans="1:8" x14ac:dyDescent="0.2">
      <c r="A60" s="30">
        <v>6</v>
      </c>
      <c r="B60" s="31" t="s">
        <v>99</v>
      </c>
      <c r="C60" s="32">
        <v>307</v>
      </c>
      <c r="D60" s="33">
        <v>372</v>
      </c>
      <c r="E60" s="34">
        <v>503</v>
      </c>
      <c r="F60" s="35">
        <v>596</v>
      </c>
      <c r="G60" s="36">
        <v>631</v>
      </c>
      <c r="H60" s="63">
        <v>0</v>
      </c>
    </row>
    <row r="61" spans="1:8" x14ac:dyDescent="0.2">
      <c r="A61" s="30">
        <v>7</v>
      </c>
      <c r="B61" s="31" t="s">
        <v>100</v>
      </c>
      <c r="C61" s="32">
        <v>266</v>
      </c>
      <c r="D61" s="33">
        <v>223</v>
      </c>
      <c r="E61" s="34">
        <v>371</v>
      </c>
      <c r="F61" s="35">
        <v>622</v>
      </c>
      <c r="G61" s="36">
        <v>582</v>
      </c>
      <c r="H61" s="63">
        <v>0</v>
      </c>
    </row>
    <row r="62" spans="1:8" x14ac:dyDescent="0.2">
      <c r="A62" s="30">
        <v>8</v>
      </c>
      <c r="B62" s="31" t="s">
        <v>41</v>
      </c>
      <c r="C62" s="32">
        <v>107</v>
      </c>
      <c r="D62" s="33">
        <v>118</v>
      </c>
      <c r="E62" s="34">
        <v>135</v>
      </c>
      <c r="F62" s="35">
        <v>164</v>
      </c>
      <c r="G62" s="36">
        <v>180</v>
      </c>
      <c r="H62" s="63">
        <v>125</v>
      </c>
    </row>
    <row r="63" spans="1:8" x14ac:dyDescent="0.2">
      <c r="A63" s="37" t="s">
        <v>101</v>
      </c>
      <c r="B63" s="24" t="s">
        <v>9</v>
      </c>
      <c r="C63" s="38">
        <v>5417</v>
      </c>
      <c r="D63" s="39">
        <v>4583</v>
      </c>
      <c r="E63" s="40">
        <v>5073</v>
      </c>
      <c r="F63" s="41">
        <v>4955</v>
      </c>
      <c r="G63" s="42">
        <v>4992</v>
      </c>
      <c r="H63" s="63">
        <v>4900</v>
      </c>
    </row>
    <row r="64" spans="1:8" x14ac:dyDescent="0.2">
      <c r="A64" s="30">
        <v>1</v>
      </c>
      <c r="B64" s="31" t="s">
        <v>102</v>
      </c>
      <c r="C64" s="32">
        <v>4812</v>
      </c>
      <c r="D64" s="33">
        <v>4018</v>
      </c>
      <c r="E64" s="34">
        <v>4325</v>
      </c>
      <c r="F64" s="35">
        <v>4445</v>
      </c>
      <c r="G64" s="36">
        <v>4410</v>
      </c>
      <c r="H64" s="63">
        <v>4016</v>
      </c>
    </row>
    <row r="65" spans="1:8" x14ac:dyDescent="0.2">
      <c r="A65" s="30">
        <v>2</v>
      </c>
      <c r="B65" s="31" t="s">
        <v>103</v>
      </c>
      <c r="C65" s="32">
        <v>605</v>
      </c>
      <c r="D65" s="33">
        <v>532</v>
      </c>
      <c r="E65" s="34">
        <v>724</v>
      </c>
      <c r="F65" s="35">
        <v>478</v>
      </c>
      <c r="G65" s="36">
        <v>523</v>
      </c>
      <c r="H65" s="63">
        <v>787</v>
      </c>
    </row>
    <row r="66" spans="1:8" x14ac:dyDescent="0.2">
      <c r="A66" s="30">
        <v>3</v>
      </c>
      <c r="B66" s="31" t="s">
        <v>43</v>
      </c>
      <c r="C66" s="32">
        <v>0</v>
      </c>
      <c r="D66" s="33">
        <v>33</v>
      </c>
      <c r="E66" s="34">
        <v>24</v>
      </c>
      <c r="F66" s="35">
        <v>32</v>
      </c>
      <c r="G66" s="36">
        <v>59</v>
      </c>
      <c r="H66" s="63">
        <v>97</v>
      </c>
    </row>
    <row r="67" spans="1:8" x14ac:dyDescent="0.2">
      <c r="A67" s="74" t="s">
        <v>104</v>
      </c>
      <c r="B67" s="74"/>
      <c r="C67" s="38">
        <v>98015</v>
      </c>
      <c r="D67" s="39">
        <v>96733</v>
      </c>
      <c r="E67" s="40">
        <v>105562</v>
      </c>
      <c r="F67" s="41">
        <v>104855</v>
      </c>
      <c r="G67" s="42">
        <v>103577</v>
      </c>
    </row>
    <row r="68" spans="1:8" x14ac:dyDescent="0.2">
      <c r="A68" s="43"/>
      <c r="B68" s="44"/>
      <c r="C68" s="45"/>
      <c r="D68" s="46"/>
      <c r="E68" s="46"/>
      <c r="F68" s="46"/>
      <c r="G68" s="46"/>
    </row>
    <row r="69" spans="1:8" x14ac:dyDescent="0.2">
      <c r="A69" s="75" t="s">
        <v>105</v>
      </c>
      <c r="B69" s="75"/>
      <c r="C69" s="75"/>
      <c r="D69" s="47"/>
      <c r="E69" s="47"/>
      <c r="F69" s="47"/>
      <c r="G69" s="47"/>
    </row>
    <row r="70" spans="1:8" x14ac:dyDescent="0.2">
      <c r="A70" s="48"/>
      <c r="B70" s="48"/>
      <c r="C70" s="48"/>
      <c r="D70" s="48"/>
      <c r="E70" s="48"/>
      <c r="F70" s="48"/>
      <c r="G70" s="48"/>
    </row>
    <row r="71" spans="1:8" x14ac:dyDescent="0.2">
      <c r="A71" s="48"/>
      <c r="B71" s="48"/>
      <c r="C71" s="48"/>
      <c r="D71" s="48"/>
      <c r="E71" s="48"/>
      <c r="F71" s="48"/>
      <c r="G71" s="48"/>
    </row>
    <row r="72" spans="1:8" x14ac:dyDescent="0.2">
      <c r="A72" s="72" t="s">
        <v>106</v>
      </c>
      <c r="B72" s="72"/>
      <c r="C72" s="72"/>
      <c r="D72" s="49"/>
      <c r="E72" s="49"/>
      <c r="F72" s="49"/>
      <c r="G72" s="49"/>
    </row>
    <row r="73" spans="1:8" x14ac:dyDescent="0.2">
      <c r="A73" s="73" t="s">
        <v>107</v>
      </c>
      <c r="B73" s="73"/>
      <c r="C73" s="73"/>
      <c r="D73" s="50"/>
      <c r="E73" s="50"/>
      <c r="F73" s="50"/>
      <c r="G73" s="50"/>
    </row>
    <row r="74" spans="1:8" x14ac:dyDescent="0.2">
      <c r="A74" s="48"/>
      <c r="B74" s="48"/>
      <c r="C74" s="48"/>
      <c r="D74" s="48"/>
      <c r="E74" s="48"/>
      <c r="F74" s="48"/>
      <c r="G74" s="48"/>
    </row>
  </sheetData>
  <mergeCells count="4">
    <mergeCell ref="A72:C72"/>
    <mergeCell ref="A73:C73"/>
    <mergeCell ref="A67:B67"/>
    <mergeCell ref="A69:C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10.3</vt:lpstr>
      <vt:lpstr>enrolment</vt:lpstr>
      <vt:lpstr>'Table 10.3'!Print_Area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2015-02-20T05:21:19Z</cp:lastPrinted>
  <dcterms:created xsi:type="dcterms:W3CDTF">1980-01-03T20:21:06Z</dcterms:created>
  <dcterms:modified xsi:type="dcterms:W3CDTF">2015-02-20T05:22:08Z</dcterms:modified>
</cp:coreProperties>
</file>