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60" yWindow="645" windowWidth="9690" windowHeight="5310"/>
  </bookViews>
  <sheets>
    <sheet name="14.4" sheetId="3" r:id="rId1"/>
    <sheet name="14.4_06(draft)" sheetId="2" r:id="rId2"/>
    <sheet name="14.4_05" sheetId="1" r:id="rId3"/>
    <sheet name="14.4_10 (2)" sheetId="4" r:id="rId4"/>
  </sheets>
  <definedNames>
    <definedName name="_xlnm.Print_Area" localSheetId="0">'14.4'!$A$1:$H$60</definedName>
    <definedName name="_xlnm.Print_Area" localSheetId="2">'14.4_05'!$A$1:$G$49</definedName>
    <definedName name="_xlnm.Print_Area" localSheetId="1">'14.4_06(draft)'!$A$1:$H$49</definedName>
    <definedName name="_xlnm.Print_Area" localSheetId="3">'14.4_10 (2)'!$A$1:$R$61</definedName>
  </definedNames>
  <calcPr calcId="145621"/>
</workbook>
</file>

<file path=xl/calcChain.xml><?xml version="1.0" encoding="utf-8"?>
<calcChain xmlns="http://schemas.openxmlformats.org/spreadsheetml/2006/main">
  <c r="H10" i="3" l="1"/>
  <c r="H9" i="3"/>
  <c r="G10" i="3"/>
  <c r="G9" i="3"/>
  <c r="E10" i="3"/>
  <c r="E9" i="3"/>
  <c r="B8" i="1"/>
  <c r="C8" i="1"/>
  <c r="D8" i="1"/>
  <c r="E8" i="1"/>
  <c r="F8" i="1"/>
  <c r="G8" i="1"/>
  <c r="B35" i="1"/>
  <c r="C35" i="1"/>
  <c r="D35" i="1"/>
  <c r="E37" i="1"/>
  <c r="E35" i="1"/>
  <c r="F37" i="1"/>
  <c r="F35" i="1"/>
  <c r="G37" i="1"/>
  <c r="G35" i="1"/>
  <c r="E39" i="1"/>
  <c r="F39" i="1"/>
  <c r="G39" i="1"/>
  <c r="E41" i="1"/>
  <c r="F41" i="1"/>
  <c r="G41" i="1"/>
  <c r="E43" i="1"/>
  <c r="F43" i="1"/>
  <c r="G43" i="1"/>
  <c r="E45" i="1"/>
  <c r="F45" i="1"/>
  <c r="G45" i="1"/>
  <c r="E47" i="1"/>
  <c r="F47" i="1"/>
  <c r="G47" i="1"/>
  <c r="B8" i="2"/>
  <c r="C8" i="2"/>
  <c r="D8" i="2"/>
  <c r="E8" i="2"/>
  <c r="F8" i="2"/>
  <c r="G8" i="2"/>
  <c r="H8" i="2"/>
  <c r="B35" i="2"/>
  <c r="C35" i="2"/>
  <c r="D35" i="2"/>
  <c r="H35" i="2"/>
  <c r="E37" i="2"/>
  <c r="E35" i="2"/>
  <c r="F37" i="2"/>
  <c r="F35" i="2"/>
  <c r="G37" i="2"/>
  <c r="G35" i="2"/>
  <c r="E39" i="2"/>
  <c r="F39" i="2"/>
  <c r="G39" i="2"/>
  <c r="E41" i="2"/>
  <c r="F41" i="2"/>
  <c r="G41" i="2"/>
  <c r="E43" i="2"/>
  <c r="F43" i="2"/>
  <c r="G43" i="2"/>
  <c r="E45" i="2"/>
  <c r="F45" i="2"/>
  <c r="G45" i="2"/>
  <c r="E47" i="2"/>
  <c r="F47" i="2"/>
  <c r="G47" i="2"/>
  <c r="B9" i="3"/>
  <c r="C9" i="3"/>
  <c r="D9" i="3"/>
  <c r="F9" i="3"/>
  <c r="B10" i="3"/>
  <c r="C10" i="3"/>
  <c r="D10" i="3"/>
  <c r="F10" i="3"/>
</calcChain>
</file>

<file path=xl/sharedStrings.xml><?xml version="1.0" encoding="utf-8"?>
<sst xmlns="http://schemas.openxmlformats.org/spreadsheetml/2006/main" count="103" uniqueCount="22">
  <si>
    <t>Table 14.4</t>
  </si>
  <si>
    <t>AREA OF IRRIGATED LAND BY PROVINCE</t>
  </si>
  <si>
    <t>(In Hectares)</t>
  </si>
  <si>
    <t>Province / Year</t>
  </si>
  <si>
    <t>CAR</t>
  </si>
  <si>
    <t>Source:    National Irrigation Administration</t>
  </si>
  <si>
    <t>Table 14.4 Continued</t>
  </si>
  <si>
    <t>Abra</t>
  </si>
  <si>
    <t xml:space="preserve"> Apayao</t>
  </si>
  <si>
    <t>Benguet</t>
  </si>
  <si>
    <t>Ifugao</t>
  </si>
  <si>
    <t>Kalinga</t>
  </si>
  <si>
    <t>Mt. Province</t>
  </si>
  <si>
    <t>Apayao</t>
  </si>
  <si>
    <t>1993-2004</t>
  </si>
  <si>
    <t>1995-2005</t>
  </si>
  <si>
    <t>1994-2005</t>
  </si>
  <si>
    <t>Wet</t>
  </si>
  <si>
    <t>Dry</t>
  </si>
  <si>
    <t>AREA OF IRRIGATED LAND BY SEASON AND PROVINCE</t>
  </si>
  <si>
    <t xml:space="preserve">Source:    </t>
  </si>
  <si>
    <t>2007-2012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</si>
</sst>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_);\(0\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Border="1"/>
    <xf numFmtId="4" fontId="3" fillId="0" borderId="0" xfId="0" applyNumberFormat="1" applyFont="1" applyBorder="1"/>
    <xf numFmtId="0" fontId="3" fillId="0" borderId="2" xfId="0" applyFont="1" applyBorder="1"/>
    <xf numFmtId="0" fontId="0" fillId="0" borderId="0" xfId="0" applyBorder="1"/>
    <xf numFmtId="0" fontId="4" fillId="0" borderId="0" xfId="0" applyFont="1" applyBorder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4" fillId="0" borderId="0" xfId="0" applyFont="1"/>
    <xf numFmtId="41" fontId="4" fillId="0" borderId="0" xfId="0" applyNumberFormat="1" applyFont="1" applyBorder="1" applyAlignment="1">
      <alignment horizontal="right"/>
    </xf>
    <xf numFmtId="41" fontId="4" fillId="0" borderId="0" xfId="0" applyNumberFormat="1" applyFont="1" applyBorder="1"/>
    <xf numFmtId="41" fontId="3" fillId="0" borderId="0" xfId="0" applyNumberFormat="1" applyFont="1" applyBorder="1"/>
    <xf numFmtId="41" fontId="4" fillId="0" borderId="0" xfId="0" applyNumberFormat="1" applyFont="1" applyAlignment="1">
      <alignment horizontal="center"/>
    </xf>
    <xf numFmtId="41" fontId="3" fillId="0" borderId="0" xfId="0" applyNumberFormat="1" applyFont="1"/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Fill="1" applyBorder="1"/>
    <xf numFmtId="41" fontId="3" fillId="0" borderId="0" xfId="0" applyNumberFormat="1" applyFont="1" applyFill="1" applyBorder="1" applyAlignment="1">
      <alignment horizontal="center"/>
    </xf>
    <xf numFmtId="0" fontId="0" fillId="0" borderId="2" xfId="0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4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43" fontId="4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Fig. 14.1 Area of Irrigated Land By Season, CAR: 2007-2012</a:t>
            </a:r>
          </a:p>
        </c:rich>
      </c:tx>
      <c:layout>
        <c:manualLayout>
          <c:xMode val="edge"/>
          <c:yMode val="edge"/>
          <c:x val="0.17029723759777551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459521445235"/>
          <c:y val="0.13101604278074866"/>
          <c:w val="0.82376317272893407"/>
          <c:h val="0.68983957219251335"/>
        </c:manualLayout>
      </c:layout>
      <c:lineChart>
        <c:grouping val="standard"/>
        <c:varyColors val="0"/>
        <c:ser>
          <c:idx val="0"/>
          <c:order val="0"/>
          <c:tx>
            <c:strRef>
              <c:f>'14.4'!$A$9</c:f>
              <c:strCache>
                <c:ptCount val="1"/>
                <c:pt idx="0">
                  <c:v>Wet</c:v>
                </c:pt>
              </c:strCache>
            </c:strRef>
          </c:tx>
          <c:spPr>
            <a:ln w="412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'14.4'!$C$6:$H$6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'14.4'!$C$9:$H$9</c:f>
              <c:numCache>
                <c:formatCode>_(* #,##0_);_(* \(#,##0\);_(* "-"_);_(@_)</c:formatCode>
                <c:ptCount val="6"/>
                <c:pt idx="0">
                  <c:v>36590</c:v>
                </c:pt>
                <c:pt idx="1">
                  <c:v>39039</c:v>
                </c:pt>
                <c:pt idx="2">
                  <c:v>44598</c:v>
                </c:pt>
                <c:pt idx="3">
                  <c:v>43423</c:v>
                </c:pt>
                <c:pt idx="4">
                  <c:v>44615</c:v>
                </c:pt>
                <c:pt idx="5">
                  <c:v>41414.18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'14.4'!$A$10</c:f>
              <c:strCache>
                <c:ptCount val="1"/>
                <c:pt idx="0">
                  <c:v>Dry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'14.4'!$C$6:$H$6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'14.4'!$C$10:$H$10</c:f>
              <c:numCache>
                <c:formatCode>_(* #,##0_);_(* \(#,##0\);_(* "-"_);_(@_)</c:formatCode>
                <c:ptCount val="6"/>
                <c:pt idx="0">
                  <c:v>37773</c:v>
                </c:pt>
                <c:pt idx="1">
                  <c:v>40828</c:v>
                </c:pt>
                <c:pt idx="2">
                  <c:v>43029</c:v>
                </c:pt>
                <c:pt idx="3">
                  <c:v>43718</c:v>
                </c:pt>
                <c:pt idx="4">
                  <c:v>44912</c:v>
                </c:pt>
                <c:pt idx="5">
                  <c:v>42117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1344"/>
        <c:axId val="77243904"/>
      </c:lineChart>
      <c:catAx>
        <c:axId val="772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2673308905693716"/>
              <c:y val="0.901069518716577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4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43904"/>
        <c:scaling>
          <c:orientation val="minMax"/>
          <c:max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Area (In Hectares)</a:t>
                </a:r>
              </a:p>
            </c:rich>
          </c:tx>
          <c:layout>
            <c:manualLayout>
              <c:xMode val="edge"/>
              <c:yMode val="edge"/>
              <c:x val="1.9801980198019802E-3"/>
              <c:y val="0.3342245989304812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41344"/>
        <c:crosses val="autoZero"/>
        <c:crossBetween val="between"/>
        <c:majorUnit val="10000"/>
        <c:min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776301817234684"/>
          <c:y val="0.28695944503000115"/>
          <c:w val="0.11881208908292407"/>
          <c:h val="0.10962566844919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PH"/>
              <a:t>Fig. 14.1 Area of Irrigated Land BY Season, CAR: 2004-2009</a:t>
            </a:r>
          </a:p>
        </c:rich>
      </c:tx>
      <c:layout>
        <c:manualLayout>
          <c:xMode val="edge"/>
          <c:yMode val="edge"/>
          <c:x val="0.12018164396117151"/>
          <c:y val="3.49854227405247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68755688323077"/>
          <c:y val="0.17784281876767888"/>
          <c:w val="0.74603339806857216"/>
          <c:h val="0.62973850580030555"/>
        </c:manualLayout>
      </c:layout>
      <c:lineChart>
        <c:grouping val="standard"/>
        <c:varyColors val="0"/>
        <c:ser>
          <c:idx val="0"/>
          <c:order val="0"/>
          <c:tx>
            <c:strRef>
              <c:f>'14.4'!$A$9</c:f>
              <c:strCache>
                <c:ptCount val="1"/>
                <c:pt idx="0">
                  <c:v>Wet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'14.4'!$B$6:$F$6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'14.4'!$B$9:$F$9</c:f>
              <c:numCache>
                <c:formatCode>_(* #,##0_);_(* \(#,##0\);_(* "-"_);_(@_)</c:formatCode>
                <c:ptCount val="4"/>
                <c:pt idx="0">
                  <c:v>36590</c:v>
                </c:pt>
                <c:pt idx="1">
                  <c:v>39039</c:v>
                </c:pt>
                <c:pt idx="2">
                  <c:v>44598</c:v>
                </c:pt>
                <c:pt idx="3">
                  <c:v>43423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'14.4'!$A$10</c:f>
              <c:strCache>
                <c:ptCount val="1"/>
                <c:pt idx="0">
                  <c:v>Dry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'14.4'!$B$6:$F$6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'14.4'!$B$10:$F$10</c:f>
              <c:numCache>
                <c:formatCode>_(* #,##0_);_(* \(#,##0\);_(* "-"_);_(@_)</c:formatCode>
                <c:ptCount val="4"/>
                <c:pt idx="0">
                  <c:v>37773</c:v>
                </c:pt>
                <c:pt idx="1">
                  <c:v>40828</c:v>
                </c:pt>
                <c:pt idx="2">
                  <c:v>43029</c:v>
                </c:pt>
                <c:pt idx="3">
                  <c:v>43718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736"/>
        <c:axId val="83211392"/>
      </c:lineChart>
      <c:catAx>
        <c:axId val="832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Year</a:t>
                </a:r>
              </a:p>
            </c:rich>
          </c:tx>
          <c:layout>
            <c:manualLayout>
              <c:xMode val="edge"/>
              <c:yMode val="edge"/>
              <c:x val="0.55555674588295512"/>
              <c:y val="0.89504495611517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1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3211392"/>
        <c:scaling>
          <c:orientation val="minMax"/>
          <c:max val="4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PH"/>
                  <a:t>Area (In Hectares)</a:t>
                </a:r>
              </a:p>
            </c:rich>
          </c:tx>
          <c:layout>
            <c:manualLayout>
              <c:xMode val="edge"/>
              <c:yMode val="edge"/>
              <c:x val="3.6281179138321996E-2"/>
              <c:y val="0.338193031993449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04736"/>
        <c:crosses val="autoZero"/>
        <c:crossBetween val="between"/>
        <c:majorUnit val="5000"/>
        <c:minorUnit val="1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96837300099393"/>
          <c:y val="0.466472915375374"/>
          <c:w val="0.13605465983418741"/>
          <c:h val="0.119533833780981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36</xdr:row>
      <xdr:rowOff>123824</xdr:rowOff>
    </xdr:from>
    <xdr:to>
      <xdr:col>7</xdr:col>
      <xdr:colOff>314325</xdr:colOff>
      <xdr:row>59</xdr:row>
      <xdr:rowOff>28574</xdr:rowOff>
    </xdr:to>
    <xdr:graphicFrame macro="">
      <xdr:nvGraphicFramePr>
        <xdr:cNvPr id="10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</xdr:row>
      <xdr:rowOff>95250</xdr:rowOff>
    </xdr:from>
    <xdr:to>
      <xdr:col>15</xdr:col>
      <xdr:colOff>190500</xdr:colOff>
      <xdr:row>26</xdr:row>
      <xdr:rowOff>123825</xdr:rowOff>
    </xdr:to>
    <xdr:graphicFrame macro="">
      <xdr:nvGraphicFramePr>
        <xdr:cNvPr id="3081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showGridLines="0" tabSelected="1" view="pageBreakPreview" zoomScaleNormal="100" zoomScaleSheetLayoutView="100" workbookViewId="0">
      <selection activeCell="C15" sqref="C15"/>
    </sheetView>
  </sheetViews>
  <sheetFormatPr defaultRowHeight="12.75" x14ac:dyDescent="0.2"/>
  <cols>
    <col min="1" max="1" width="18.7109375" customWidth="1"/>
    <col min="2" max="2" width="11.7109375" hidden="1" customWidth="1"/>
    <col min="3" max="6" width="11.7109375" customWidth="1"/>
    <col min="7" max="7" width="12.42578125" customWidth="1"/>
    <col min="8" max="8" width="12" customWidth="1"/>
  </cols>
  <sheetData>
    <row r="1" spans="1:9" x14ac:dyDescent="0.2">
      <c r="A1" s="1" t="s">
        <v>0</v>
      </c>
      <c r="B1" s="1"/>
      <c r="C1" s="1"/>
    </row>
    <row r="2" spans="1:9" x14ac:dyDescent="0.2">
      <c r="A2" s="2" t="s">
        <v>19</v>
      </c>
      <c r="B2" s="1"/>
      <c r="C2" s="1"/>
    </row>
    <row r="3" spans="1:9" x14ac:dyDescent="0.2">
      <c r="A3" s="2" t="s">
        <v>2</v>
      </c>
      <c r="B3" s="1"/>
      <c r="C3" s="1"/>
    </row>
    <row r="4" spans="1:9" x14ac:dyDescent="0.2">
      <c r="A4" s="2" t="s">
        <v>21</v>
      </c>
      <c r="B4" s="1"/>
      <c r="C4" s="1"/>
    </row>
    <row r="5" spans="1:9" x14ac:dyDescent="0.2">
      <c r="A5" s="1"/>
      <c r="B5" s="1"/>
      <c r="C5" s="1"/>
      <c r="F5" s="24"/>
      <c r="G5" s="24"/>
    </row>
    <row r="6" spans="1:9" s="3" customFormat="1" ht="22.5" customHeight="1" x14ac:dyDescent="0.2">
      <c r="A6" s="32" t="s">
        <v>3</v>
      </c>
      <c r="B6" s="32">
        <v>2006</v>
      </c>
      <c r="C6" s="32">
        <v>2007</v>
      </c>
      <c r="D6" s="32">
        <v>2008</v>
      </c>
      <c r="E6" s="32">
        <v>2009</v>
      </c>
      <c r="F6" s="32">
        <v>2010</v>
      </c>
      <c r="G6" s="32">
        <v>2011</v>
      </c>
      <c r="H6" s="32">
        <v>2012</v>
      </c>
    </row>
    <row r="7" spans="1:9" x14ac:dyDescent="0.2">
      <c r="A7" s="6"/>
      <c r="B7" s="10"/>
      <c r="C7" s="10"/>
    </row>
    <row r="8" spans="1:9" x14ac:dyDescent="0.2">
      <c r="A8" s="26" t="s">
        <v>4</v>
      </c>
      <c r="B8" s="29">
        <v>2005</v>
      </c>
      <c r="C8" s="29"/>
    </row>
    <row r="9" spans="1:9" x14ac:dyDescent="0.2">
      <c r="A9" s="25" t="s">
        <v>17</v>
      </c>
      <c r="B9" s="17">
        <f t="shared" ref="B9:H9" si="0">SUM(B13,B17,B21,B25,B33,B29)</f>
        <v>35744</v>
      </c>
      <c r="C9" s="17">
        <f t="shared" si="0"/>
        <v>36590</v>
      </c>
      <c r="D9" s="17">
        <f t="shared" si="0"/>
        <v>39039</v>
      </c>
      <c r="E9" s="17">
        <f t="shared" si="0"/>
        <v>44598</v>
      </c>
      <c r="F9" s="17">
        <f t="shared" si="0"/>
        <v>43423</v>
      </c>
      <c r="G9" s="17">
        <f t="shared" si="0"/>
        <v>44615</v>
      </c>
      <c r="H9" s="17">
        <f t="shared" si="0"/>
        <v>41414.18</v>
      </c>
      <c r="I9" s="33"/>
    </row>
    <row r="10" spans="1:9" x14ac:dyDescent="0.2">
      <c r="A10" s="25" t="s">
        <v>18</v>
      </c>
      <c r="B10" s="17">
        <f t="shared" ref="B10:H10" si="1">SUM(B14,B18,B22,B26,B30,B34)</f>
        <v>36289</v>
      </c>
      <c r="C10" s="17">
        <f t="shared" si="1"/>
        <v>37773</v>
      </c>
      <c r="D10" s="17">
        <f t="shared" si="1"/>
        <v>40828</v>
      </c>
      <c r="E10" s="17">
        <f t="shared" si="1"/>
        <v>43029</v>
      </c>
      <c r="F10" s="17">
        <f t="shared" si="1"/>
        <v>43718</v>
      </c>
      <c r="G10" s="17">
        <f t="shared" si="1"/>
        <v>44912</v>
      </c>
      <c r="H10" s="17">
        <f t="shared" si="1"/>
        <v>42117</v>
      </c>
      <c r="I10" s="33"/>
    </row>
    <row r="11" spans="1:9" ht="7.5" customHeight="1" x14ac:dyDescent="0.2">
      <c r="A11" s="26"/>
      <c r="B11" s="18"/>
      <c r="C11" s="18"/>
      <c r="I11" s="33"/>
    </row>
    <row r="12" spans="1:9" x14ac:dyDescent="0.2">
      <c r="A12" s="27" t="s">
        <v>7</v>
      </c>
      <c r="B12" s="18"/>
      <c r="C12" s="18"/>
    </row>
    <row r="13" spans="1:9" x14ac:dyDescent="0.2">
      <c r="A13" s="28" t="s">
        <v>17</v>
      </c>
      <c r="B13" s="18">
        <v>4227</v>
      </c>
      <c r="C13" s="18">
        <v>4671</v>
      </c>
      <c r="D13" s="22">
        <v>5092</v>
      </c>
      <c r="E13" s="22">
        <v>5530</v>
      </c>
      <c r="F13" s="22">
        <v>5652</v>
      </c>
      <c r="G13" s="22">
        <v>5885</v>
      </c>
      <c r="H13" s="22">
        <v>3350</v>
      </c>
    </row>
    <row r="14" spans="1:9" x14ac:dyDescent="0.2">
      <c r="A14" s="28" t="s">
        <v>18</v>
      </c>
      <c r="B14" s="18">
        <v>4066</v>
      </c>
      <c r="C14" s="18">
        <v>4066</v>
      </c>
      <c r="D14" s="22">
        <v>5078</v>
      </c>
      <c r="E14" s="22">
        <v>5135</v>
      </c>
      <c r="F14" s="22">
        <v>5083</v>
      </c>
      <c r="G14" s="22">
        <v>5361</v>
      </c>
      <c r="H14" s="22">
        <v>6170</v>
      </c>
    </row>
    <row r="15" spans="1:9" ht="7.5" customHeight="1" x14ac:dyDescent="0.2">
      <c r="A15" s="27"/>
      <c r="B15" s="18"/>
      <c r="C15" s="18"/>
    </row>
    <row r="16" spans="1:9" x14ac:dyDescent="0.2">
      <c r="A16" s="27" t="s">
        <v>8</v>
      </c>
      <c r="B16" s="18"/>
      <c r="C16" s="18"/>
    </row>
    <row r="17" spans="1:8" x14ac:dyDescent="0.2">
      <c r="A17" s="28" t="s">
        <v>17</v>
      </c>
      <c r="B17" s="18">
        <v>4719</v>
      </c>
      <c r="C17" s="18">
        <v>5285</v>
      </c>
      <c r="D17" s="22">
        <v>5446</v>
      </c>
      <c r="E17" s="22">
        <v>6585</v>
      </c>
      <c r="F17" s="22">
        <v>6904</v>
      </c>
      <c r="G17" s="22">
        <v>7269</v>
      </c>
      <c r="H17" s="22">
        <v>5357</v>
      </c>
    </row>
    <row r="18" spans="1:8" x14ac:dyDescent="0.2">
      <c r="A18" s="28" t="s">
        <v>18</v>
      </c>
      <c r="B18" s="18">
        <v>5030</v>
      </c>
      <c r="C18" s="18">
        <v>5172</v>
      </c>
      <c r="D18" s="22">
        <v>5465</v>
      </c>
      <c r="E18" s="22">
        <v>6049</v>
      </c>
      <c r="F18" s="22">
        <v>6539</v>
      </c>
      <c r="G18" s="22">
        <v>6823</v>
      </c>
      <c r="H18" s="22">
        <v>5399</v>
      </c>
    </row>
    <row r="19" spans="1:8" ht="7.5" customHeight="1" x14ac:dyDescent="0.2">
      <c r="A19" s="27"/>
      <c r="B19" s="18"/>
      <c r="C19" s="18"/>
    </row>
    <row r="20" spans="1:8" x14ac:dyDescent="0.2">
      <c r="A20" s="27" t="s">
        <v>9</v>
      </c>
      <c r="B20" s="18"/>
      <c r="C20" s="18"/>
    </row>
    <row r="21" spans="1:8" x14ac:dyDescent="0.2">
      <c r="A21" s="28" t="s">
        <v>17</v>
      </c>
      <c r="B21" s="18">
        <v>7010</v>
      </c>
      <c r="C21" s="18">
        <v>6388</v>
      </c>
      <c r="D21" s="22">
        <v>7151</v>
      </c>
      <c r="E21" s="22">
        <v>8455</v>
      </c>
      <c r="F21" s="22">
        <v>7525</v>
      </c>
      <c r="G21" s="22">
        <v>7896</v>
      </c>
      <c r="H21" s="22">
        <v>7964.18</v>
      </c>
    </row>
    <row r="22" spans="1:8" x14ac:dyDescent="0.2">
      <c r="A22" s="28" t="s">
        <v>18</v>
      </c>
      <c r="B22" s="18">
        <v>6725</v>
      </c>
      <c r="C22" s="18">
        <v>7131</v>
      </c>
      <c r="D22" s="22">
        <v>7131</v>
      </c>
      <c r="E22" s="22">
        <v>7295</v>
      </c>
      <c r="F22" s="22">
        <v>7087</v>
      </c>
      <c r="G22" s="22">
        <v>7525</v>
      </c>
      <c r="H22" s="22">
        <v>7894</v>
      </c>
    </row>
    <row r="23" spans="1:8" ht="7.5" customHeight="1" x14ac:dyDescent="0.2">
      <c r="A23" s="27"/>
      <c r="B23" s="18"/>
      <c r="C23" s="18"/>
    </row>
    <row r="24" spans="1:8" x14ac:dyDescent="0.2">
      <c r="A24" s="27" t="s">
        <v>10</v>
      </c>
      <c r="B24" s="18"/>
      <c r="C24" s="18"/>
    </row>
    <row r="25" spans="1:8" x14ac:dyDescent="0.2">
      <c r="A25" s="28" t="s">
        <v>17</v>
      </c>
      <c r="B25" s="18">
        <v>3261</v>
      </c>
      <c r="C25" s="18">
        <v>3839</v>
      </c>
      <c r="D25" s="22">
        <v>4131</v>
      </c>
      <c r="E25" s="22">
        <v>5283</v>
      </c>
      <c r="F25" s="22">
        <v>5266</v>
      </c>
      <c r="G25" s="22">
        <v>4799</v>
      </c>
      <c r="H25" s="22">
        <v>6812</v>
      </c>
    </row>
    <row r="26" spans="1:8" x14ac:dyDescent="0.2">
      <c r="A26" s="28" t="s">
        <v>18</v>
      </c>
      <c r="B26" s="18">
        <v>3326</v>
      </c>
      <c r="C26" s="18">
        <v>4028</v>
      </c>
      <c r="D26" s="22">
        <v>4854</v>
      </c>
      <c r="E26" s="22">
        <v>5431</v>
      </c>
      <c r="F26" s="22">
        <v>5714</v>
      </c>
      <c r="G26" s="22">
        <v>5412</v>
      </c>
      <c r="H26" s="22">
        <v>6513</v>
      </c>
    </row>
    <row r="27" spans="1:8" ht="7.5" customHeight="1" x14ac:dyDescent="0.2">
      <c r="A27" s="27"/>
      <c r="B27" s="18"/>
      <c r="C27" s="18"/>
    </row>
    <row r="28" spans="1:8" x14ac:dyDescent="0.2">
      <c r="A28" s="27" t="s">
        <v>11</v>
      </c>
    </row>
    <row r="29" spans="1:8" x14ac:dyDescent="0.2">
      <c r="A29" s="28" t="s">
        <v>17</v>
      </c>
      <c r="B29" s="18">
        <v>12548</v>
      </c>
      <c r="C29" s="22">
        <v>12848</v>
      </c>
      <c r="D29" s="22">
        <v>13584</v>
      </c>
      <c r="E29" s="22">
        <v>14244</v>
      </c>
      <c r="F29" s="22">
        <v>14091</v>
      </c>
      <c r="G29" s="22">
        <v>14474</v>
      </c>
      <c r="H29" s="22">
        <v>12151</v>
      </c>
    </row>
    <row r="30" spans="1:8" x14ac:dyDescent="0.2">
      <c r="A30" s="28" t="s">
        <v>18</v>
      </c>
      <c r="B30" s="18">
        <v>12512</v>
      </c>
      <c r="C30" s="18">
        <v>12444</v>
      </c>
      <c r="D30" s="22">
        <v>13289</v>
      </c>
      <c r="E30" s="22">
        <v>13905</v>
      </c>
      <c r="F30" s="22">
        <v>13944</v>
      </c>
      <c r="G30" s="22">
        <v>14275</v>
      </c>
      <c r="H30" s="22">
        <v>10380</v>
      </c>
    </row>
    <row r="31" spans="1:8" ht="7.5" customHeight="1" x14ac:dyDescent="0.2">
      <c r="A31" s="27"/>
      <c r="B31" s="18"/>
      <c r="C31" s="18"/>
    </row>
    <row r="32" spans="1:8" x14ac:dyDescent="0.2">
      <c r="A32" s="27" t="s">
        <v>12</v>
      </c>
      <c r="B32" s="18"/>
      <c r="C32" s="18"/>
    </row>
    <row r="33" spans="1:8" x14ac:dyDescent="0.2">
      <c r="A33" s="28" t="s">
        <v>17</v>
      </c>
      <c r="B33" s="22">
        <v>3979</v>
      </c>
      <c r="C33" s="22">
        <v>3559</v>
      </c>
      <c r="D33" s="22">
        <v>3635</v>
      </c>
      <c r="E33" s="22">
        <v>4501</v>
      </c>
      <c r="F33" s="22">
        <v>3985</v>
      </c>
      <c r="G33" s="22">
        <v>4292</v>
      </c>
      <c r="H33" s="22">
        <v>5780</v>
      </c>
    </row>
    <row r="34" spans="1:8" x14ac:dyDescent="0.2">
      <c r="A34" s="28" t="s">
        <v>18</v>
      </c>
      <c r="B34" s="22">
        <v>4630</v>
      </c>
      <c r="C34" s="22">
        <v>4932</v>
      </c>
      <c r="D34" s="22">
        <v>5011</v>
      </c>
      <c r="E34" s="22">
        <v>5214</v>
      </c>
      <c r="F34" s="22">
        <v>5351</v>
      </c>
      <c r="G34" s="22">
        <v>5516</v>
      </c>
      <c r="H34" s="22">
        <v>5761</v>
      </c>
    </row>
    <row r="35" spans="1:8" ht="7.5" customHeight="1" x14ac:dyDescent="0.2">
      <c r="A35" s="7"/>
      <c r="B35" s="11"/>
      <c r="C35" s="11"/>
      <c r="D35" s="11"/>
      <c r="E35" s="24"/>
      <c r="F35" s="24"/>
      <c r="G35" s="24"/>
      <c r="H35" s="24"/>
    </row>
    <row r="36" spans="1:8" x14ac:dyDescent="0.2">
      <c r="A36" s="4" t="s">
        <v>5</v>
      </c>
      <c r="B36" s="8"/>
      <c r="C36" s="8"/>
      <c r="D36" s="4"/>
      <c r="E36" s="4"/>
    </row>
    <row r="37" spans="1:8" x14ac:dyDescent="0.2">
      <c r="A37" s="4"/>
      <c r="B37" s="8"/>
      <c r="C37" s="8"/>
      <c r="D37" s="4"/>
      <c r="E37" s="4"/>
    </row>
    <row r="38" spans="1:8" x14ac:dyDescent="0.2">
      <c r="A38" s="4"/>
      <c r="B38" s="8"/>
      <c r="C38" s="8"/>
      <c r="D38" s="4"/>
      <c r="E38" s="4"/>
    </row>
    <row r="39" spans="1:8" x14ac:dyDescent="0.2">
      <c r="A39" s="4"/>
      <c r="B39" s="8"/>
      <c r="C39" s="8"/>
      <c r="D39" s="4"/>
      <c r="E39" s="4"/>
    </row>
    <row r="40" spans="1:8" x14ac:dyDescent="0.2">
      <c r="A40" s="4"/>
      <c r="B40" s="8"/>
      <c r="C40" s="8"/>
      <c r="D40" s="4"/>
      <c r="E40" s="4"/>
    </row>
    <row r="41" spans="1:8" x14ac:dyDescent="0.2">
      <c r="A41" s="4"/>
      <c r="B41" s="8"/>
      <c r="C41" s="8"/>
      <c r="D41" s="4"/>
      <c r="E41" s="4"/>
    </row>
    <row r="42" spans="1:8" x14ac:dyDescent="0.2">
      <c r="A42" s="4"/>
      <c r="B42" s="8"/>
      <c r="C42" s="8"/>
      <c r="D42" s="4"/>
      <c r="E42" s="4"/>
    </row>
    <row r="43" spans="1:8" x14ac:dyDescent="0.2">
      <c r="A43" s="4"/>
      <c r="B43" s="8"/>
      <c r="C43" s="8"/>
      <c r="D43" s="4"/>
      <c r="E43" s="4"/>
    </row>
    <row r="44" spans="1:8" x14ac:dyDescent="0.2">
      <c r="A44" s="4"/>
      <c r="B44" s="8"/>
      <c r="C44" s="8"/>
      <c r="D44" s="4"/>
      <c r="E44" s="4"/>
    </row>
    <row r="45" spans="1:8" x14ac:dyDescent="0.2">
      <c r="A45" s="4"/>
      <c r="B45" s="8"/>
      <c r="C45" s="8"/>
      <c r="D45" s="4"/>
      <c r="E45" s="4"/>
    </row>
    <row r="46" spans="1:8" x14ac:dyDescent="0.2">
      <c r="A46" s="4"/>
      <c r="B46" s="8"/>
      <c r="C46" s="8"/>
      <c r="D46" s="4"/>
      <c r="E46" s="4"/>
    </row>
    <row r="47" spans="1:8" x14ac:dyDescent="0.2">
      <c r="A47" s="4"/>
      <c r="B47" s="8"/>
      <c r="C47" s="8"/>
      <c r="D47" s="4"/>
      <c r="E47" s="4"/>
    </row>
    <row r="48" spans="1:8" x14ac:dyDescent="0.2">
      <c r="A48" s="4"/>
      <c r="B48" s="8"/>
      <c r="C48" s="8"/>
      <c r="D48" s="4"/>
      <c r="E48" s="4"/>
    </row>
    <row r="49" spans="1:5" x14ac:dyDescent="0.2">
      <c r="A49" s="4"/>
      <c r="B49" s="8"/>
      <c r="C49" s="8"/>
      <c r="D49" s="4"/>
      <c r="E49" s="4"/>
    </row>
    <row r="50" spans="1:5" x14ac:dyDescent="0.2">
      <c r="A50" s="4"/>
      <c r="B50" s="8"/>
      <c r="C50" s="8"/>
      <c r="D50" s="4"/>
      <c r="E50" s="4"/>
    </row>
    <row r="51" spans="1:5" x14ac:dyDescent="0.2">
      <c r="A51" s="4"/>
      <c r="B51" s="8"/>
      <c r="C51" s="8"/>
      <c r="D51" s="4"/>
      <c r="E51" s="4"/>
    </row>
    <row r="52" spans="1:5" x14ac:dyDescent="0.2">
      <c r="A52" s="4"/>
      <c r="B52" s="8"/>
      <c r="C52" s="8"/>
      <c r="D52" s="4"/>
      <c r="E52" s="4"/>
    </row>
    <row r="53" spans="1:5" x14ac:dyDescent="0.2">
      <c r="A53" s="4"/>
      <c r="B53" s="8"/>
      <c r="C53" s="8"/>
      <c r="D53" s="4"/>
      <c r="E53" s="4"/>
    </row>
    <row r="54" spans="1:5" x14ac:dyDescent="0.2">
      <c r="A54" s="4"/>
      <c r="B54" s="8"/>
      <c r="C54" s="8"/>
      <c r="D54" s="4"/>
      <c r="E54" s="4"/>
    </row>
    <row r="55" spans="1:5" x14ac:dyDescent="0.2">
      <c r="A55" s="4"/>
      <c r="B55" s="8"/>
      <c r="C55" s="8"/>
      <c r="D55" s="4"/>
      <c r="E55" s="4"/>
    </row>
    <row r="56" spans="1:5" x14ac:dyDescent="0.2">
      <c r="A56" s="4"/>
      <c r="B56" s="8"/>
      <c r="C56" s="8"/>
      <c r="D56" s="4"/>
      <c r="E56" s="4"/>
    </row>
    <row r="57" spans="1:5" x14ac:dyDescent="0.2">
      <c r="A57" s="4"/>
      <c r="B57" s="8"/>
      <c r="C57" s="8"/>
      <c r="D57" s="4"/>
      <c r="E57" s="4"/>
    </row>
    <row r="58" spans="1:5" x14ac:dyDescent="0.2">
      <c r="A58" s="4"/>
      <c r="B58" s="8"/>
      <c r="C58" s="8"/>
      <c r="D58" s="4"/>
      <c r="E58" s="4"/>
    </row>
    <row r="59" spans="1:5" x14ac:dyDescent="0.2">
      <c r="A59" s="4"/>
      <c r="B59" s="8"/>
      <c r="C59" s="8"/>
      <c r="D59" s="4"/>
      <c r="E59" s="4"/>
    </row>
    <row r="60" spans="1:5" x14ac:dyDescent="0.2">
      <c r="A60" s="30"/>
      <c r="B60" s="8"/>
      <c r="C60" s="8"/>
      <c r="D60" s="30"/>
      <c r="E60" s="30"/>
    </row>
    <row r="61" spans="1:5" ht="12.75" customHeight="1" x14ac:dyDescent="0.2">
      <c r="A61" s="30"/>
      <c r="B61" s="30"/>
      <c r="C61" s="30"/>
      <c r="D61" s="30"/>
      <c r="E61" s="30"/>
    </row>
    <row r="62" spans="1:5" ht="12.75" customHeight="1" x14ac:dyDescent="0.2"/>
  </sheetData>
  <phoneticPr fontId="0" type="noConversion"/>
  <printOptions horizontalCentered="1"/>
  <pageMargins left="0.75" right="0.5" top="0.75" bottom="0.75" header="0" footer="0"/>
  <pageSetup paperSize="9" pageOrder="overThenDown" orientation="portrait" r:id="rId1"/>
  <headerFooter alignWithMargins="0">
    <oddFooter>&amp;C14-7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view="pageBreakPreview" zoomScaleNormal="50" zoomScaleSheetLayoutView="75" workbookViewId="0">
      <selection activeCell="J15" sqref="J15"/>
    </sheetView>
  </sheetViews>
  <sheetFormatPr defaultRowHeight="12.75" x14ac:dyDescent="0.2"/>
  <cols>
    <col min="1" max="1" width="20" customWidth="1"/>
    <col min="2" max="2" width="11.7109375" hidden="1" customWidth="1"/>
    <col min="3" max="8" width="11.85546875" customWidth="1"/>
  </cols>
  <sheetData>
    <row r="1" spans="1:8" x14ac:dyDescent="0.2">
      <c r="A1" s="1" t="s">
        <v>0</v>
      </c>
      <c r="B1" s="1"/>
      <c r="C1" s="1"/>
      <c r="D1" s="1"/>
      <c r="E1" s="1"/>
      <c r="F1" s="1"/>
    </row>
    <row r="2" spans="1:8" x14ac:dyDescent="0.2">
      <c r="A2" s="2" t="s">
        <v>1</v>
      </c>
      <c r="B2" s="1"/>
      <c r="C2" s="1"/>
      <c r="D2" s="1"/>
      <c r="E2" s="1"/>
      <c r="F2" s="1"/>
    </row>
    <row r="3" spans="1:8" x14ac:dyDescent="0.2">
      <c r="A3" s="2" t="s">
        <v>2</v>
      </c>
      <c r="C3" s="1"/>
      <c r="D3" s="1"/>
      <c r="E3" s="1"/>
      <c r="F3" s="1"/>
    </row>
    <row r="4" spans="1:8" x14ac:dyDescent="0.2">
      <c r="A4" s="2" t="s">
        <v>15</v>
      </c>
      <c r="B4" s="1"/>
      <c r="C4" s="1"/>
      <c r="D4" s="1"/>
      <c r="E4" s="1"/>
      <c r="F4" s="1"/>
    </row>
    <row r="5" spans="1:8" x14ac:dyDescent="0.2">
      <c r="A5" s="1"/>
      <c r="B5" s="1"/>
      <c r="C5" s="1"/>
      <c r="D5" s="1"/>
      <c r="E5" s="1"/>
      <c r="F5" s="1"/>
    </row>
    <row r="6" spans="1:8" s="3" customFormat="1" x14ac:dyDescent="0.2">
      <c r="A6" s="5" t="s">
        <v>3</v>
      </c>
      <c r="B6" s="5">
        <v>1993</v>
      </c>
      <c r="C6" s="5">
        <v>1994</v>
      </c>
      <c r="D6" s="5">
        <v>1995</v>
      </c>
      <c r="E6" s="5">
        <v>1996</v>
      </c>
      <c r="F6" s="5">
        <v>1997</v>
      </c>
      <c r="G6" s="5">
        <v>1998</v>
      </c>
      <c r="H6" s="5">
        <v>1999</v>
      </c>
    </row>
    <row r="7" spans="1:8" x14ac:dyDescent="0.2">
      <c r="A7" s="6"/>
      <c r="B7" s="6"/>
      <c r="C7" s="9"/>
      <c r="D7" s="10"/>
      <c r="E7" s="10"/>
      <c r="F7" s="10"/>
      <c r="G7" s="10"/>
    </row>
    <row r="8" spans="1:8" x14ac:dyDescent="0.2">
      <c r="A8" s="13" t="s">
        <v>4</v>
      </c>
      <c r="B8" s="16">
        <f t="shared" ref="B8:H8" si="0">SUM(B10:B20)</f>
        <v>41776.14</v>
      </c>
      <c r="C8" s="17">
        <f t="shared" si="0"/>
        <v>44059.31</v>
      </c>
      <c r="D8" s="17">
        <f t="shared" si="0"/>
        <v>44261.56</v>
      </c>
      <c r="E8" s="17">
        <f t="shared" si="0"/>
        <v>44782.14</v>
      </c>
      <c r="F8" s="17">
        <f t="shared" si="0"/>
        <v>44008.520000000004</v>
      </c>
      <c r="G8" s="17">
        <f t="shared" si="0"/>
        <v>49687.750000000007</v>
      </c>
      <c r="H8" s="17">
        <f t="shared" si="0"/>
        <v>60200</v>
      </c>
    </row>
    <row r="9" spans="1:8" x14ac:dyDescent="0.2">
      <c r="A9" s="13"/>
      <c r="B9" s="17"/>
      <c r="C9" s="18"/>
      <c r="D9" s="18"/>
      <c r="E9" s="18"/>
      <c r="F9" s="18"/>
      <c r="G9" s="18"/>
    </row>
    <row r="10" spans="1:8" x14ac:dyDescent="0.2">
      <c r="A10" s="14" t="s">
        <v>7</v>
      </c>
      <c r="B10" s="18">
        <v>9651</v>
      </c>
      <c r="C10" s="18">
        <v>9838</v>
      </c>
      <c r="D10" s="18">
        <v>9184.01</v>
      </c>
      <c r="E10" s="18">
        <v>9199.59</v>
      </c>
      <c r="F10" s="18">
        <v>9358.39</v>
      </c>
      <c r="G10" s="18">
        <v>10121.450000000001</v>
      </c>
      <c r="H10" s="22">
        <v>11850</v>
      </c>
    </row>
    <row r="11" spans="1:8" x14ac:dyDescent="0.2">
      <c r="A11" s="14"/>
      <c r="B11" s="18"/>
      <c r="C11" s="18"/>
      <c r="D11" s="18"/>
      <c r="E11" s="18"/>
      <c r="F11" s="18"/>
      <c r="G11" s="18"/>
      <c r="H11" s="20"/>
    </row>
    <row r="12" spans="1:8" x14ac:dyDescent="0.2">
      <c r="A12" s="14" t="s">
        <v>8</v>
      </c>
      <c r="B12" s="18">
        <v>3970</v>
      </c>
      <c r="C12" s="18">
        <v>4330</v>
      </c>
      <c r="D12" s="18">
        <v>4330</v>
      </c>
      <c r="E12" s="18">
        <v>4364</v>
      </c>
      <c r="F12" s="18">
        <v>5460</v>
      </c>
      <c r="G12" s="18">
        <v>6699</v>
      </c>
      <c r="H12" s="20">
        <v>7200</v>
      </c>
    </row>
    <row r="13" spans="1:8" x14ac:dyDescent="0.2">
      <c r="A13" s="14"/>
      <c r="B13" s="18"/>
      <c r="C13" s="18"/>
      <c r="D13" s="18"/>
      <c r="E13" s="18"/>
      <c r="F13" s="18"/>
      <c r="G13" s="18"/>
      <c r="H13" s="20"/>
    </row>
    <row r="14" spans="1:8" x14ac:dyDescent="0.2">
      <c r="A14" s="14" t="s">
        <v>9</v>
      </c>
      <c r="B14" s="18">
        <v>7242.64</v>
      </c>
      <c r="C14" s="18">
        <v>8476.11</v>
      </c>
      <c r="D14" s="18">
        <v>8999.35</v>
      </c>
      <c r="E14" s="18">
        <v>9060.35</v>
      </c>
      <c r="F14" s="18">
        <v>9255.08</v>
      </c>
      <c r="G14" s="18">
        <v>9643.85</v>
      </c>
      <c r="H14" s="22">
        <v>10150</v>
      </c>
    </row>
    <row r="15" spans="1:8" x14ac:dyDescent="0.2">
      <c r="A15" s="14"/>
      <c r="B15" s="18"/>
      <c r="C15" s="18"/>
      <c r="D15" s="18"/>
      <c r="E15" s="18"/>
      <c r="F15" s="18"/>
      <c r="G15" s="18"/>
      <c r="H15" s="20"/>
    </row>
    <row r="16" spans="1:8" x14ac:dyDescent="0.2">
      <c r="A16" s="14" t="s">
        <v>10</v>
      </c>
      <c r="B16" s="18">
        <v>4894</v>
      </c>
      <c r="C16" s="18">
        <v>5267</v>
      </c>
      <c r="D16" s="18">
        <v>5531</v>
      </c>
      <c r="E16" s="18">
        <v>5583</v>
      </c>
      <c r="F16" s="18">
        <v>2984</v>
      </c>
      <c r="G16" s="18">
        <v>6584</v>
      </c>
      <c r="H16" s="22">
        <v>6800</v>
      </c>
    </row>
    <row r="17" spans="1:8" x14ac:dyDescent="0.2">
      <c r="A17" s="14"/>
      <c r="B17" s="18"/>
      <c r="C17" s="18"/>
      <c r="D17" s="18"/>
      <c r="E17" s="18"/>
      <c r="F17" s="18"/>
      <c r="G17" s="18"/>
      <c r="H17" s="20"/>
    </row>
    <row r="18" spans="1:8" x14ac:dyDescent="0.2">
      <c r="A18" s="14" t="s">
        <v>11</v>
      </c>
      <c r="B18" s="18">
        <v>9532</v>
      </c>
      <c r="C18" s="18">
        <v>9372</v>
      </c>
      <c r="D18" s="18">
        <v>9441</v>
      </c>
      <c r="E18" s="18">
        <v>9632</v>
      </c>
      <c r="F18" s="18">
        <v>10283.65</v>
      </c>
      <c r="G18" s="18">
        <v>10015.549999999999</v>
      </c>
      <c r="H18" s="22">
        <v>15650</v>
      </c>
    </row>
    <row r="19" spans="1:8" x14ac:dyDescent="0.2">
      <c r="A19" s="14"/>
      <c r="B19" s="18"/>
      <c r="C19" s="18"/>
      <c r="D19" s="18"/>
      <c r="E19" s="18"/>
      <c r="F19" s="18"/>
      <c r="G19" s="18"/>
      <c r="H19" s="20"/>
    </row>
    <row r="20" spans="1:8" x14ac:dyDescent="0.2">
      <c r="A20" s="14" t="s">
        <v>12</v>
      </c>
      <c r="B20" s="18">
        <v>6486.5</v>
      </c>
      <c r="C20" s="18">
        <v>6776.2</v>
      </c>
      <c r="D20" s="18">
        <v>6776.2</v>
      </c>
      <c r="E20" s="18">
        <v>6943.2</v>
      </c>
      <c r="F20" s="18">
        <v>6667.4</v>
      </c>
      <c r="G20" s="18">
        <v>6623.9</v>
      </c>
      <c r="H20" s="22">
        <v>8550</v>
      </c>
    </row>
    <row r="21" spans="1:8" x14ac:dyDescent="0.2">
      <c r="A21" s="7"/>
      <c r="B21" s="11"/>
      <c r="C21" s="7"/>
      <c r="D21" s="7"/>
      <c r="E21" s="11"/>
      <c r="F21" s="11"/>
      <c r="G21" s="11"/>
      <c r="H21" s="24"/>
    </row>
    <row r="22" spans="1:8" x14ac:dyDescent="0.2">
      <c r="A22" s="4"/>
      <c r="B22" s="8"/>
      <c r="C22" s="8"/>
      <c r="D22" s="8"/>
      <c r="E22" s="8"/>
      <c r="F22" s="8"/>
      <c r="G22" s="4"/>
    </row>
    <row r="23" spans="1:8" x14ac:dyDescent="0.2">
      <c r="A23" s="4"/>
      <c r="B23" s="8"/>
      <c r="C23" s="8"/>
      <c r="D23" s="8"/>
      <c r="E23" s="8"/>
      <c r="F23" s="8"/>
      <c r="G23" s="4"/>
    </row>
    <row r="24" spans="1:8" x14ac:dyDescent="0.2">
      <c r="A24" s="4"/>
      <c r="B24" s="8"/>
      <c r="C24" s="8"/>
      <c r="D24" s="8"/>
      <c r="E24" s="8"/>
      <c r="F24" s="8"/>
      <c r="G24" s="4"/>
    </row>
    <row r="25" spans="1:8" x14ac:dyDescent="0.2">
      <c r="A25" s="4"/>
      <c r="B25" s="8"/>
      <c r="C25" s="8"/>
      <c r="D25" s="8"/>
      <c r="E25" s="8"/>
      <c r="F25" s="8"/>
      <c r="G25" s="4"/>
    </row>
    <row r="26" spans="1:8" x14ac:dyDescent="0.2">
      <c r="A26" s="4"/>
      <c r="B26" s="8"/>
      <c r="C26" s="8"/>
      <c r="D26" s="8"/>
      <c r="E26" s="8"/>
      <c r="F26" s="8"/>
      <c r="G26" s="4"/>
    </row>
    <row r="27" spans="1:8" x14ac:dyDescent="0.2">
      <c r="A27" s="4"/>
      <c r="B27" s="8"/>
      <c r="C27" s="8"/>
      <c r="D27" s="8"/>
      <c r="E27" s="8"/>
      <c r="F27" s="8"/>
      <c r="G27" s="4"/>
    </row>
    <row r="28" spans="1:8" x14ac:dyDescent="0.2">
      <c r="A28" s="4" t="s">
        <v>6</v>
      </c>
      <c r="B28" s="8"/>
      <c r="C28" s="8"/>
      <c r="D28" s="8"/>
      <c r="E28" s="8"/>
      <c r="F28" s="8"/>
      <c r="G28" s="4"/>
    </row>
    <row r="29" spans="1:8" x14ac:dyDescent="0.2">
      <c r="A29" s="2" t="s">
        <v>1</v>
      </c>
      <c r="B29" s="1"/>
      <c r="C29" s="1"/>
      <c r="D29" s="1"/>
      <c r="E29" s="1"/>
      <c r="F29" s="1"/>
    </row>
    <row r="30" spans="1:8" x14ac:dyDescent="0.2">
      <c r="A30" s="2" t="s">
        <v>2</v>
      </c>
      <c r="C30" s="1"/>
      <c r="D30" s="1"/>
      <c r="E30" s="1"/>
      <c r="F30" s="1"/>
    </row>
    <row r="31" spans="1:8" x14ac:dyDescent="0.2">
      <c r="A31" s="2" t="s">
        <v>16</v>
      </c>
      <c r="B31" s="1"/>
      <c r="C31" s="1"/>
      <c r="D31" s="1"/>
      <c r="E31" s="1"/>
      <c r="F31" s="1"/>
    </row>
    <row r="32" spans="1:8" x14ac:dyDescent="0.2">
      <c r="A32" s="15"/>
      <c r="B32" s="8"/>
      <c r="C32" s="8"/>
      <c r="D32" s="8"/>
      <c r="E32" s="8"/>
      <c r="F32" s="8"/>
      <c r="G32" s="4"/>
    </row>
    <row r="33" spans="1:8" x14ac:dyDescent="0.2">
      <c r="A33" s="5" t="s">
        <v>3</v>
      </c>
      <c r="B33" s="5">
        <v>1999</v>
      </c>
      <c r="C33" s="5">
        <v>2000</v>
      </c>
      <c r="D33" s="5">
        <v>2001</v>
      </c>
      <c r="E33" s="5">
        <v>2002</v>
      </c>
      <c r="F33" s="5">
        <v>2003</v>
      </c>
      <c r="G33" s="5">
        <v>2004</v>
      </c>
      <c r="H33" s="5">
        <v>2005</v>
      </c>
    </row>
    <row r="34" spans="1:8" x14ac:dyDescent="0.2">
      <c r="A34" s="6"/>
      <c r="B34" s="4"/>
      <c r="C34" s="4"/>
      <c r="D34" s="4"/>
      <c r="E34" s="4"/>
      <c r="F34" s="4"/>
      <c r="G34" s="4"/>
    </row>
    <row r="35" spans="1:8" x14ac:dyDescent="0.2">
      <c r="A35" s="13" t="s">
        <v>4</v>
      </c>
      <c r="B35" s="17">
        <f>SUM(B37:B47)</f>
        <v>60200</v>
      </c>
      <c r="C35" s="17">
        <f>SUM(C37:C47)</f>
        <v>60916.727000000006</v>
      </c>
      <c r="D35" s="19">
        <f>SUM(D37:D47)</f>
        <v>67958.959999999992</v>
      </c>
      <c r="E35" s="17">
        <f>SUM(E37:E48)</f>
        <v>97523</v>
      </c>
      <c r="F35" s="17">
        <f>SUM(F37:F47)</f>
        <v>112657</v>
      </c>
      <c r="G35" s="19">
        <f>SUM(G37:G47)</f>
        <v>106667</v>
      </c>
      <c r="H35" s="19">
        <f>SUM(H37:H47)</f>
        <v>0</v>
      </c>
    </row>
    <row r="36" spans="1:8" x14ac:dyDescent="0.2">
      <c r="A36" s="13"/>
      <c r="B36" s="20"/>
      <c r="C36" s="20"/>
      <c r="D36" s="21"/>
      <c r="E36" s="20"/>
      <c r="F36" s="20"/>
      <c r="G36" s="21"/>
    </row>
    <row r="37" spans="1:8" x14ac:dyDescent="0.2">
      <c r="A37" s="14" t="s">
        <v>7</v>
      </c>
      <c r="B37" s="22">
        <v>11850</v>
      </c>
      <c r="C37" s="22">
        <v>11848.467000000001</v>
      </c>
      <c r="D37" s="23">
        <v>12131.47</v>
      </c>
      <c r="E37" s="22">
        <f>9423+8242</f>
        <v>17665</v>
      </c>
      <c r="F37" s="22">
        <f>9423+11551</f>
        <v>20974</v>
      </c>
      <c r="G37" s="23">
        <f>8630+10300</f>
        <v>18930</v>
      </c>
    </row>
    <row r="38" spans="1:8" x14ac:dyDescent="0.2">
      <c r="A38" s="14"/>
      <c r="B38" s="20"/>
      <c r="C38" s="20"/>
      <c r="D38" s="21"/>
      <c r="E38" s="20"/>
      <c r="F38" s="20"/>
      <c r="G38" s="21"/>
    </row>
    <row r="39" spans="1:8" x14ac:dyDescent="0.2">
      <c r="A39" s="14" t="s">
        <v>13</v>
      </c>
      <c r="B39" s="20">
        <v>7200</v>
      </c>
      <c r="C39" s="20">
        <v>7240</v>
      </c>
      <c r="D39" s="21">
        <v>7280</v>
      </c>
      <c r="E39" s="20">
        <f>3476+2448</f>
        <v>5924</v>
      </c>
      <c r="F39" s="20">
        <f>3476+3605</f>
        <v>7081</v>
      </c>
      <c r="G39" s="21">
        <f>3179+3249</f>
        <v>6428</v>
      </c>
    </row>
    <row r="40" spans="1:8" x14ac:dyDescent="0.2">
      <c r="A40" s="14"/>
      <c r="B40" s="20"/>
      <c r="C40" s="20"/>
      <c r="D40" s="21"/>
      <c r="E40" s="20"/>
      <c r="F40" s="20"/>
      <c r="G40" s="21"/>
    </row>
    <row r="41" spans="1:8" x14ac:dyDescent="0.2">
      <c r="A41" s="14" t="s">
        <v>9</v>
      </c>
      <c r="B41" s="22">
        <v>10150</v>
      </c>
      <c r="C41" s="22">
        <v>10232.36</v>
      </c>
      <c r="D41" s="23">
        <v>10361.49</v>
      </c>
      <c r="E41" s="22">
        <f>9638+6986</f>
        <v>16624</v>
      </c>
      <c r="F41" s="22">
        <f>9638+10393</f>
        <v>20031</v>
      </c>
      <c r="G41" s="23">
        <f>8907+11340</f>
        <v>20247</v>
      </c>
    </row>
    <row r="42" spans="1:8" x14ac:dyDescent="0.2">
      <c r="A42" s="14"/>
      <c r="B42" s="20"/>
      <c r="C42" s="20"/>
      <c r="D42" s="21"/>
      <c r="E42" s="20"/>
      <c r="F42" s="20"/>
      <c r="G42" s="21"/>
    </row>
    <row r="43" spans="1:8" x14ac:dyDescent="0.2">
      <c r="A43" s="14" t="s">
        <v>10</v>
      </c>
      <c r="B43" s="22">
        <v>6800</v>
      </c>
      <c r="C43" s="22">
        <v>6910</v>
      </c>
      <c r="D43" s="23">
        <v>11216</v>
      </c>
      <c r="E43" s="22">
        <f>5892+4900</f>
        <v>10792</v>
      </c>
      <c r="F43" s="22">
        <f>5752+6890</f>
        <v>12642</v>
      </c>
      <c r="G43" s="23">
        <f>5546+5781</f>
        <v>11327</v>
      </c>
    </row>
    <row r="44" spans="1:8" x14ac:dyDescent="0.2">
      <c r="A44" s="14"/>
      <c r="B44" s="20"/>
      <c r="C44" s="20"/>
      <c r="D44" s="21"/>
      <c r="E44" s="20"/>
      <c r="F44" s="20"/>
      <c r="G44" s="21"/>
    </row>
    <row r="45" spans="1:8" x14ac:dyDescent="0.2">
      <c r="A45" s="14" t="s">
        <v>11</v>
      </c>
      <c r="B45" s="22">
        <v>15650</v>
      </c>
      <c r="C45" s="22">
        <v>16139</v>
      </c>
      <c r="D45" s="23">
        <v>17939</v>
      </c>
      <c r="E45" s="22">
        <f>16857+13391</f>
        <v>30248</v>
      </c>
      <c r="F45" s="22">
        <f>18329+17368</f>
        <v>35697</v>
      </c>
      <c r="G45" s="23">
        <f>14807+16319</f>
        <v>31126</v>
      </c>
    </row>
    <row r="46" spans="1:8" x14ac:dyDescent="0.2">
      <c r="A46" s="14"/>
      <c r="B46" s="20"/>
      <c r="C46" s="20"/>
      <c r="D46" s="21"/>
      <c r="E46" s="20"/>
      <c r="F46" s="20"/>
      <c r="G46" s="21"/>
    </row>
    <row r="47" spans="1:8" x14ac:dyDescent="0.2">
      <c r="A47" s="14" t="s">
        <v>12</v>
      </c>
      <c r="B47" s="22">
        <v>8550</v>
      </c>
      <c r="C47" s="22">
        <v>8546.9</v>
      </c>
      <c r="D47" s="23">
        <v>9031</v>
      </c>
      <c r="E47" s="22">
        <f>8059+8211</f>
        <v>16270</v>
      </c>
      <c r="F47" s="22">
        <f>8059+8173</f>
        <v>16232</v>
      </c>
      <c r="G47" s="23">
        <f>9546+9063</f>
        <v>18609</v>
      </c>
    </row>
    <row r="48" spans="1:8" ht="12.75" customHeight="1" x14ac:dyDescent="0.2">
      <c r="A48" s="11"/>
      <c r="B48" s="11"/>
      <c r="C48" s="11"/>
      <c r="D48" s="11"/>
      <c r="E48" s="11"/>
      <c r="F48" s="11"/>
      <c r="G48" s="11"/>
      <c r="H48" s="24"/>
    </row>
    <row r="49" spans="1:2" ht="16.5" customHeight="1" x14ac:dyDescent="0.2">
      <c r="A49" s="4" t="s">
        <v>5</v>
      </c>
      <c r="B49" s="12"/>
    </row>
  </sheetData>
  <phoneticPr fontId="0" type="noConversion"/>
  <printOptions horizontalCentered="1"/>
  <pageMargins left="0.75" right="0.5" top="0.75" bottom="0.75" header="0" footer="0"/>
  <pageSetup paperSize="9" pageOrder="overThenDown" orientation="portrait" r:id="rId1"/>
  <headerFooter alignWithMargins="0">
    <oddFooter>&amp;C14-&amp;P+7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view="pageBreakPreview" topLeftCell="E7" zoomScaleNormal="50" zoomScaleSheetLayoutView="75" workbookViewId="0">
      <selection activeCell="P19" sqref="P19"/>
    </sheetView>
  </sheetViews>
  <sheetFormatPr defaultRowHeight="12.75" x14ac:dyDescent="0.2"/>
  <cols>
    <col min="1" max="1" width="20" customWidth="1"/>
    <col min="2" max="5" width="11.7109375" customWidth="1"/>
    <col min="6" max="7" width="12.140625" customWidth="1"/>
    <col min="8" max="8" width="2.140625" customWidth="1"/>
  </cols>
  <sheetData>
    <row r="1" spans="1:7" x14ac:dyDescent="0.2">
      <c r="A1" s="1" t="s">
        <v>0</v>
      </c>
      <c r="B1" s="1"/>
      <c r="C1" s="1"/>
      <c r="D1" s="1"/>
      <c r="E1" s="1"/>
      <c r="F1" s="1"/>
    </row>
    <row r="2" spans="1:7" x14ac:dyDescent="0.2">
      <c r="A2" s="2" t="s">
        <v>1</v>
      </c>
      <c r="B2" s="1"/>
      <c r="C2" s="1"/>
      <c r="D2" s="1"/>
      <c r="E2" s="1"/>
      <c r="F2" s="1"/>
    </row>
    <row r="3" spans="1:7" x14ac:dyDescent="0.2">
      <c r="A3" s="2" t="s">
        <v>2</v>
      </c>
      <c r="C3" s="1"/>
      <c r="D3" s="1"/>
      <c r="E3" s="1"/>
      <c r="F3" s="1"/>
    </row>
    <row r="4" spans="1:7" x14ac:dyDescent="0.2">
      <c r="A4" s="2" t="s">
        <v>14</v>
      </c>
      <c r="B4" s="1"/>
      <c r="C4" s="1"/>
      <c r="D4" s="1"/>
      <c r="E4" s="1"/>
      <c r="F4" s="1"/>
    </row>
    <row r="5" spans="1:7" x14ac:dyDescent="0.2">
      <c r="A5" s="1"/>
      <c r="B5" s="1"/>
      <c r="C5" s="1"/>
      <c r="D5" s="1"/>
      <c r="E5" s="1"/>
      <c r="F5" s="1"/>
    </row>
    <row r="6" spans="1:7" s="3" customFormat="1" x14ac:dyDescent="0.2">
      <c r="A6" s="5" t="s">
        <v>3</v>
      </c>
      <c r="B6" s="5">
        <v>1993</v>
      </c>
      <c r="C6" s="5">
        <v>1994</v>
      </c>
      <c r="D6" s="5">
        <v>1995</v>
      </c>
      <c r="E6" s="5">
        <v>1996</v>
      </c>
      <c r="F6" s="5">
        <v>1997</v>
      </c>
      <c r="G6" s="5">
        <v>1998</v>
      </c>
    </row>
    <row r="7" spans="1:7" x14ac:dyDescent="0.2">
      <c r="A7" s="6"/>
      <c r="B7" s="6"/>
      <c r="C7" s="9"/>
      <c r="D7" s="10"/>
      <c r="E7" s="10"/>
      <c r="F7" s="10"/>
      <c r="G7" s="10"/>
    </row>
    <row r="8" spans="1:7" x14ac:dyDescent="0.2">
      <c r="A8" s="13" t="s">
        <v>4</v>
      </c>
      <c r="B8" s="16">
        <f t="shared" ref="B8:G8" si="0">SUM(B10:B20)</f>
        <v>41776.14</v>
      </c>
      <c r="C8" s="17">
        <f t="shared" si="0"/>
        <v>44059.31</v>
      </c>
      <c r="D8" s="17">
        <f t="shared" si="0"/>
        <v>44261.56</v>
      </c>
      <c r="E8" s="17">
        <f t="shared" si="0"/>
        <v>44782.14</v>
      </c>
      <c r="F8" s="17">
        <f t="shared" si="0"/>
        <v>44008.520000000004</v>
      </c>
      <c r="G8" s="17">
        <f t="shared" si="0"/>
        <v>49687.750000000007</v>
      </c>
    </row>
    <row r="9" spans="1:7" x14ac:dyDescent="0.2">
      <c r="A9" s="13"/>
      <c r="B9" s="17"/>
      <c r="C9" s="18"/>
      <c r="D9" s="18"/>
      <c r="E9" s="18"/>
      <c r="F9" s="18"/>
      <c r="G9" s="18"/>
    </row>
    <row r="10" spans="1:7" x14ac:dyDescent="0.2">
      <c r="A10" s="14" t="s">
        <v>7</v>
      </c>
      <c r="B10" s="18">
        <v>9651</v>
      </c>
      <c r="C10" s="18">
        <v>9838</v>
      </c>
      <c r="D10" s="18">
        <v>9184.01</v>
      </c>
      <c r="E10" s="18">
        <v>9199.59</v>
      </c>
      <c r="F10" s="18">
        <v>9358.39</v>
      </c>
      <c r="G10" s="18">
        <v>10121.450000000001</v>
      </c>
    </row>
    <row r="11" spans="1:7" x14ac:dyDescent="0.2">
      <c r="A11" s="14"/>
      <c r="B11" s="18"/>
      <c r="C11" s="18"/>
      <c r="D11" s="18"/>
      <c r="E11" s="18"/>
      <c r="F11" s="18"/>
      <c r="G11" s="18"/>
    </row>
    <row r="12" spans="1:7" x14ac:dyDescent="0.2">
      <c r="A12" s="14" t="s">
        <v>8</v>
      </c>
      <c r="B12" s="18">
        <v>3970</v>
      </c>
      <c r="C12" s="18">
        <v>4330</v>
      </c>
      <c r="D12" s="18">
        <v>4330</v>
      </c>
      <c r="E12" s="18">
        <v>4364</v>
      </c>
      <c r="F12" s="18">
        <v>5460</v>
      </c>
      <c r="G12" s="18">
        <v>6699</v>
      </c>
    </row>
    <row r="13" spans="1:7" x14ac:dyDescent="0.2">
      <c r="A13" s="14"/>
      <c r="B13" s="18"/>
      <c r="C13" s="18"/>
      <c r="D13" s="18"/>
      <c r="E13" s="18"/>
      <c r="F13" s="18"/>
      <c r="G13" s="18"/>
    </row>
    <row r="14" spans="1:7" x14ac:dyDescent="0.2">
      <c r="A14" s="14" t="s">
        <v>9</v>
      </c>
      <c r="B14" s="18">
        <v>7242.64</v>
      </c>
      <c r="C14" s="18">
        <v>8476.11</v>
      </c>
      <c r="D14" s="18">
        <v>8999.35</v>
      </c>
      <c r="E14" s="18">
        <v>9060.35</v>
      </c>
      <c r="F14" s="18">
        <v>9255.08</v>
      </c>
      <c r="G14" s="18">
        <v>9643.85</v>
      </c>
    </row>
    <row r="15" spans="1:7" x14ac:dyDescent="0.2">
      <c r="A15" s="14"/>
      <c r="B15" s="18"/>
      <c r="C15" s="18"/>
      <c r="D15" s="18"/>
      <c r="E15" s="18"/>
      <c r="F15" s="18"/>
      <c r="G15" s="18"/>
    </row>
    <row r="16" spans="1:7" x14ac:dyDescent="0.2">
      <c r="A16" s="14" t="s">
        <v>10</v>
      </c>
      <c r="B16" s="18">
        <v>4894</v>
      </c>
      <c r="C16" s="18">
        <v>5267</v>
      </c>
      <c r="D16" s="18">
        <v>5531</v>
      </c>
      <c r="E16" s="18">
        <v>5583</v>
      </c>
      <c r="F16" s="18">
        <v>2984</v>
      </c>
      <c r="G16" s="18">
        <v>6584</v>
      </c>
    </row>
    <row r="17" spans="1:7" x14ac:dyDescent="0.2">
      <c r="A17" s="14"/>
      <c r="B17" s="18"/>
      <c r="C17" s="18"/>
      <c r="D17" s="18"/>
      <c r="E17" s="18"/>
      <c r="F17" s="18"/>
      <c r="G17" s="18"/>
    </row>
    <row r="18" spans="1:7" x14ac:dyDescent="0.2">
      <c r="A18" s="14" t="s">
        <v>11</v>
      </c>
      <c r="B18" s="18">
        <v>9532</v>
      </c>
      <c r="C18" s="18">
        <v>9372</v>
      </c>
      <c r="D18" s="18">
        <v>9441</v>
      </c>
      <c r="E18" s="18">
        <v>9632</v>
      </c>
      <c r="F18" s="18">
        <v>10283.65</v>
      </c>
      <c r="G18" s="18">
        <v>10015.549999999999</v>
      </c>
    </row>
    <row r="19" spans="1:7" x14ac:dyDescent="0.2">
      <c r="A19" s="14"/>
      <c r="B19" s="18"/>
      <c r="C19" s="18"/>
      <c r="D19" s="18"/>
      <c r="E19" s="18"/>
      <c r="F19" s="18"/>
      <c r="G19" s="18"/>
    </row>
    <row r="20" spans="1:7" x14ac:dyDescent="0.2">
      <c r="A20" s="14" t="s">
        <v>12</v>
      </c>
      <c r="B20" s="18">
        <v>6486.5</v>
      </c>
      <c r="C20" s="18">
        <v>6776.2</v>
      </c>
      <c r="D20" s="18">
        <v>6776.2</v>
      </c>
      <c r="E20" s="18">
        <v>6943.2</v>
      </c>
      <c r="F20" s="18">
        <v>6667.4</v>
      </c>
      <c r="G20" s="18">
        <v>6623.9</v>
      </c>
    </row>
    <row r="21" spans="1:7" x14ac:dyDescent="0.2">
      <c r="A21" s="7"/>
      <c r="B21" s="11"/>
      <c r="C21" s="7"/>
      <c r="D21" s="7"/>
      <c r="E21" s="11"/>
      <c r="F21" s="11"/>
      <c r="G21" s="11"/>
    </row>
    <row r="22" spans="1:7" x14ac:dyDescent="0.2">
      <c r="A22" s="4"/>
      <c r="B22" s="8"/>
      <c r="C22" s="8"/>
      <c r="D22" s="8"/>
      <c r="E22" s="8"/>
      <c r="F22" s="8"/>
      <c r="G22" s="4"/>
    </row>
    <row r="23" spans="1:7" x14ac:dyDescent="0.2">
      <c r="A23" s="4"/>
      <c r="B23" s="8"/>
      <c r="C23" s="8"/>
      <c r="D23" s="8"/>
      <c r="E23" s="8"/>
      <c r="F23" s="8"/>
      <c r="G23" s="4"/>
    </row>
    <row r="24" spans="1:7" x14ac:dyDescent="0.2">
      <c r="A24" s="4"/>
      <c r="B24" s="8"/>
      <c r="C24" s="8"/>
      <c r="D24" s="8"/>
      <c r="E24" s="8"/>
      <c r="F24" s="8"/>
      <c r="G24" s="4"/>
    </row>
    <row r="25" spans="1:7" x14ac:dyDescent="0.2">
      <c r="A25" s="4"/>
      <c r="B25" s="8"/>
      <c r="C25" s="8"/>
      <c r="D25" s="8"/>
      <c r="E25" s="8"/>
      <c r="F25" s="8"/>
      <c r="G25" s="4"/>
    </row>
    <row r="26" spans="1:7" x14ac:dyDescent="0.2">
      <c r="A26" s="4"/>
      <c r="B26" s="8"/>
      <c r="C26" s="8"/>
      <c r="D26" s="8"/>
      <c r="E26" s="8"/>
      <c r="F26" s="8"/>
      <c r="G26" s="4"/>
    </row>
    <row r="27" spans="1:7" x14ac:dyDescent="0.2">
      <c r="A27" s="4"/>
      <c r="B27" s="8"/>
      <c r="C27" s="8"/>
      <c r="D27" s="8"/>
      <c r="E27" s="8"/>
      <c r="F27" s="8"/>
      <c r="G27" s="4"/>
    </row>
    <row r="28" spans="1:7" x14ac:dyDescent="0.2">
      <c r="A28" s="4" t="s">
        <v>6</v>
      </c>
      <c r="B28" s="8"/>
      <c r="C28" s="8"/>
      <c r="D28" s="8"/>
      <c r="E28" s="8"/>
      <c r="F28" s="8"/>
      <c r="G28" s="4"/>
    </row>
    <row r="29" spans="1:7" x14ac:dyDescent="0.2">
      <c r="A29" s="2" t="s">
        <v>1</v>
      </c>
      <c r="B29" s="1"/>
      <c r="C29" s="1"/>
      <c r="D29" s="1"/>
      <c r="E29" s="1"/>
      <c r="F29" s="1"/>
    </row>
    <row r="30" spans="1:7" x14ac:dyDescent="0.2">
      <c r="A30" s="2" t="s">
        <v>2</v>
      </c>
      <c r="C30" s="1"/>
      <c r="D30" s="1"/>
      <c r="E30" s="1"/>
      <c r="F30" s="1"/>
    </row>
    <row r="31" spans="1:7" x14ac:dyDescent="0.2">
      <c r="A31" s="2" t="s">
        <v>14</v>
      </c>
      <c r="B31" s="1"/>
      <c r="C31" s="1"/>
      <c r="D31" s="1"/>
      <c r="E31" s="1"/>
      <c r="F31" s="1"/>
    </row>
    <row r="32" spans="1:7" x14ac:dyDescent="0.2">
      <c r="A32" s="15"/>
      <c r="B32" s="8"/>
      <c r="C32" s="8"/>
      <c r="D32" s="8"/>
      <c r="E32" s="8"/>
      <c r="F32" s="8"/>
      <c r="G32" s="4"/>
    </row>
    <row r="33" spans="1:7" x14ac:dyDescent="0.2">
      <c r="A33" s="5" t="s">
        <v>3</v>
      </c>
      <c r="B33" s="5">
        <v>1999</v>
      </c>
      <c r="C33" s="5">
        <v>2000</v>
      </c>
      <c r="D33" s="5">
        <v>2001</v>
      </c>
      <c r="E33" s="5">
        <v>2002</v>
      </c>
      <c r="F33" s="5">
        <v>2003</v>
      </c>
      <c r="G33" s="5">
        <v>2004</v>
      </c>
    </row>
    <row r="34" spans="1:7" x14ac:dyDescent="0.2">
      <c r="A34" s="6"/>
      <c r="B34" s="4"/>
      <c r="C34" s="4"/>
      <c r="D34" s="4"/>
      <c r="E34" s="4"/>
      <c r="F34" s="4"/>
      <c r="G34" s="4"/>
    </row>
    <row r="35" spans="1:7" x14ac:dyDescent="0.2">
      <c r="A35" s="13" t="s">
        <v>4</v>
      </c>
      <c r="B35" s="17">
        <f>SUM(B37:B47)</f>
        <v>60200</v>
      </c>
      <c r="C35" s="17">
        <f>SUM(C37:C47)</f>
        <v>60916.727000000006</v>
      </c>
      <c r="D35" s="19">
        <f>SUM(D37:D47)</f>
        <v>67958.959999999992</v>
      </c>
      <c r="E35" s="17">
        <f>SUM(E37:E48)</f>
        <v>97523</v>
      </c>
      <c r="F35" s="17">
        <f>SUM(F37:F47)</f>
        <v>112657</v>
      </c>
      <c r="G35" s="19">
        <f>SUM(G37:G47)</f>
        <v>106667</v>
      </c>
    </row>
    <row r="36" spans="1:7" x14ac:dyDescent="0.2">
      <c r="A36" s="13"/>
      <c r="B36" s="20"/>
      <c r="C36" s="20"/>
      <c r="D36" s="21"/>
      <c r="E36" s="20"/>
      <c r="F36" s="20"/>
      <c r="G36" s="21"/>
    </row>
    <row r="37" spans="1:7" x14ac:dyDescent="0.2">
      <c r="A37" s="14" t="s">
        <v>7</v>
      </c>
      <c r="B37" s="22">
        <v>11850</v>
      </c>
      <c r="C37" s="22">
        <v>11848.467000000001</v>
      </c>
      <c r="D37" s="23">
        <v>12131.47</v>
      </c>
      <c r="E37" s="22">
        <f>9423+8242</f>
        <v>17665</v>
      </c>
      <c r="F37" s="22">
        <f>9423+11551</f>
        <v>20974</v>
      </c>
      <c r="G37" s="23">
        <f>8630+10300</f>
        <v>18930</v>
      </c>
    </row>
    <row r="38" spans="1:7" x14ac:dyDescent="0.2">
      <c r="A38" s="14"/>
      <c r="B38" s="20"/>
      <c r="C38" s="20"/>
      <c r="D38" s="21"/>
      <c r="E38" s="20"/>
      <c r="F38" s="20"/>
      <c r="G38" s="21"/>
    </row>
    <row r="39" spans="1:7" x14ac:dyDescent="0.2">
      <c r="A39" s="14" t="s">
        <v>13</v>
      </c>
      <c r="B39" s="20">
        <v>7200</v>
      </c>
      <c r="C39" s="20">
        <v>7240</v>
      </c>
      <c r="D39" s="21">
        <v>7280</v>
      </c>
      <c r="E39" s="20">
        <f>3476+2448</f>
        <v>5924</v>
      </c>
      <c r="F39" s="20">
        <f>3476+3605</f>
        <v>7081</v>
      </c>
      <c r="G39" s="21">
        <f>3179+3249</f>
        <v>6428</v>
      </c>
    </row>
    <row r="40" spans="1:7" x14ac:dyDescent="0.2">
      <c r="A40" s="14"/>
      <c r="B40" s="20"/>
      <c r="C40" s="20"/>
      <c r="D40" s="21"/>
      <c r="E40" s="20"/>
      <c r="F40" s="20"/>
      <c r="G40" s="21"/>
    </row>
    <row r="41" spans="1:7" x14ac:dyDescent="0.2">
      <c r="A41" s="14" t="s">
        <v>9</v>
      </c>
      <c r="B41" s="22">
        <v>10150</v>
      </c>
      <c r="C41" s="22">
        <v>10232.36</v>
      </c>
      <c r="D41" s="23">
        <v>10361.49</v>
      </c>
      <c r="E41" s="22">
        <f>9638+6986</f>
        <v>16624</v>
      </c>
      <c r="F41" s="22">
        <f>9638+10393</f>
        <v>20031</v>
      </c>
      <c r="G41" s="23">
        <f>8907+11340</f>
        <v>20247</v>
      </c>
    </row>
    <row r="42" spans="1:7" x14ac:dyDescent="0.2">
      <c r="A42" s="14"/>
      <c r="B42" s="20"/>
      <c r="C42" s="20"/>
      <c r="D42" s="21"/>
      <c r="E42" s="20"/>
      <c r="F42" s="20"/>
      <c r="G42" s="21"/>
    </row>
    <row r="43" spans="1:7" x14ac:dyDescent="0.2">
      <c r="A43" s="14" t="s">
        <v>10</v>
      </c>
      <c r="B43" s="22">
        <v>6800</v>
      </c>
      <c r="C43" s="22">
        <v>6910</v>
      </c>
      <c r="D43" s="23">
        <v>11216</v>
      </c>
      <c r="E43" s="22">
        <f>5892+4900</f>
        <v>10792</v>
      </c>
      <c r="F43" s="22">
        <f>5752+6890</f>
        <v>12642</v>
      </c>
      <c r="G43" s="23">
        <f>5546+5781</f>
        <v>11327</v>
      </c>
    </row>
    <row r="44" spans="1:7" x14ac:dyDescent="0.2">
      <c r="A44" s="14"/>
      <c r="B44" s="20"/>
      <c r="C44" s="20"/>
      <c r="D44" s="21"/>
      <c r="E44" s="20"/>
      <c r="F44" s="20"/>
      <c r="G44" s="21"/>
    </row>
    <row r="45" spans="1:7" x14ac:dyDescent="0.2">
      <c r="A45" s="14" t="s">
        <v>11</v>
      </c>
      <c r="B45" s="22">
        <v>15650</v>
      </c>
      <c r="C45" s="22">
        <v>16139</v>
      </c>
      <c r="D45" s="23">
        <v>17939</v>
      </c>
      <c r="E45" s="22">
        <f>16857+13391</f>
        <v>30248</v>
      </c>
      <c r="F45" s="22">
        <f>18329+17368</f>
        <v>35697</v>
      </c>
      <c r="G45" s="23">
        <f>14807+16319</f>
        <v>31126</v>
      </c>
    </row>
    <row r="46" spans="1:7" x14ac:dyDescent="0.2">
      <c r="A46" s="14"/>
      <c r="B46" s="20"/>
      <c r="C46" s="20"/>
      <c r="D46" s="21"/>
      <c r="E46" s="20"/>
      <c r="F46" s="20"/>
      <c r="G46" s="21"/>
    </row>
    <row r="47" spans="1:7" x14ac:dyDescent="0.2">
      <c r="A47" s="14" t="s">
        <v>12</v>
      </c>
      <c r="B47" s="22">
        <v>8550</v>
      </c>
      <c r="C47" s="22">
        <v>8546.9</v>
      </c>
      <c r="D47" s="23">
        <v>9031</v>
      </c>
      <c r="E47" s="22">
        <f>8059+8211</f>
        <v>16270</v>
      </c>
      <c r="F47" s="22">
        <f>8059+8173</f>
        <v>16232</v>
      </c>
      <c r="G47" s="23">
        <f>9546+9063</f>
        <v>18609</v>
      </c>
    </row>
    <row r="48" spans="1:7" ht="6" customHeight="1" x14ac:dyDescent="0.2">
      <c r="A48" s="11"/>
      <c r="B48" s="11"/>
      <c r="C48" s="11"/>
      <c r="D48" s="11"/>
      <c r="E48" s="11"/>
      <c r="F48" s="11"/>
      <c r="G48" s="11"/>
    </row>
    <row r="49" spans="1:2" ht="16.5" customHeight="1" x14ac:dyDescent="0.2">
      <c r="A49" s="4" t="s">
        <v>5</v>
      </c>
      <c r="B49" s="12"/>
    </row>
  </sheetData>
  <phoneticPr fontId="0" type="noConversion"/>
  <printOptions horizontalCentered="1"/>
  <pageMargins left="0.75" right="0.5" top="0.75" bottom="0.75" header="0" footer="0"/>
  <pageSetup paperSize="9" pageOrder="overThenDown" orientation="portrait" r:id="rId1"/>
  <headerFooter alignWithMargins="0">
    <oddFooter>&amp;C14-&amp;P+7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showGridLines="0" view="pageBreakPreview" zoomScaleNormal="100" zoomScaleSheetLayoutView="100" workbookViewId="0">
      <selection activeCell="I26" sqref="I26"/>
    </sheetView>
  </sheetViews>
  <sheetFormatPr defaultRowHeight="12.75" x14ac:dyDescent="0.2"/>
  <cols>
    <col min="1" max="1" width="20" customWidth="1"/>
    <col min="2" max="2" width="19.7109375" customWidth="1"/>
  </cols>
  <sheetData>
    <row r="1" spans="1:2" x14ac:dyDescent="0.2">
      <c r="A1" s="1" t="s">
        <v>0</v>
      </c>
      <c r="B1" s="1"/>
    </row>
    <row r="2" spans="1:2" x14ac:dyDescent="0.2">
      <c r="A2" s="2" t="s">
        <v>19</v>
      </c>
      <c r="B2" s="1"/>
    </row>
    <row r="3" spans="1:2" x14ac:dyDescent="0.2">
      <c r="A3" s="2" t="s">
        <v>2</v>
      </c>
      <c r="B3" s="1"/>
    </row>
    <row r="4" spans="1:2" x14ac:dyDescent="0.2">
      <c r="A4" s="31">
        <v>2012</v>
      </c>
      <c r="B4" s="1"/>
    </row>
    <row r="5" spans="1:2" x14ac:dyDescent="0.2">
      <c r="A5" s="1"/>
      <c r="B5" s="1"/>
    </row>
    <row r="6" spans="1:2" s="3" customFormat="1" x14ac:dyDescent="0.2">
      <c r="A6" s="5" t="s">
        <v>3</v>
      </c>
      <c r="B6" s="5">
        <v>2012</v>
      </c>
    </row>
    <row r="7" spans="1:2" x14ac:dyDescent="0.2">
      <c r="A7" s="6"/>
      <c r="B7" s="10"/>
    </row>
    <row r="8" spans="1:2" x14ac:dyDescent="0.2">
      <c r="A8" s="26" t="s">
        <v>4</v>
      </c>
      <c r="B8" s="29">
        <v>2005</v>
      </c>
    </row>
    <row r="9" spans="1:2" x14ac:dyDescent="0.2">
      <c r="A9" s="25" t="s">
        <v>17</v>
      </c>
      <c r="B9" s="17"/>
    </row>
    <row r="10" spans="1:2" x14ac:dyDescent="0.2">
      <c r="A10" s="25" t="s">
        <v>18</v>
      </c>
      <c r="B10" s="17"/>
    </row>
    <row r="11" spans="1:2" ht="7.5" customHeight="1" x14ac:dyDescent="0.2">
      <c r="A11" s="26"/>
      <c r="B11" s="18"/>
    </row>
    <row r="12" spans="1:2" x14ac:dyDescent="0.2">
      <c r="A12" s="27" t="s">
        <v>7</v>
      </c>
      <c r="B12" s="18"/>
    </row>
    <row r="13" spans="1:2" x14ac:dyDescent="0.2">
      <c r="A13" s="28" t="s">
        <v>17</v>
      </c>
      <c r="B13" s="18"/>
    </row>
    <row r="14" spans="1:2" x14ac:dyDescent="0.2">
      <c r="A14" s="28" t="s">
        <v>18</v>
      </c>
      <c r="B14" s="18"/>
    </row>
    <row r="15" spans="1:2" ht="7.5" customHeight="1" x14ac:dyDescent="0.2">
      <c r="A15" s="27"/>
      <c r="B15" s="18"/>
    </row>
    <row r="16" spans="1:2" x14ac:dyDescent="0.2">
      <c r="A16" s="27" t="s">
        <v>8</v>
      </c>
      <c r="B16" s="18"/>
    </row>
    <row r="17" spans="1:2" x14ac:dyDescent="0.2">
      <c r="A17" s="28" t="s">
        <v>17</v>
      </c>
      <c r="B17" s="18"/>
    </row>
    <row r="18" spans="1:2" x14ac:dyDescent="0.2">
      <c r="A18" s="28" t="s">
        <v>18</v>
      </c>
      <c r="B18" s="18"/>
    </row>
    <row r="19" spans="1:2" ht="7.5" customHeight="1" x14ac:dyDescent="0.2">
      <c r="A19" s="27"/>
      <c r="B19" s="18"/>
    </row>
    <row r="20" spans="1:2" x14ac:dyDescent="0.2">
      <c r="A20" s="27" t="s">
        <v>9</v>
      </c>
      <c r="B20" s="18"/>
    </row>
    <row r="21" spans="1:2" x14ac:dyDescent="0.2">
      <c r="A21" s="28" t="s">
        <v>17</v>
      </c>
      <c r="B21" s="18"/>
    </row>
    <row r="22" spans="1:2" x14ac:dyDescent="0.2">
      <c r="A22" s="28" t="s">
        <v>18</v>
      </c>
      <c r="B22" s="18"/>
    </row>
    <row r="23" spans="1:2" ht="7.5" customHeight="1" x14ac:dyDescent="0.2">
      <c r="A23" s="27"/>
      <c r="B23" s="18"/>
    </row>
    <row r="24" spans="1:2" x14ac:dyDescent="0.2">
      <c r="A24" s="27" t="s">
        <v>10</v>
      </c>
      <c r="B24" s="18"/>
    </row>
    <row r="25" spans="1:2" x14ac:dyDescent="0.2">
      <c r="A25" s="28" t="s">
        <v>17</v>
      </c>
      <c r="B25" s="18"/>
    </row>
    <row r="26" spans="1:2" x14ac:dyDescent="0.2">
      <c r="A26" s="28" t="s">
        <v>18</v>
      </c>
      <c r="B26" s="18"/>
    </row>
    <row r="27" spans="1:2" ht="7.5" customHeight="1" x14ac:dyDescent="0.2">
      <c r="A27" s="27"/>
      <c r="B27" s="18"/>
    </row>
    <row r="28" spans="1:2" x14ac:dyDescent="0.2">
      <c r="A28" s="27" t="s">
        <v>11</v>
      </c>
    </row>
    <row r="29" spans="1:2" x14ac:dyDescent="0.2">
      <c r="A29" s="28" t="s">
        <v>17</v>
      </c>
      <c r="B29" s="18"/>
    </row>
    <row r="30" spans="1:2" x14ac:dyDescent="0.2">
      <c r="A30" s="28" t="s">
        <v>18</v>
      </c>
      <c r="B30" s="18"/>
    </row>
    <row r="31" spans="1:2" ht="7.5" customHeight="1" x14ac:dyDescent="0.2">
      <c r="A31" s="27"/>
      <c r="B31" s="18"/>
    </row>
    <row r="32" spans="1:2" x14ac:dyDescent="0.2">
      <c r="A32" s="27" t="s">
        <v>12</v>
      </c>
      <c r="B32" s="18"/>
    </row>
    <row r="33" spans="1:2" x14ac:dyDescent="0.2">
      <c r="A33" s="28" t="s">
        <v>17</v>
      </c>
      <c r="B33" s="22"/>
    </row>
    <row r="34" spans="1:2" x14ac:dyDescent="0.2">
      <c r="A34" s="28" t="s">
        <v>18</v>
      </c>
      <c r="B34" s="22"/>
    </row>
    <row r="35" spans="1:2" ht="7.5" customHeight="1" x14ac:dyDescent="0.2">
      <c r="A35" s="7"/>
      <c r="B35" s="11"/>
    </row>
    <row r="36" spans="1:2" x14ac:dyDescent="0.2">
      <c r="A36" s="4" t="s">
        <v>20</v>
      </c>
      <c r="B36" s="8"/>
    </row>
    <row r="37" spans="1:2" x14ac:dyDescent="0.2">
      <c r="A37" s="4"/>
      <c r="B37" s="8"/>
    </row>
    <row r="38" spans="1:2" x14ac:dyDescent="0.2">
      <c r="A38" s="4"/>
      <c r="B38" s="8"/>
    </row>
    <row r="39" spans="1:2" x14ac:dyDescent="0.2">
      <c r="A39" s="4"/>
      <c r="B39" s="8"/>
    </row>
    <row r="40" spans="1:2" x14ac:dyDescent="0.2">
      <c r="A40" s="4"/>
      <c r="B40" s="8"/>
    </row>
    <row r="41" spans="1:2" x14ac:dyDescent="0.2">
      <c r="A41" s="4"/>
      <c r="B41" s="8"/>
    </row>
    <row r="42" spans="1:2" x14ac:dyDescent="0.2">
      <c r="A42" s="4"/>
      <c r="B42" s="8"/>
    </row>
    <row r="43" spans="1:2" x14ac:dyDescent="0.2">
      <c r="A43" s="4"/>
      <c r="B43" s="8"/>
    </row>
    <row r="44" spans="1:2" x14ac:dyDescent="0.2">
      <c r="A44" s="4"/>
      <c r="B44" s="8"/>
    </row>
    <row r="45" spans="1:2" x14ac:dyDescent="0.2">
      <c r="A45" s="4"/>
      <c r="B45" s="8"/>
    </row>
    <row r="46" spans="1:2" x14ac:dyDescent="0.2">
      <c r="A46" s="4"/>
      <c r="B46" s="8"/>
    </row>
    <row r="47" spans="1:2" x14ac:dyDescent="0.2">
      <c r="A47" s="4"/>
      <c r="B47" s="8"/>
    </row>
    <row r="48" spans="1:2" x14ac:dyDescent="0.2">
      <c r="A48" s="4"/>
      <c r="B48" s="8"/>
    </row>
    <row r="49" spans="1:2" x14ac:dyDescent="0.2">
      <c r="A49" s="4"/>
      <c r="B49" s="8"/>
    </row>
    <row r="50" spans="1:2" x14ac:dyDescent="0.2">
      <c r="A50" s="4"/>
      <c r="B50" s="8"/>
    </row>
    <row r="51" spans="1:2" x14ac:dyDescent="0.2">
      <c r="A51" s="4"/>
      <c r="B51" s="8"/>
    </row>
    <row r="52" spans="1:2" x14ac:dyDescent="0.2">
      <c r="A52" s="4"/>
      <c r="B52" s="8"/>
    </row>
    <row r="53" spans="1:2" x14ac:dyDescent="0.2">
      <c r="A53" s="4"/>
      <c r="B53" s="8"/>
    </row>
    <row r="54" spans="1:2" x14ac:dyDescent="0.2">
      <c r="A54" s="4"/>
      <c r="B54" s="8"/>
    </row>
    <row r="55" spans="1:2" x14ac:dyDescent="0.2">
      <c r="A55" s="4"/>
      <c r="B55" s="8"/>
    </row>
    <row r="56" spans="1:2" x14ac:dyDescent="0.2">
      <c r="A56" s="4"/>
      <c r="B56" s="8"/>
    </row>
    <row r="57" spans="1:2" x14ac:dyDescent="0.2">
      <c r="A57" s="4"/>
      <c r="B57" s="8"/>
    </row>
    <row r="58" spans="1:2" x14ac:dyDescent="0.2">
      <c r="A58" s="4"/>
      <c r="B58" s="8"/>
    </row>
    <row r="59" spans="1:2" x14ac:dyDescent="0.2">
      <c r="A59" s="4"/>
      <c r="B59" s="8"/>
    </row>
    <row r="60" spans="1:2" x14ac:dyDescent="0.2">
      <c r="A60" s="30"/>
      <c r="B60" s="8"/>
    </row>
    <row r="61" spans="1:2" ht="12.75" customHeight="1" x14ac:dyDescent="0.2">
      <c r="A61" s="30"/>
      <c r="B61" s="30"/>
    </row>
    <row r="62" spans="1:2" ht="12.75" customHeight="1" x14ac:dyDescent="0.2"/>
  </sheetData>
  <printOptions horizontalCentered="1"/>
  <pageMargins left="0.75" right="0.5" top="0.75" bottom="0.75" header="0" footer="0"/>
  <pageSetup paperSize="9" pageOrder="overThenDown" orientation="portrait" horizontalDpi="300" verticalDpi="300" r:id="rId1"/>
  <headerFooter alignWithMargins="0">
    <oddFooter>&amp;C14-8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14.4</vt:lpstr>
      <vt:lpstr>14.4_06(draft)</vt:lpstr>
      <vt:lpstr>14.4_05</vt:lpstr>
      <vt:lpstr>14.4_10 (2)</vt:lpstr>
      <vt:lpstr>'14.4'!Print_Area</vt:lpstr>
      <vt:lpstr>'14.4_05'!Print_Area</vt:lpstr>
      <vt:lpstr>'14.4_06(draft)'!Print_Area</vt:lpstr>
      <vt:lpstr>'14.4_10 (2)'!Print_Area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My PC</cp:lastModifiedBy>
  <cp:lastPrinted>2014-11-24T03:53:35Z</cp:lastPrinted>
  <dcterms:created xsi:type="dcterms:W3CDTF">1999-03-24T03:23:54Z</dcterms:created>
  <dcterms:modified xsi:type="dcterms:W3CDTF">2014-11-24T03:53:41Z</dcterms:modified>
</cp:coreProperties>
</file>