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16380" windowHeight="8130" tabRatio="597"/>
  </bookViews>
  <sheets>
    <sheet name="16.2" sheetId="1" r:id="rId1"/>
    <sheet name="16.2_09 (2)" sheetId="2" r:id="rId2"/>
  </sheets>
  <definedNames>
    <definedName name="__xlnm.Print_Area" localSheetId="0">'16.2'!$A$1:$E$62</definedName>
    <definedName name="__xlnm.Print_Area" localSheetId="1">'16.2_09 (2)'!$A$1:$E$65</definedName>
    <definedName name="_xlnm.Print_Area" localSheetId="0">'16.2'!$A$1:$E$62</definedName>
    <definedName name="_xlnm.Print_Area" localSheetId="1">'16.2_09 (2)'!$A$1:$E$65</definedName>
  </definedNames>
  <calcPr calcId="145621"/>
</workbook>
</file>

<file path=xl/calcChain.xml><?xml version="1.0" encoding="utf-8"?>
<calcChain xmlns="http://schemas.openxmlformats.org/spreadsheetml/2006/main">
  <c r="C11" i="1" l="1"/>
  <c r="D11" i="1"/>
  <c r="E11" i="1"/>
  <c r="C12" i="1"/>
  <c r="D12" i="1"/>
  <c r="E12" i="1"/>
  <c r="B14" i="1"/>
  <c r="B15" i="1"/>
  <c r="B17" i="1"/>
  <c r="B20" i="1"/>
  <c r="I20" i="1"/>
  <c r="B21" i="1"/>
  <c r="I21" i="1"/>
  <c r="B23" i="1"/>
  <c r="I24" i="1"/>
  <c r="B26" i="1"/>
  <c r="B27" i="1"/>
  <c r="B29" i="1"/>
  <c r="B30" i="1"/>
  <c r="C43" i="1"/>
  <c r="B43" i="1" s="1"/>
  <c r="D43" i="1"/>
  <c r="E43" i="1"/>
  <c r="D44" i="1"/>
  <c r="B46" i="1"/>
  <c r="B47" i="1"/>
  <c r="B49" i="1"/>
  <c r="B52" i="1"/>
  <c r="B53" i="1"/>
  <c r="B55" i="1"/>
  <c r="B56" i="1"/>
  <c r="B58" i="1"/>
  <c r="B59" i="1"/>
  <c r="B61" i="1"/>
  <c r="B62" i="1"/>
  <c r="C11" i="2"/>
  <c r="B11" i="2" s="1"/>
  <c r="D11" i="2"/>
  <c r="E11" i="2"/>
  <c r="C12" i="2"/>
  <c r="B12" i="2" s="1"/>
  <c r="D12" i="2"/>
  <c r="E12" i="2"/>
  <c r="D13" i="2"/>
  <c r="B13" i="2" s="1"/>
  <c r="C14" i="2"/>
  <c r="B14" i="2" s="1"/>
  <c r="D14" i="2"/>
  <c r="C15" i="2"/>
  <c r="B15" i="2" s="1"/>
  <c r="D15" i="2"/>
  <c r="D16" i="2"/>
  <c r="B16" i="2" s="1"/>
  <c r="E16" i="2"/>
  <c r="B17" i="2"/>
  <c r="C17" i="2"/>
  <c r="D17" i="2"/>
  <c r="E17" i="2"/>
  <c r="B19" i="2"/>
  <c r="B20" i="2"/>
  <c r="B21" i="2"/>
  <c r="B22" i="2"/>
  <c r="B23" i="2"/>
  <c r="B24" i="2"/>
  <c r="B25" i="2"/>
  <c r="B27" i="2"/>
  <c r="B28" i="2"/>
  <c r="B29" i="2"/>
  <c r="B30" i="2"/>
  <c r="B31" i="2"/>
  <c r="B32" i="2"/>
  <c r="B33" i="2"/>
  <c r="B35" i="2"/>
  <c r="B36" i="2"/>
  <c r="B37" i="2"/>
  <c r="B38" i="2"/>
  <c r="B39" i="2"/>
  <c r="B40" i="2"/>
  <c r="B41" i="2"/>
  <c r="B43" i="2"/>
  <c r="B44" i="2"/>
  <c r="B45" i="2"/>
  <c r="B46" i="2"/>
  <c r="B47" i="2"/>
  <c r="B48" i="2"/>
  <c r="B49" i="2"/>
  <c r="B51" i="2"/>
  <c r="B52" i="2"/>
  <c r="B53" i="2"/>
  <c r="B54" i="2"/>
  <c r="B55" i="2"/>
  <c r="B56" i="2"/>
  <c r="B57" i="2"/>
  <c r="B59" i="2"/>
  <c r="B60" i="2"/>
  <c r="B61" i="2"/>
  <c r="B62" i="2"/>
  <c r="B63" i="2"/>
  <c r="B64" i="2"/>
  <c r="B65" i="2"/>
  <c r="B11" i="1" l="1"/>
  <c r="B12" i="1"/>
  <c r="B44" i="1"/>
</calcChain>
</file>

<file path=xl/sharedStrings.xml><?xml version="1.0" encoding="utf-8"?>
<sst xmlns="http://schemas.openxmlformats.org/spreadsheetml/2006/main" count="142" uniqueCount="38">
  <si>
    <t xml:space="preserve">Table 16.2 </t>
  </si>
  <si>
    <t xml:space="preserve">SELECTED BALANCE SHEET ACCOUNTS AND TOTAL INCOME AND EXPENSES </t>
  </si>
  <si>
    <t>BY BANK GROUP AND PROVINCE</t>
  </si>
  <si>
    <t>For the Years Ended 2012 and 2013</t>
  </si>
  <si>
    <t>(In million pesos)</t>
  </si>
  <si>
    <t>Province / Accounts</t>
  </si>
  <si>
    <t>Total</t>
  </si>
  <si>
    <t>Universal and</t>
  </si>
  <si>
    <t>Thrift</t>
  </si>
  <si>
    <t>Rural and</t>
  </si>
  <si>
    <t>Commercial Banks</t>
  </si>
  <si>
    <t>Banks</t>
  </si>
  <si>
    <t>Cooperative Banks</t>
  </si>
  <si>
    <t>CAR</t>
  </si>
  <si>
    <t xml:space="preserve">        Number of Banking Offices</t>
  </si>
  <si>
    <t xml:space="preserve">        Net Loan Portfolio</t>
  </si>
  <si>
    <t>Abra</t>
  </si>
  <si>
    <t>Apayao</t>
  </si>
  <si>
    <t>*</t>
  </si>
  <si>
    <t>Benguet 1/</t>
  </si>
  <si>
    <t>Ifugao</t>
  </si>
  <si>
    <t>Kalinga</t>
  </si>
  <si>
    <t>Mt. Province</t>
  </si>
  <si>
    <t>Source: Bangko Sentral ng Pilipinas</t>
  </si>
  <si>
    <t>Table 16 continued</t>
  </si>
  <si>
    <t>* In view of the confidentiality of information on individual institution under Section (c) of Republic Act No. 7653 (The Central Bank Act), which prohibits personnel of the Bangko Sentral ng Pilipinas (BSP) from revealing or disclosing information relating to the condition or business of any institution subject to BSP examination or supervision, related statistics cannot be provided.</t>
  </si>
  <si>
    <t>Table 16.2 Continued</t>
  </si>
  <si>
    <r>
      <t>2006</t>
    </r>
    <r>
      <rPr>
        <b/>
        <vertAlign val="superscript"/>
        <sz val="9"/>
        <rFont val="Arial"/>
        <family val="2"/>
      </rPr>
      <t>a2006a2006a2006a</t>
    </r>
  </si>
  <si>
    <t>Province/Accounts</t>
  </si>
  <si>
    <t xml:space="preserve">        Total Assets</t>
  </si>
  <si>
    <t xml:space="preserve">        Total Operating Income</t>
  </si>
  <si>
    <t xml:space="preserve">        Total Interest Income </t>
  </si>
  <si>
    <t xml:space="preserve">        Total Operating Expenses</t>
  </si>
  <si>
    <t xml:space="preserve">        Total Interest Expenses</t>
  </si>
  <si>
    <t xml:space="preserve">(The Central Bank Act), which prohibits personnel of the Bangko Sentral ng Pilipinas (BSP) from revealing or </t>
  </si>
  <si>
    <t>disclosing information relating to the condition or business of any institution subject to BSP examination or</t>
  </si>
  <si>
    <t>supervision, related statistics cannot be provided.</t>
  </si>
  <si>
    <t>* In view of the confidentiality of information on individual institution under Section (c) of Republic Act. No 7653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</si>
</sst>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quot; (&quot;#,##0.00\);&quot; -&quot;#\ ;@\ "/>
    <numFmt numFmtId="165" formatCode="&quot;     &quot;#,##0"/>
    <numFmt numFmtId="166" formatCode="#,##0\ ;&quot; (&quot;#,##0\);&quot; - &quot;;@\ "/>
    <numFmt numFmtId="167" formatCode="#,##0\ ;\(#,##0\)"/>
  </numFmts>
  <fonts count="8" x14ac:knownFonts="1">
    <font>
      <sz val="10"/>
      <name val="Arial"/>
      <family val="2"/>
    </font>
    <font>
      <sz val="11"/>
      <color indexed="8"/>
      <name val="Calibri"/>
      <family val="2"/>
    </font>
    <font>
      <b/>
      <sz val="10"/>
      <name val="Arial"/>
      <family val="2"/>
    </font>
    <font>
      <b/>
      <sz val="9"/>
      <name val="Arial"/>
      <family val="2"/>
    </font>
    <font>
      <sz val="9"/>
      <name val="Arial"/>
      <family val="2"/>
    </font>
    <font>
      <i/>
      <sz val="10"/>
      <name val="Calibri"/>
      <family val="2"/>
    </font>
    <font>
      <b/>
      <vertAlign val="superscript"/>
      <sz val="9"/>
      <name val="Arial"/>
      <family val="2"/>
    </font>
    <font>
      <sz val="10"/>
      <name val="Arial"/>
      <family val="2"/>
    </font>
  </fonts>
  <fills count="2">
    <fill>
      <patternFill patternType="none"/>
    </fill>
    <fill>
      <patternFill patternType="gray125"/>
    </fill>
  </fills>
  <borders count="6">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s>
  <cellStyleXfs count="4">
    <xf numFmtId="0" fontId="0" fillId="0" borderId="0"/>
    <xf numFmtId="164" fontId="7" fillId="0" borderId="0"/>
    <xf numFmtId="0" fontId="1" fillId="0" borderId="0"/>
    <xf numFmtId="0" fontId="7" fillId="0" borderId="0"/>
  </cellStyleXfs>
  <cellXfs count="28">
    <xf numFmtId="0" fontId="0" fillId="0" borderId="0" xfId="0"/>
    <xf numFmtId="0" fontId="7" fillId="0" borderId="0" xfId="3"/>
    <xf numFmtId="0" fontId="0" fillId="0" borderId="0" xfId="3" applyFont="1"/>
    <xf numFmtId="0" fontId="2" fillId="0" borderId="0" xfId="3" applyFont="1"/>
    <xf numFmtId="0" fontId="3" fillId="0" borderId="1" xfId="3" applyFont="1" applyFill="1" applyBorder="1" applyAlignment="1">
      <alignment horizontal="center"/>
    </xf>
    <xf numFmtId="0" fontId="3" fillId="0" borderId="3" xfId="3" applyFont="1" applyFill="1" applyBorder="1" applyAlignment="1">
      <alignment horizontal="center"/>
    </xf>
    <xf numFmtId="0" fontId="3" fillId="0" borderId="0" xfId="3" applyFont="1" applyFill="1" applyBorder="1" applyAlignment="1">
      <alignment horizontal="center"/>
    </xf>
    <xf numFmtId="0" fontId="4" fillId="0" borderId="4" xfId="3" applyFont="1" applyFill="1" applyBorder="1" applyAlignment="1">
      <alignment horizontal="center"/>
    </xf>
    <xf numFmtId="0" fontId="3" fillId="0" borderId="4" xfId="3" applyFont="1" applyFill="1" applyBorder="1" applyAlignment="1">
      <alignment horizontal="center"/>
    </xf>
    <xf numFmtId="0" fontId="3" fillId="0" borderId="5" xfId="3" applyFont="1" applyFill="1" applyBorder="1" applyAlignment="1">
      <alignment horizontal="center"/>
    </xf>
    <xf numFmtId="0" fontId="3" fillId="0" borderId="0" xfId="3" applyFont="1" applyBorder="1"/>
    <xf numFmtId="3" fontId="4" fillId="0" borderId="0" xfId="3" applyNumberFormat="1" applyFont="1"/>
    <xf numFmtId="3" fontId="4" fillId="0" borderId="0" xfId="1" applyNumberFormat="1" applyFont="1" applyFill="1" applyBorder="1" applyAlignment="1" applyProtection="1"/>
    <xf numFmtId="165" fontId="4" fillId="0" borderId="0" xfId="3" applyNumberFormat="1" applyFont="1" applyBorder="1"/>
    <xf numFmtId="166" fontId="4" fillId="0" borderId="0" xfId="3" applyNumberFormat="1" applyFont="1" applyFill="1" applyBorder="1"/>
    <xf numFmtId="166" fontId="7" fillId="0" borderId="0" xfId="3" applyNumberFormat="1"/>
    <xf numFmtId="0" fontId="4" fillId="0" borderId="0" xfId="3" applyFont="1" applyBorder="1"/>
    <xf numFmtId="166" fontId="4" fillId="0" borderId="0" xfId="3" applyNumberFormat="1" applyFont="1"/>
    <xf numFmtId="166" fontId="4" fillId="0" borderId="0" xfId="3" applyNumberFormat="1" applyFont="1" applyAlignment="1">
      <alignment horizontal="right"/>
    </xf>
    <xf numFmtId="166" fontId="4" fillId="0" borderId="0" xfId="3" applyNumberFormat="1" applyFont="1" applyBorder="1" applyAlignment="1">
      <alignment horizontal="right"/>
    </xf>
    <xf numFmtId="165" fontId="4" fillId="0" borderId="5" xfId="3" applyNumberFormat="1" applyFont="1" applyBorder="1"/>
    <xf numFmtId="166" fontId="4" fillId="0" borderId="5" xfId="3" applyNumberFormat="1" applyFont="1" applyBorder="1" applyAlignment="1">
      <alignment horizontal="right"/>
    </xf>
    <xf numFmtId="165" fontId="4" fillId="0" borderId="0" xfId="3" applyNumberFormat="1" applyFont="1" applyFill="1" applyBorder="1"/>
    <xf numFmtId="166" fontId="4" fillId="0" borderId="0" xfId="3" applyNumberFormat="1" applyFont="1" applyBorder="1"/>
    <xf numFmtId="166" fontId="4" fillId="0" borderId="5" xfId="3" applyNumberFormat="1" applyFont="1" applyBorder="1"/>
    <xf numFmtId="167" fontId="5" fillId="0" borderId="0" xfId="2" applyNumberFormat="1" applyFont="1" applyFill="1" applyBorder="1" applyAlignment="1">
      <alignment horizontal="center" vertical="top" wrapText="1"/>
    </xf>
    <xf numFmtId="0" fontId="3" fillId="0" borderId="2" xfId="3" applyFont="1" applyFill="1" applyBorder="1" applyAlignment="1">
      <alignment horizontal="center"/>
    </xf>
    <xf numFmtId="0" fontId="3" fillId="0" borderId="2" xfId="3" applyFont="1" applyFill="1" applyBorder="1" applyAlignment="1">
      <alignment horizontal="center" vertical="center" wrapText="1"/>
    </xf>
  </cellXfs>
  <cellStyles count="4">
    <cellStyle name="Comma" xfId="1" builtinId="3"/>
    <cellStyle name="Excel Built-in Normal"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abSelected="1" view="pageBreakPreview" topLeftCell="A40" zoomScaleSheetLayoutView="100" workbookViewId="0">
      <selection activeCell="F44" sqref="F44"/>
    </sheetView>
  </sheetViews>
  <sheetFormatPr defaultColWidth="8.7109375" defaultRowHeight="12.75" x14ac:dyDescent="0.2"/>
  <cols>
    <col min="1" max="1" width="28.7109375" style="1" customWidth="1"/>
    <col min="2" max="2" width="11.28515625" style="1" customWidth="1"/>
    <col min="3" max="3" width="16" style="1" customWidth="1"/>
    <col min="4" max="4" width="13.7109375" style="1" customWidth="1"/>
    <col min="5" max="5" width="16.85546875" style="1" customWidth="1"/>
    <col min="6" max="16384" width="8.7109375" style="1"/>
  </cols>
  <sheetData>
    <row r="1" spans="1:6" x14ac:dyDescent="0.2">
      <c r="A1" s="2" t="s">
        <v>0</v>
      </c>
      <c r="B1" s="3"/>
      <c r="C1" s="3"/>
      <c r="D1" s="3"/>
      <c r="E1" s="3"/>
    </row>
    <row r="2" spans="1:6" x14ac:dyDescent="0.2">
      <c r="A2" s="3" t="s">
        <v>1</v>
      </c>
      <c r="B2" s="3"/>
      <c r="C2" s="3"/>
      <c r="D2" s="3"/>
      <c r="E2" s="3"/>
    </row>
    <row r="3" spans="1:6" x14ac:dyDescent="0.2">
      <c r="A3" s="3" t="s">
        <v>2</v>
      </c>
      <c r="B3" s="3"/>
      <c r="C3" s="3"/>
      <c r="D3" s="3"/>
      <c r="E3" s="3"/>
    </row>
    <row r="4" spans="1:6" x14ac:dyDescent="0.2">
      <c r="A4" s="3" t="s">
        <v>3</v>
      </c>
      <c r="B4" s="3"/>
      <c r="D4" s="3"/>
      <c r="E4" s="3"/>
    </row>
    <row r="5" spans="1:6" x14ac:dyDescent="0.2">
      <c r="A5" s="3" t="s">
        <v>4</v>
      </c>
      <c r="B5" s="3"/>
      <c r="C5" s="3"/>
      <c r="D5" s="3"/>
      <c r="E5" s="3"/>
    </row>
    <row r="7" spans="1:6" x14ac:dyDescent="0.2">
      <c r="A7" s="4"/>
      <c r="B7" s="26">
        <v>2012</v>
      </c>
      <c r="C7" s="26"/>
      <c r="D7" s="26"/>
      <c r="E7" s="26"/>
    </row>
    <row r="8" spans="1:6" ht="12.75" customHeight="1" x14ac:dyDescent="0.2">
      <c r="A8" s="5" t="s">
        <v>5</v>
      </c>
      <c r="B8" s="27" t="s">
        <v>6</v>
      </c>
      <c r="C8" s="4" t="s">
        <v>7</v>
      </c>
      <c r="D8" s="6" t="s">
        <v>8</v>
      </c>
      <c r="E8" s="4" t="s">
        <v>9</v>
      </c>
    </row>
    <row r="9" spans="1:6" x14ac:dyDescent="0.2">
      <c r="A9" s="7"/>
      <c r="B9" s="27"/>
      <c r="C9" s="8" t="s">
        <v>10</v>
      </c>
      <c r="D9" s="9" t="s">
        <v>11</v>
      </c>
      <c r="E9" s="8" t="s">
        <v>12</v>
      </c>
    </row>
    <row r="10" spans="1:6" x14ac:dyDescent="0.2">
      <c r="A10" s="10" t="s">
        <v>13</v>
      </c>
      <c r="B10" s="11"/>
      <c r="C10" s="11"/>
      <c r="D10" s="11"/>
      <c r="E10" s="12"/>
    </row>
    <row r="11" spans="1:6" x14ac:dyDescent="0.2">
      <c r="A11" s="13" t="s">
        <v>14</v>
      </c>
      <c r="B11" s="14">
        <f>SUM(C11:E11)</f>
        <v>130</v>
      </c>
      <c r="C11" s="14">
        <f>C14+C17+C20+C23+C26+C29</f>
        <v>62</v>
      </c>
      <c r="D11" s="14">
        <f>D14+D17+D20+D23+D26+D29</f>
        <v>11</v>
      </c>
      <c r="E11" s="14">
        <f>E14+E17+E20+E23+E26+E29</f>
        <v>57</v>
      </c>
    </row>
    <row r="12" spans="1:6" x14ac:dyDescent="0.2">
      <c r="A12" s="13" t="s">
        <v>15</v>
      </c>
      <c r="B12" s="14">
        <f>B15+B18+B21+B24+B27+B30</f>
        <v>9419.6460000000006</v>
      </c>
      <c r="C12" s="14">
        <f>C15+C21+C27+C30+414.346</f>
        <v>4742.4549999999999</v>
      </c>
      <c r="D12" s="14">
        <f>D15+D18+D21+D24+D27+D30</f>
        <v>1974.633</v>
      </c>
      <c r="E12" s="14">
        <f>E15+E21+E27+E30+252.26</f>
        <v>2702.558</v>
      </c>
      <c r="F12" s="15"/>
    </row>
    <row r="13" spans="1:6" x14ac:dyDescent="0.2">
      <c r="A13" s="16" t="s">
        <v>16</v>
      </c>
      <c r="B13" s="17"/>
      <c r="C13" s="17"/>
      <c r="D13" s="17"/>
      <c r="E13" s="17"/>
    </row>
    <row r="14" spans="1:6" x14ac:dyDescent="0.2">
      <c r="A14" s="13" t="s">
        <v>14</v>
      </c>
      <c r="B14" s="18">
        <f>SUM(C14:E14)</f>
        <v>8</v>
      </c>
      <c r="C14" s="18">
        <v>5</v>
      </c>
      <c r="D14" s="18">
        <v>0</v>
      </c>
      <c r="E14" s="18">
        <v>3</v>
      </c>
    </row>
    <row r="15" spans="1:6" x14ac:dyDescent="0.2">
      <c r="A15" s="13" t="s">
        <v>15</v>
      </c>
      <c r="B15" s="18">
        <f>SUM(C15:E15)</f>
        <v>563.65599999999995</v>
      </c>
      <c r="C15" s="18">
        <v>489.346</v>
      </c>
      <c r="D15" s="18">
        <v>0</v>
      </c>
      <c r="E15" s="18">
        <v>74.31</v>
      </c>
    </row>
    <row r="16" spans="1:6" x14ac:dyDescent="0.2">
      <c r="A16" s="16" t="s">
        <v>17</v>
      </c>
      <c r="B16" s="17"/>
      <c r="C16" s="17"/>
      <c r="D16" s="19"/>
      <c r="E16" s="17"/>
    </row>
    <row r="17" spans="1:17" x14ac:dyDescent="0.2">
      <c r="A17" s="13" t="s">
        <v>14</v>
      </c>
      <c r="B17" s="18">
        <f>SUM(C17:E17)</f>
        <v>3</v>
      </c>
      <c r="C17" s="18">
        <v>1</v>
      </c>
      <c r="D17" s="18">
        <v>0</v>
      </c>
      <c r="E17" s="18">
        <v>2</v>
      </c>
    </row>
    <row r="18" spans="1:17" x14ac:dyDescent="0.2">
      <c r="A18" s="13" t="s">
        <v>15</v>
      </c>
      <c r="B18" s="18">
        <v>406.363</v>
      </c>
      <c r="C18" s="18" t="s">
        <v>18</v>
      </c>
      <c r="D18" s="18">
        <v>0</v>
      </c>
      <c r="E18" s="18" t="s">
        <v>18</v>
      </c>
    </row>
    <row r="19" spans="1:17" x14ac:dyDescent="0.2">
      <c r="A19" s="16" t="s">
        <v>19</v>
      </c>
      <c r="B19" s="17"/>
      <c r="C19" s="17"/>
      <c r="D19" s="17"/>
      <c r="E19" s="17"/>
    </row>
    <row r="20" spans="1:17" x14ac:dyDescent="0.2">
      <c r="A20" s="13" t="s">
        <v>14</v>
      </c>
      <c r="B20" s="18">
        <f>SUM(C20:E20)</f>
        <v>103</v>
      </c>
      <c r="C20" s="18">
        <v>49</v>
      </c>
      <c r="D20" s="18">
        <v>11</v>
      </c>
      <c r="E20" s="18">
        <v>43</v>
      </c>
      <c r="I20" s="1">
        <f>(10769-9420)/9420*100</f>
        <v>14.320594479830149</v>
      </c>
    </row>
    <row r="21" spans="1:17" x14ac:dyDescent="0.2">
      <c r="A21" s="13" t="s">
        <v>15</v>
      </c>
      <c r="B21" s="18">
        <f>SUM(C21:E21)</f>
        <v>7245.5239999999994</v>
      </c>
      <c r="C21" s="18">
        <v>3463.9250000000002</v>
      </c>
      <c r="D21" s="18">
        <v>1974.633</v>
      </c>
      <c r="E21" s="18">
        <v>1806.9659999999999</v>
      </c>
      <c r="I21" s="1">
        <f>8092/10769</f>
        <v>0.7514161017736094</v>
      </c>
    </row>
    <row r="22" spans="1:17" x14ac:dyDescent="0.2">
      <c r="A22" s="16" t="s">
        <v>20</v>
      </c>
      <c r="B22" s="17"/>
      <c r="C22" s="17"/>
      <c r="D22" s="18"/>
      <c r="E22" s="17"/>
    </row>
    <row r="23" spans="1:17" x14ac:dyDescent="0.2">
      <c r="A23" s="13" t="s">
        <v>14</v>
      </c>
      <c r="B23" s="18">
        <f>SUM(C23:E23)</f>
        <v>6</v>
      </c>
      <c r="C23" s="18">
        <v>2</v>
      </c>
      <c r="D23" s="18">
        <v>0</v>
      </c>
      <c r="E23" s="18">
        <v>4</v>
      </c>
    </row>
    <row r="24" spans="1:17" x14ac:dyDescent="0.2">
      <c r="A24" s="13" t="s">
        <v>15</v>
      </c>
      <c r="B24" s="18">
        <v>260.24299999999999</v>
      </c>
      <c r="C24" s="18" t="s">
        <v>18</v>
      </c>
      <c r="D24" s="18">
        <v>0</v>
      </c>
      <c r="E24" s="18" t="s">
        <v>18</v>
      </c>
      <c r="I24" s="1">
        <f>9420*1000000</f>
        <v>9420000000</v>
      </c>
    </row>
    <row r="25" spans="1:17" x14ac:dyDescent="0.2">
      <c r="A25" s="16" t="s">
        <v>21</v>
      </c>
      <c r="B25" s="17"/>
      <c r="C25" s="17"/>
      <c r="D25" s="18"/>
      <c r="E25" s="17"/>
    </row>
    <row r="26" spans="1:17" x14ac:dyDescent="0.2">
      <c r="A26" s="13" t="s">
        <v>14</v>
      </c>
      <c r="B26" s="18">
        <f>SUM(C26:E26)</f>
        <v>4</v>
      </c>
      <c r="C26" s="18">
        <v>3</v>
      </c>
      <c r="D26" s="18">
        <v>0</v>
      </c>
      <c r="E26" s="18">
        <v>1</v>
      </c>
    </row>
    <row r="27" spans="1:17" x14ac:dyDescent="0.2">
      <c r="A27" s="13" t="s">
        <v>15</v>
      </c>
      <c r="B27" s="18">
        <f>SUM(C27:E27)</f>
        <v>427.42700000000002</v>
      </c>
      <c r="C27" s="18">
        <v>303.07499999999999</v>
      </c>
      <c r="D27" s="18">
        <v>0</v>
      </c>
      <c r="E27" s="18">
        <v>124.352</v>
      </c>
    </row>
    <row r="28" spans="1:17" x14ac:dyDescent="0.2">
      <c r="A28" s="16" t="s">
        <v>22</v>
      </c>
      <c r="B28" s="17"/>
      <c r="C28" s="17"/>
      <c r="D28" s="17"/>
      <c r="E28" s="17"/>
    </row>
    <row r="29" spans="1:17" x14ac:dyDescent="0.2">
      <c r="A29" s="13" t="s">
        <v>14</v>
      </c>
      <c r="B29" s="18">
        <f>SUM(C29:E29)</f>
        <v>6</v>
      </c>
      <c r="C29" s="18">
        <v>2</v>
      </c>
      <c r="D29" s="18">
        <v>0</v>
      </c>
      <c r="E29" s="18">
        <v>4</v>
      </c>
    </row>
    <row r="30" spans="1:17" x14ac:dyDescent="0.2">
      <c r="A30" s="20" t="s">
        <v>15</v>
      </c>
      <c r="B30" s="21">
        <f>SUM(C30:E30)</f>
        <v>516.43299999999999</v>
      </c>
      <c r="C30" s="21">
        <v>71.763000000000005</v>
      </c>
      <c r="D30" s="21">
        <v>0</v>
      </c>
      <c r="E30" s="21">
        <v>444.67</v>
      </c>
    </row>
    <row r="31" spans="1:17" x14ac:dyDescent="0.2">
      <c r="A31" s="22" t="s">
        <v>37</v>
      </c>
      <c r="F31" s="25" t="s">
        <v>25</v>
      </c>
      <c r="G31" s="25"/>
      <c r="H31" s="25"/>
      <c r="I31" s="25"/>
      <c r="J31" s="25"/>
      <c r="K31" s="25"/>
      <c r="L31" s="25"/>
      <c r="M31" s="25"/>
      <c r="N31" s="25"/>
      <c r="O31" s="25"/>
      <c r="P31" s="25"/>
      <c r="Q31" s="25"/>
    </row>
    <row r="32" spans="1:17" x14ac:dyDescent="0.2">
      <c r="A32" s="22" t="s">
        <v>34</v>
      </c>
      <c r="F32" s="25"/>
      <c r="G32" s="25"/>
      <c r="H32" s="25"/>
      <c r="I32" s="25"/>
      <c r="J32" s="25"/>
      <c r="K32" s="25"/>
      <c r="L32" s="25"/>
      <c r="M32" s="25"/>
      <c r="N32" s="25"/>
      <c r="O32" s="25"/>
      <c r="P32" s="25"/>
      <c r="Q32" s="25"/>
    </row>
    <row r="33" spans="1:17" x14ac:dyDescent="0.2">
      <c r="A33" s="22" t="s">
        <v>35</v>
      </c>
      <c r="F33" s="25"/>
      <c r="G33" s="25"/>
      <c r="H33" s="25"/>
      <c r="I33" s="25"/>
      <c r="J33" s="25"/>
      <c r="K33" s="25"/>
      <c r="L33" s="25"/>
      <c r="M33" s="25"/>
      <c r="N33" s="25"/>
      <c r="O33" s="25"/>
      <c r="P33" s="25"/>
      <c r="Q33" s="25"/>
    </row>
    <row r="34" spans="1:17" x14ac:dyDescent="0.2">
      <c r="A34" s="22" t="s">
        <v>36</v>
      </c>
    </row>
    <row r="35" spans="1:17" x14ac:dyDescent="0.2">
      <c r="A35" s="22" t="s">
        <v>23</v>
      </c>
    </row>
    <row r="36" spans="1:17" x14ac:dyDescent="0.2">
      <c r="A36" s="22"/>
    </row>
    <row r="37" spans="1:17" x14ac:dyDescent="0.2">
      <c r="A37" s="22" t="s">
        <v>24</v>
      </c>
    </row>
    <row r="38" spans="1:17" x14ac:dyDescent="0.2">
      <c r="A38" s="22"/>
    </row>
    <row r="39" spans="1:17" x14ac:dyDescent="0.2">
      <c r="A39" s="4"/>
      <c r="B39" s="26">
        <v>2013</v>
      </c>
      <c r="C39" s="26"/>
      <c r="D39" s="26"/>
      <c r="E39" s="26"/>
    </row>
    <row r="40" spans="1:17" ht="12.75" customHeight="1" x14ac:dyDescent="0.2">
      <c r="A40" s="5" t="s">
        <v>5</v>
      </c>
      <c r="B40" s="27" t="s">
        <v>6</v>
      </c>
      <c r="C40" s="4" t="s">
        <v>7</v>
      </c>
      <c r="D40" s="6" t="s">
        <v>8</v>
      </c>
      <c r="E40" s="4" t="s">
        <v>9</v>
      </c>
    </row>
    <row r="41" spans="1:17" x14ac:dyDescent="0.2">
      <c r="A41" s="7"/>
      <c r="B41" s="27"/>
      <c r="C41" s="8" t="s">
        <v>10</v>
      </c>
      <c r="D41" s="9" t="s">
        <v>11</v>
      </c>
      <c r="E41" s="8" t="s">
        <v>12</v>
      </c>
    </row>
    <row r="42" spans="1:17" x14ac:dyDescent="0.2">
      <c r="A42" s="10" t="s">
        <v>13</v>
      </c>
    </row>
    <row r="43" spans="1:17" x14ac:dyDescent="0.2">
      <c r="A43" s="13" t="s">
        <v>14</v>
      </c>
      <c r="B43" s="17">
        <f>SUM(C43:E43)</f>
        <v>149</v>
      </c>
      <c r="C43" s="14">
        <f>C46+C49+C55+C58+C61+C52</f>
        <v>62</v>
      </c>
      <c r="D43" s="14">
        <f>D46+D49+D55+D58+D61+D52</f>
        <v>12</v>
      </c>
      <c r="E43" s="14">
        <f>E46+E49+E55+E58+E61+E52</f>
        <v>75</v>
      </c>
    </row>
    <row r="44" spans="1:17" x14ac:dyDescent="0.2">
      <c r="A44" s="13" t="s">
        <v>15</v>
      </c>
      <c r="B44" s="17">
        <f>B47+B50+B53+B56+B59+B62</f>
        <v>10769.125</v>
      </c>
      <c r="C44" s="17">
        <v>5600.0739999999996</v>
      </c>
      <c r="D44" s="17">
        <f>D47+D50+D53+D56+D59+D62</f>
        <v>2332.279</v>
      </c>
      <c r="E44" s="17">
        <v>2836.777</v>
      </c>
    </row>
    <row r="45" spans="1:17" x14ac:dyDescent="0.2">
      <c r="A45" s="16" t="s">
        <v>16</v>
      </c>
    </row>
    <row r="46" spans="1:17" x14ac:dyDescent="0.2">
      <c r="A46" s="13" t="s">
        <v>14</v>
      </c>
      <c r="B46" s="18">
        <f>SUM(C46:E46)</f>
        <v>11</v>
      </c>
      <c r="C46" s="18">
        <v>5</v>
      </c>
      <c r="D46" s="18">
        <v>1</v>
      </c>
      <c r="E46" s="18">
        <v>5</v>
      </c>
    </row>
    <row r="47" spans="1:17" ht="12.75" customHeight="1" x14ac:dyDescent="0.2">
      <c r="A47" s="13" t="s">
        <v>15</v>
      </c>
      <c r="B47" s="18">
        <f>SUM(C47:E47)</f>
        <v>716.81100000000004</v>
      </c>
      <c r="C47" s="18">
        <v>540.94100000000003</v>
      </c>
      <c r="D47" s="18">
        <v>0</v>
      </c>
      <c r="E47" s="18">
        <v>175.87</v>
      </c>
    </row>
    <row r="48" spans="1:17" x14ac:dyDescent="0.2">
      <c r="A48" s="16" t="s">
        <v>17</v>
      </c>
    </row>
    <row r="49" spans="1:15" x14ac:dyDescent="0.2">
      <c r="A49" s="13" t="s">
        <v>14</v>
      </c>
      <c r="B49" s="18">
        <f>SUM(C49:E49)</f>
        <v>3</v>
      </c>
      <c r="C49" s="18">
        <v>1</v>
      </c>
      <c r="D49" s="18">
        <v>0</v>
      </c>
      <c r="E49" s="18">
        <v>2</v>
      </c>
    </row>
    <row r="50" spans="1:15" x14ac:dyDescent="0.2">
      <c r="A50" s="13" t="s">
        <v>15</v>
      </c>
      <c r="B50" s="18">
        <v>420.58300000000003</v>
      </c>
      <c r="C50" s="18" t="s">
        <v>18</v>
      </c>
      <c r="D50" s="18">
        <v>0</v>
      </c>
      <c r="E50" s="18" t="s">
        <v>18</v>
      </c>
      <c r="J50" s="25"/>
      <c r="K50" s="25"/>
      <c r="L50" s="25"/>
      <c r="M50" s="25"/>
      <c r="N50" s="25"/>
      <c r="O50" s="25"/>
    </row>
    <row r="51" spans="1:15" x14ac:dyDescent="0.2">
      <c r="A51" s="16" t="s">
        <v>19</v>
      </c>
      <c r="J51" s="25"/>
      <c r="K51" s="25"/>
      <c r="L51" s="25"/>
      <c r="M51" s="25"/>
      <c r="N51" s="25"/>
      <c r="O51" s="25"/>
    </row>
    <row r="52" spans="1:15" x14ac:dyDescent="0.2">
      <c r="A52" s="13" t="s">
        <v>14</v>
      </c>
      <c r="B52" s="18">
        <f>SUM(C52:E52)</f>
        <v>113</v>
      </c>
      <c r="C52" s="18">
        <v>49</v>
      </c>
      <c r="D52" s="18">
        <v>11</v>
      </c>
      <c r="E52" s="18">
        <v>53</v>
      </c>
      <c r="J52" s="25"/>
      <c r="K52" s="25"/>
      <c r="L52" s="25"/>
      <c r="M52" s="25"/>
      <c r="N52" s="25"/>
      <c r="O52" s="25"/>
    </row>
    <row r="53" spans="1:15" x14ac:dyDescent="0.2">
      <c r="A53" s="13" t="s">
        <v>15</v>
      </c>
      <c r="B53" s="18">
        <f>SUM(C53:E53)</f>
        <v>8092.2820000000002</v>
      </c>
      <c r="C53" s="18">
        <v>3909.33</v>
      </c>
      <c r="D53" s="18">
        <v>2332.279</v>
      </c>
      <c r="E53" s="18">
        <v>1850.673</v>
      </c>
    </row>
    <row r="54" spans="1:15" x14ac:dyDescent="0.2">
      <c r="A54" s="16" t="s">
        <v>20</v>
      </c>
    </row>
    <row r="55" spans="1:15" x14ac:dyDescent="0.2">
      <c r="A55" s="13" t="s">
        <v>14</v>
      </c>
      <c r="B55" s="18">
        <f>SUM(C55:E55)</f>
        <v>7</v>
      </c>
      <c r="C55" s="18">
        <v>2</v>
      </c>
      <c r="D55" s="18">
        <v>0</v>
      </c>
      <c r="E55" s="18">
        <v>5</v>
      </c>
    </row>
    <row r="56" spans="1:15" x14ac:dyDescent="0.2">
      <c r="A56" s="13" t="s">
        <v>15</v>
      </c>
      <c r="B56" s="18">
        <f>SUM(C56:E56)</f>
        <v>333.68700000000001</v>
      </c>
      <c r="C56" s="18">
        <v>157.58799999999999</v>
      </c>
      <c r="D56" s="18">
        <v>0</v>
      </c>
      <c r="E56" s="18">
        <v>176.09899999999999</v>
      </c>
    </row>
    <row r="57" spans="1:15" x14ac:dyDescent="0.2">
      <c r="A57" s="16" t="s">
        <v>21</v>
      </c>
    </row>
    <row r="58" spans="1:15" x14ac:dyDescent="0.2">
      <c r="A58" s="13" t="s">
        <v>14</v>
      </c>
      <c r="B58" s="18">
        <f>SUM(C58:E58)</f>
        <v>6</v>
      </c>
      <c r="C58" s="18">
        <v>3</v>
      </c>
      <c r="D58" s="18">
        <v>0</v>
      </c>
      <c r="E58" s="18">
        <v>3</v>
      </c>
    </row>
    <row r="59" spans="1:15" x14ac:dyDescent="0.2">
      <c r="A59" s="13" t="s">
        <v>15</v>
      </c>
      <c r="B59" s="18">
        <f>SUM(C59:E59)</f>
        <v>544.96600000000001</v>
      </c>
      <c r="C59" s="18">
        <v>425.41500000000002</v>
      </c>
      <c r="D59" s="18">
        <v>0</v>
      </c>
      <c r="E59" s="18">
        <v>119.551</v>
      </c>
    </row>
    <row r="60" spans="1:15" x14ac:dyDescent="0.2">
      <c r="A60" s="16" t="s">
        <v>22</v>
      </c>
    </row>
    <row r="61" spans="1:15" x14ac:dyDescent="0.2">
      <c r="A61" s="13" t="s">
        <v>14</v>
      </c>
      <c r="B61" s="18">
        <f>SUM(C61:E61)</f>
        <v>9</v>
      </c>
      <c r="C61" s="18">
        <v>2</v>
      </c>
      <c r="D61" s="18">
        <v>0</v>
      </c>
      <c r="E61" s="18">
        <v>7</v>
      </c>
    </row>
    <row r="62" spans="1:15" x14ac:dyDescent="0.2">
      <c r="A62" s="20" t="s">
        <v>15</v>
      </c>
      <c r="B62" s="21">
        <f>SUM(C62:E62)</f>
        <v>660.79600000000005</v>
      </c>
      <c r="C62" s="21">
        <v>233.10900000000001</v>
      </c>
      <c r="D62" s="21">
        <v>0</v>
      </c>
      <c r="E62" s="21">
        <v>427.68700000000001</v>
      </c>
    </row>
  </sheetData>
  <sheetProtection selectLockedCells="1" selectUnlockedCells="1"/>
  <mergeCells count="6">
    <mergeCell ref="J50:O52"/>
    <mergeCell ref="F31:Q33"/>
    <mergeCell ref="B7:E7"/>
    <mergeCell ref="B8:B9"/>
    <mergeCell ref="B39:E39"/>
    <mergeCell ref="B40:B41"/>
  </mergeCells>
  <printOptions horizontalCentered="1" verticalCentered="1"/>
  <pageMargins left="0.75" right="0.75" top="0.75" bottom="0.75" header="0.51180555555555596" footer="0.5"/>
  <pageSetup paperSize="9" scale="95" firstPageNumber="4" orientation="portrait" useFirstPageNumber="1" horizontalDpi="300" verticalDpi="300" r:id="rId1"/>
  <headerFooter alignWithMargins="0">
    <oddFooter>&amp;C16-&amp;P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view="pageBreakPreview" zoomScaleSheetLayoutView="100" workbookViewId="0">
      <selection activeCell="C15" sqref="C15"/>
    </sheetView>
  </sheetViews>
  <sheetFormatPr defaultColWidth="8.7109375" defaultRowHeight="12.75" x14ac:dyDescent="0.2"/>
  <cols>
    <col min="1" max="1" width="34.28515625" style="1" customWidth="1"/>
    <col min="2" max="2" width="15.7109375" style="1" customWidth="1"/>
    <col min="3" max="3" width="18.85546875" style="1" customWidth="1"/>
    <col min="4" max="4" width="15.5703125" style="1" customWidth="1"/>
    <col min="5" max="5" width="19.140625" style="1" customWidth="1"/>
    <col min="6" max="16384" width="8.7109375" style="1"/>
  </cols>
  <sheetData>
    <row r="1" spans="1:5" x14ac:dyDescent="0.2">
      <c r="A1" s="2" t="s">
        <v>26</v>
      </c>
      <c r="B1" s="3"/>
      <c r="C1" s="3"/>
      <c r="D1" s="3"/>
      <c r="E1" s="3"/>
    </row>
    <row r="2" spans="1:5" x14ac:dyDescent="0.2">
      <c r="A2" s="3"/>
      <c r="B2" s="3"/>
      <c r="C2" s="3"/>
      <c r="D2" s="3"/>
      <c r="E2" s="3"/>
    </row>
    <row r="3" spans="1:5" x14ac:dyDescent="0.2">
      <c r="A3" s="3"/>
      <c r="B3" s="3"/>
      <c r="C3" s="3"/>
      <c r="D3" s="3"/>
      <c r="E3" s="3"/>
    </row>
    <row r="4" spans="1:5" x14ac:dyDescent="0.2">
      <c r="A4" s="3"/>
      <c r="B4" s="3"/>
      <c r="C4" s="3"/>
      <c r="D4" s="3"/>
      <c r="E4" s="3"/>
    </row>
    <row r="5" spans="1:5" x14ac:dyDescent="0.2">
      <c r="A5" s="3"/>
      <c r="B5" s="3"/>
      <c r="C5" s="3"/>
      <c r="D5" s="3"/>
      <c r="E5" s="3"/>
    </row>
    <row r="7" spans="1:5" ht="13.5" x14ac:dyDescent="0.2">
      <c r="A7" s="4"/>
      <c r="B7" s="26" t="s">
        <v>27</v>
      </c>
      <c r="C7" s="26"/>
      <c r="D7" s="26"/>
      <c r="E7" s="26"/>
    </row>
    <row r="8" spans="1:5" ht="12.75" customHeight="1" x14ac:dyDescent="0.2">
      <c r="A8" s="5" t="s">
        <v>28</v>
      </c>
      <c r="B8" s="27" t="s">
        <v>6</v>
      </c>
      <c r="C8" s="4" t="s">
        <v>7</v>
      </c>
      <c r="D8" s="6" t="s">
        <v>8</v>
      </c>
      <c r="E8" s="4" t="s">
        <v>9</v>
      </c>
    </row>
    <row r="9" spans="1:5" x14ac:dyDescent="0.2">
      <c r="A9" s="7"/>
      <c r="B9" s="27"/>
      <c r="C9" s="8" t="s">
        <v>10</v>
      </c>
      <c r="D9" s="9" t="s">
        <v>11</v>
      </c>
      <c r="E9" s="8" t="s">
        <v>12</v>
      </c>
    </row>
    <row r="10" spans="1:5" x14ac:dyDescent="0.2">
      <c r="A10" s="10" t="s">
        <v>13</v>
      </c>
      <c r="B10" s="11"/>
      <c r="C10" s="11"/>
      <c r="D10" s="11"/>
      <c r="E10" s="12"/>
    </row>
    <row r="11" spans="1:5" x14ac:dyDescent="0.2">
      <c r="A11" s="13" t="s">
        <v>14</v>
      </c>
      <c r="B11" s="14">
        <f t="shared" ref="B11:B17" si="0">SUM(C11:E11)</f>
        <v>110</v>
      </c>
      <c r="C11" s="14">
        <f t="shared" ref="C11:E12" si="1">SUM(C19,C27,C35,C43,C51,C59)</f>
        <v>56</v>
      </c>
      <c r="D11" s="14">
        <f t="shared" si="1"/>
        <v>11</v>
      </c>
      <c r="E11" s="14">
        <f t="shared" si="1"/>
        <v>43</v>
      </c>
    </row>
    <row r="12" spans="1:5" x14ac:dyDescent="0.2">
      <c r="A12" s="13" t="s">
        <v>29</v>
      </c>
      <c r="B12" s="14">
        <f t="shared" si="0"/>
        <v>34892</v>
      </c>
      <c r="C12" s="14">
        <f t="shared" si="1"/>
        <v>28367</v>
      </c>
      <c r="D12" s="14">
        <f t="shared" si="1"/>
        <v>3594</v>
      </c>
      <c r="E12" s="14">
        <f t="shared" si="1"/>
        <v>2931</v>
      </c>
    </row>
    <row r="13" spans="1:5" x14ac:dyDescent="0.2">
      <c r="A13" s="13" t="s">
        <v>15</v>
      </c>
      <c r="B13" s="14">
        <f t="shared" si="0"/>
        <v>3238</v>
      </c>
      <c r="C13" s="14">
        <v>1257</v>
      </c>
      <c r="D13" s="14">
        <f>SUM(D21,D29,D37,D45,D53,D61)</f>
        <v>599</v>
      </c>
      <c r="E13" s="14">
        <v>1382</v>
      </c>
    </row>
    <row r="14" spans="1:5" x14ac:dyDescent="0.2">
      <c r="A14" s="13" t="s">
        <v>30</v>
      </c>
      <c r="B14" s="14">
        <f t="shared" si="0"/>
        <v>626</v>
      </c>
      <c r="C14" s="14">
        <f>SUM(C22,C30,C38,C46,C54,C62)</f>
        <v>253</v>
      </c>
      <c r="D14" s="14">
        <f>SUM(D22,D30,D38,D46,D54,D62)</f>
        <v>62</v>
      </c>
      <c r="E14" s="14">
        <v>311</v>
      </c>
    </row>
    <row r="15" spans="1:5" x14ac:dyDescent="0.2">
      <c r="A15" s="13" t="s">
        <v>31</v>
      </c>
      <c r="B15" s="14">
        <f t="shared" si="0"/>
        <v>457</v>
      </c>
      <c r="C15" s="14">
        <f>SUM(C23,C31,C39,C47,C55,C63)</f>
        <v>157</v>
      </c>
      <c r="D15" s="14">
        <f>SUM(D23,D31,D39,D47,D55,D63)</f>
        <v>53</v>
      </c>
      <c r="E15" s="14">
        <v>247</v>
      </c>
    </row>
    <row r="16" spans="1:5" x14ac:dyDescent="0.2">
      <c r="A16" s="13" t="s">
        <v>32</v>
      </c>
      <c r="B16" s="14">
        <f t="shared" si="0"/>
        <v>1679</v>
      </c>
      <c r="C16" s="14">
        <v>1183</v>
      </c>
      <c r="D16" s="14">
        <f>SUM(D24,D32,D40,D48,D56,D64)</f>
        <v>242</v>
      </c>
      <c r="E16" s="14">
        <f>SUM(E24,E32,E40,E48,E56,E64)</f>
        <v>254</v>
      </c>
    </row>
    <row r="17" spans="1:5" x14ac:dyDescent="0.2">
      <c r="A17" s="13" t="s">
        <v>33</v>
      </c>
      <c r="B17" s="14">
        <f t="shared" si="0"/>
        <v>907</v>
      </c>
      <c r="C17" s="14">
        <f>SUM(C25,C33,C41,C49,C57,C65)</f>
        <v>698</v>
      </c>
      <c r="D17" s="14">
        <f>SUM(D25,D33,D41,D49,D57,D65)</f>
        <v>137</v>
      </c>
      <c r="E17" s="14">
        <f>SUM(E25,E33,E41,E49,E57,E65)</f>
        <v>72</v>
      </c>
    </row>
    <row r="18" spans="1:5" x14ac:dyDescent="0.2">
      <c r="A18" s="16" t="s">
        <v>16</v>
      </c>
      <c r="B18" s="17"/>
      <c r="C18" s="17"/>
      <c r="D18" s="17"/>
      <c r="E18" s="17"/>
    </row>
    <row r="19" spans="1:5" x14ac:dyDescent="0.2">
      <c r="A19" s="13" t="s">
        <v>14</v>
      </c>
      <c r="B19" s="17">
        <f t="shared" ref="B19:B25" si="2">SUM(C19:E19)</f>
        <v>9</v>
      </c>
      <c r="C19" s="17">
        <v>5</v>
      </c>
      <c r="D19" s="19">
        <v>0</v>
      </c>
      <c r="E19" s="17">
        <v>4</v>
      </c>
    </row>
    <row r="20" spans="1:5" x14ac:dyDescent="0.2">
      <c r="A20" s="13" t="s">
        <v>29</v>
      </c>
      <c r="B20" s="17">
        <f t="shared" si="2"/>
        <v>1736</v>
      </c>
      <c r="C20" s="17">
        <v>1719</v>
      </c>
      <c r="D20" s="19">
        <v>0</v>
      </c>
      <c r="E20" s="17">
        <v>17</v>
      </c>
    </row>
    <row r="21" spans="1:5" x14ac:dyDescent="0.2">
      <c r="A21" s="13" t="s">
        <v>15</v>
      </c>
      <c r="B21" s="17">
        <f t="shared" si="2"/>
        <v>58</v>
      </c>
      <c r="C21" s="17">
        <v>47</v>
      </c>
      <c r="D21" s="19">
        <v>0</v>
      </c>
      <c r="E21" s="17">
        <v>11</v>
      </c>
    </row>
    <row r="22" spans="1:5" x14ac:dyDescent="0.2">
      <c r="A22" s="13" t="s">
        <v>30</v>
      </c>
      <c r="B22" s="17">
        <f t="shared" si="2"/>
        <v>4</v>
      </c>
      <c r="C22" s="17">
        <v>1</v>
      </c>
      <c r="D22" s="19">
        <v>0</v>
      </c>
      <c r="E22" s="17">
        <v>3</v>
      </c>
    </row>
    <row r="23" spans="1:5" x14ac:dyDescent="0.2">
      <c r="A23" s="13" t="s">
        <v>31</v>
      </c>
      <c r="B23" s="17">
        <f t="shared" si="2"/>
        <v>11</v>
      </c>
      <c r="C23" s="17">
        <v>9</v>
      </c>
      <c r="D23" s="19">
        <v>0</v>
      </c>
      <c r="E23" s="17">
        <v>2</v>
      </c>
    </row>
    <row r="24" spans="1:5" x14ac:dyDescent="0.2">
      <c r="A24" s="13" t="s">
        <v>32</v>
      </c>
      <c r="B24" s="17">
        <f t="shared" si="2"/>
        <v>66</v>
      </c>
      <c r="C24" s="17">
        <v>64</v>
      </c>
      <c r="D24" s="19">
        <v>0</v>
      </c>
      <c r="E24" s="17">
        <v>2</v>
      </c>
    </row>
    <row r="25" spans="1:5" x14ac:dyDescent="0.2">
      <c r="A25" s="13" t="s">
        <v>33</v>
      </c>
      <c r="B25" s="17">
        <f t="shared" si="2"/>
        <v>33</v>
      </c>
      <c r="C25" s="17">
        <v>33</v>
      </c>
      <c r="D25" s="19">
        <v>0</v>
      </c>
      <c r="E25" s="17">
        <v>0</v>
      </c>
    </row>
    <row r="26" spans="1:5" x14ac:dyDescent="0.2">
      <c r="A26" s="16" t="s">
        <v>17</v>
      </c>
      <c r="B26" s="17"/>
      <c r="C26" s="17"/>
      <c r="D26" s="19"/>
      <c r="E26" s="17"/>
    </row>
    <row r="27" spans="1:5" x14ac:dyDescent="0.2">
      <c r="A27" s="13" t="s">
        <v>14</v>
      </c>
      <c r="B27" s="17">
        <f t="shared" ref="B27:B33" si="3">SUM(C27:E27)</f>
        <v>2</v>
      </c>
      <c r="C27" s="17">
        <v>1</v>
      </c>
      <c r="D27" s="17">
        <v>0</v>
      </c>
      <c r="E27" s="17">
        <v>1</v>
      </c>
    </row>
    <row r="28" spans="1:5" x14ac:dyDescent="0.2">
      <c r="A28" s="13" t="s">
        <v>29</v>
      </c>
      <c r="B28" s="17">
        <f t="shared" si="3"/>
        <v>150</v>
      </c>
      <c r="C28" s="17">
        <v>50</v>
      </c>
      <c r="D28" s="17">
        <v>0</v>
      </c>
      <c r="E28" s="17">
        <v>100</v>
      </c>
    </row>
    <row r="29" spans="1:5" x14ac:dyDescent="0.2">
      <c r="A29" s="13" t="s">
        <v>15</v>
      </c>
      <c r="B29" s="17">
        <f t="shared" si="3"/>
        <v>87</v>
      </c>
      <c r="C29" s="17">
        <v>36</v>
      </c>
      <c r="D29" s="17">
        <v>0</v>
      </c>
      <c r="E29" s="17">
        <v>51</v>
      </c>
    </row>
    <row r="30" spans="1:5" x14ac:dyDescent="0.2">
      <c r="A30" s="13" t="s">
        <v>30</v>
      </c>
      <c r="B30" s="17">
        <f t="shared" si="3"/>
        <v>25</v>
      </c>
      <c r="C30" s="17">
        <v>11</v>
      </c>
      <c r="D30" s="17">
        <v>0</v>
      </c>
      <c r="E30" s="17">
        <v>14</v>
      </c>
    </row>
    <row r="31" spans="1:5" x14ac:dyDescent="0.2">
      <c r="A31" s="13" t="s">
        <v>31</v>
      </c>
      <c r="B31" s="17">
        <f t="shared" si="3"/>
        <v>19</v>
      </c>
      <c r="C31" s="17">
        <v>9</v>
      </c>
      <c r="D31" s="17">
        <v>0</v>
      </c>
      <c r="E31" s="17">
        <v>10</v>
      </c>
    </row>
    <row r="32" spans="1:5" x14ac:dyDescent="0.2">
      <c r="A32" s="13" t="s">
        <v>32</v>
      </c>
      <c r="B32" s="17">
        <f t="shared" si="3"/>
        <v>26</v>
      </c>
      <c r="C32" s="17">
        <v>8</v>
      </c>
      <c r="D32" s="17">
        <v>0</v>
      </c>
      <c r="E32" s="17">
        <v>18</v>
      </c>
    </row>
    <row r="33" spans="1:5" x14ac:dyDescent="0.2">
      <c r="A33" s="13" t="s">
        <v>33</v>
      </c>
      <c r="B33" s="17">
        <f t="shared" si="3"/>
        <v>9</v>
      </c>
      <c r="C33" s="17">
        <v>3</v>
      </c>
      <c r="D33" s="17">
        <v>0</v>
      </c>
      <c r="E33" s="17">
        <v>6</v>
      </c>
    </row>
    <row r="34" spans="1:5" x14ac:dyDescent="0.2">
      <c r="A34" s="16" t="s">
        <v>19</v>
      </c>
      <c r="B34" s="17"/>
      <c r="C34" s="17"/>
      <c r="D34" s="17"/>
      <c r="E34" s="17"/>
    </row>
    <row r="35" spans="1:5" x14ac:dyDescent="0.2">
      <c r="A35" s="13" t="s">
        <v>14</v>
      </c>
      <c r="B35" s="17">
        <f t="shared" ref="B35:B41" si="4">SUM(C35:E35)</f>
        <v>80</v>
      </c>
      <c r="C35" s="17">
        <v>43</v>
      </c>
      <c r="D35" s="18">
        <v>11</v>
      </c>
      <c r="E35" s="17">
        <v>26</v>
      </c>
    </row>
    <row r="36" spans="1:5" x14ac:dyDescent="0.2">
      <c r="A36" s="13" t="s">
        <v>29</v>
      </c>
      <c r="B36" s="17">
        <f t="shared" si="4"/>
        <v>30058</v>
      </c>
      <c r="C36" s="17">
        <v>24367</v>
      </c>
      <c r="D36" s="18">
        <v>3594</v>
      </c>
      <c r="E36" s="17">
        <v>2097</v>
      </c>
    </row>
    <row r="37" spans="1:5" x14ac:dyDescent="0.2">
      <c r="A37" s="13" t="s">
        <v>15</v>
      </c>
      <c r="B37" s="17">
        <f t="shared" si="4"/>
        <v>2341</v>
      </c>
      <c r="C37" s="17">
        <v>931</v>
      </c>
      <c r="D37" s="18">
        <v>599</v>
      </c>
      <c r="E37" s="17">
        <v>811</v>
      </c>
    </row>
    <row r="38" spans="1:5" x14ac:dyDescent="0.2">
      <c r="A38" s="13" t="s">
        <v>30</v>
      </c>
      <c r="B38" s="17">
        <f t="shared" si="4"/>
        <v>452</v>
      </c>
      <c r="C38" s="17">
        <v>214</v>
      </c>
      <c r="D38" s="18">
        <v>62</v>
      </c>
      <c r="E38" s="17">
        <v>176</v>
      </c>
    </row>
    <row r="39" spans="1:5" x14ac:dyDescent="0.2">
      <c r="A39" s="13" t="s">
        <v>31</v>
      </c>
      <c r="B39" s="17">
        <f t="shared" si="4"/>
        <v>305</v>
      </c>
      <c r="C39" s="17">
        <v>108</v>
      </c>
      <c r="D39" s="18">
        <v>53</v>
      </c>
      <c r="E39" s="17">
        <v>144</v>
      </c>
    </row>
    <row r="40" spans="1:5" x14ac:dyDescent="0.2">
      <c r="A40" s="13" t="s">
        <v>32</v>
      </c>
      <c r="B40" s="17">
        <f t="shared" si="4"/>
        <v>1417</v>
      </c>
      <c r="C40" s="17">
        <v>1026</v>
      </c>
      <c r="D40" s="18">
        <v>242</v>
      </c>
      <c r="E40" s="17">
        <v>149</v>
      </c>
    </row>
    <row r="41" spans="1:5" x14ac:dyDescent="0.2">
      <c r="A41" s="13" t="s">
        <v>33</v>
      </c>
      <c r="B41" s="17">
        <f t="shared" si="4"/>
        <v>803</v>
      </c>
      <c r="C41" s="17">
        <v>626</v>
      </c>
      <c r="D41" s="18">
        <v>137</v>
      </c>
      <c r="E41" s="17">
        <v>40</v>
      </c>
    </row>
    <row r="42" spans="1:5" x14ac:dyDescent="0.2">
      <c r="A42" s="16" t="s">
        <v>20</v>
      </c>
      <c r="B42" s="17"/>
      <c r="C42" s="17"/>
      <c r="D42" s="18"/>
      <c r="E42" s="17"/>
    </row>
    <row r="43" spans="1:5" x14ac:dyDescent="0.2">
      <c r="A43" s="13" t="s">
        <v>14</v>
      </c>
      <c r="B43" s="17">
        <f t="shared" ref="B43:B49" si="5">SUM(C43:E43)</f>
        <v>6</v>
      </c>
      <c r="C43" s="17">
        <v>2</v>
      </c>
      <c r="D43" s="18">
        <v>0</v>
      </c>
      <c r="E43" s="17">
        <v>4</v>
      </c>
    </row>
    <row r="44" spans="1:5" x14ac:dyDescent="0.2">
      <c r="A44" s="13" t="s">
        <v>29</v>
      </c>
      <c r="B44" s="17">
        <f t="shared" si="5"/>
        <v>812</v>
      </c>
      <c r="C44" s="17">
        <v>659</v>
      </c>
      <c r="D44" s="18">
        <v>0</v>
      </c>
      <c r="E44" s="17">
        <v>153</v>
      </c>
    </row>
    <row r="45" spans="1:5" x14ac:dyDescent="0.2">
      <c r="A45" s="13" t="s">
        <v>15</v>
      </c>
      <c r="B45" s="17">
        <f t="shared" si="5"/>
        <v>189</v>
      </c>
      <c r="C45" s="17">
        <v>67</v>
      </c>
      <c r="D45" s="18">
        <v>0</v>
      </c>
      <c r="E45" s="17">
        <v>122</v>
      </c>
    </row>
    <row r="46" spans="1:5" x14ac:dyDescent="0.2">
      <c r="A46" s="13" t="s">
        <v>30</v>
      </c>
      <c r="B46" s="17">
        <f t="shared" si="5"/>
        <v>36</v>
      </c>
      <c r="C46" s="17">
        <v>5</v>
      </c>
      <c r="D46" s="18">
        <v>0</v>
      </c>
      <c r="E46" s="17">
        <v>31</v>
      </c>
    </row>
    <row r="47" spans="1:5" x14ac:dyDescent="0.2">
      <c r="A47" s="13" t="s">
        <v>31</v>
      </c>
      <c r="B47" s="17">
        <f t="shared" si="5"/>
        <v>28</v>
      </c>
      <c r="C47" s="17">
        <v>8</v>
      </c>
      <c r="D47" s="18">
        <v>0</v>
      </c>
      <c r="E47" s="17">
        <v>20</v>
      </c>
    </row>
    <row r="48" spans="1:5" x14ac:dyDescent="0.2">
      <c r="A48" s="13" t="s">
        <v>32</v>
      </c>
      <c r="B48" s="17">
        <f t="shared" si="5"/>
        <v>39</v>
      </c>
      <c r="C48" s="17">
        <v>20</v>
      </c>
      <c r="D48" s="18">
        <v>0</v>
      </c>
      <c r="E48" s="17">
        <v>19</v>
      </c>
    </row>
    <row r="49" spans="1:5" x14ac:dyDescent="0.2">
      <c r="A49" s="13" t="s">
        <v>33</v>
      </c>
      <c r="B49" s="17">
        <f t="shared" si="5"/>
        <v>15</v>
      </c>
      <c r="C49" s="17">
        <v>10</v>
      </c>
      <c r="D49" s="18">
        <v>0</v>
      </c>
      <c r="E49" s="17">
        <v>5</v>
      </c>
    </row>
    <row r="50" spans="1:5" x14ac:dyDescent="0.2">
      <c r="A50" s="16" t="s">
        <v>21</v>
      </c>
      <c r="B50" s="17"/>
      <c r="C50" s="17"/>
      <c r="D50" s="18"/>
      <c r="E50" s="17"/>
    </row>
    <row r="51" spans="1:5" x14ac:dyDescent="0.2">
      <c r="A51" s="13" t="s">
        <v>14</v>
      </c>
      <c r="B51" s="17">
        <f t="shared" ref="B51:B57" si="6">SUM(C51:E51)</f>
        <v>6</v>
      </c>
      <c r="C51" s="17">
        <v>3</v>
      </c>
      <c r="D51" s="18">
        <v>0</v>
      </c>
      <c r="E51" s="17">
        <v>3</v>
      </c>
    </row>
    <row r="52" spans="1:5" x14ac:dyDescent="0.2">
      <c r="A52" s="13" t="s">
        <v>29</v>
      </c>
      <c r="B52" s="17">
        <f t="shared" si="6"/>
        <v>877</v>
      </c>
      <c r="C52" s="17">
        <v>770</v>
      </c>
      <c r="D52" s="18">
        <v>0</v>
      </c>
      <c r="E52" s="17">
        <v>107</v>
      </c>
    </row>
    <row r="53" spans="1:5" x14ac:dyDescent="0.2">
      <c r="A53" s="13" t="s">
        <v>15</v>
      </c>
      <c r="B53" s="17">
        <f t="shared" si="6"/>
        <v>236</v>
      </c>
      <c r="C53" s="17">
        <v>166</v>
      </c>
      <c r="D53" s="18">
        <v>0</v>
      </c>
      <c r="E53" s="17">
        <v>70</v>
      </c>
    </row>
    <row r="54" spans="1:5" x14ac:dyDescent="0.2">
      <c r="A54" s="13" t="s">
        <v>30</v>
      </c>
      <c r="B54" s="17">
        <f t="shared" si="6"/>
        <v>38</v>
      </c>
      <c r="C54" s="17">
        <v>19</v>
      </c>
      <c r="D54" s="18">
        <v>0</v>
      </c>
      <c r="E54" s="17">
        <v>19</v>
      </c>
    </row>
    <row r="55" spans="1:5" x14ac:dyDescent="0.2">
      <c r="A55" s="13" t="s">
        <v>31</v>
      </c>
      <c r="B55" s="17">
        <f t="shared" si="6"/>
        <v>36</v>
      </c>
      <c r="C55" s="17">
        <v>20</v>
      </c>
      <c r="D55" s="18">
        <v>0</v>
      </c>
      <c r="E55" s="17">
        <v>16</v>
      </c>
    </row>
    <row r="56" spans="1:5" x14ac:dyDescent="0.2">
      <c r="A56" s="13" t="s">
        <v>32</v>
      </c>
      <c r="B56" s="17">
        <f t="shared" si="6"/>
        <v>57</v>
      </c>
      <c r="C56" s="17">
        <v>40</v>
      </c>
      <c r="D56" s="18">
        <v>0</v>
      </c>
      <c r="E56" s="17">
        <v>17</v>
      </c>
    </row>
    <row r="57" spans="1:5" x14ac:dyDescent="0.2">
      <c r="A57" s="13" t="s">
        <v>33</v>
      </c>
      <c r="B57" s="17">
        <f t="shared" si="6"/>
        <v>17</v>
      </c>
      <c r="C57" s="23">
        <v>13</v>
      </c>
      <c r="D57" s="19">
        <v>0</v>
      </c>
      <c r="E57" s="23">
        <v>4</v>
      </c>
    </row>
    <row r="58" spans="1:5" x14ac:dyDescent="0.2">
      <c r="A58" s="16" t="s">
        <v>22</v>
      </c>
      <c r="B58" s="17"/>
      <c r="C58" s="17"/>
      <c r="D58" s="17"/>
      <c r="E58" s="17"/>
    </row>
    <row r="59" spans="1:5" x14ac:dyDescent="0.2">
      <c r="A59" s="13" t="s">
        <v>14</v>
      </c>
      <c r="B59" s="17">
        <f t="shared" ref="B59:B65" si="7">SUM(C59:E59)</f>
        <v>7</v>
      </c>
      <c r="C59" s="17">
        <v>2</v>
      </c>
      <c r="D59" s="17">
        <v>0</v>
      </c>
      <c r="E59" s="17">
        <v>5</v>
      </c>
    </row>
    <row r="60" spans="1:5" x14ac:dyDescent="0.2">
      <c r="A60" s="13" t="s">
        <v>29</v>
      </c>
      <c r="B60" s="17">
        <f t="shared" si="7"/>
        <v>1259</v>
      </c>
      <c r="C60" s="17">
        <v>802</v>
      </c>
      <c r="D60" s="17">
        <v>0</v>
      </c>
      <c r="E60" s="17">
        <v>457</v>
      </c>
    </row>
    <row r="61" spans="1:5" x14ac:dyDescent="0.2">
      <c r="A61" s="13" t="s">
        <v>15</v>
      </c>
      <c r="B61" s="17">
        <f t="shared" si="7"/>
        <v>327</v>
      </c>
      <c r="C61" s="17">
        <v>11</v>
      </c>
      <c r="D61" s="17">
        <v>0</v>
      </c>
      <c r="E61" s="17">
        <v>316</v>
      </c>
    </row>
    <row r="62" spans="1:5" x14ac:dyDescent="0.2">
      <c r="A62" s="13" t="s">
        <v>30</v>
      </c>
      <c r="B62" s="17">
        <f t="shared" si="7"/>
        <v>70</v>
      </c>
      <c r="C62" s="17">
        <v>3</v>
      </c>
      <c r="D62" s="17">
        <v>0</v>
      </c>
      <c r="E62" s="17">
        <v>67</v>
      </c>
    </row>
    <row r="63" spans="1:5" x14ac:dyDescent="0.2">
      <c r="A63" s="13" t="s">
        <v>31</v>
      </c>
      <c r="B63" s="17">
        <f t="shared" si="7"/>
        <v>57</v>
      </c>
      <c r="C63" s="17">
        <v>3</v>
      </c>
      <c r="D63" s="17">
        <v>0</v>
      </c>
      <c r="E63" s="17">
        <v>54</v>
      </c>
    </row>
    <row r="64" spans="1:5" x14ac:dyDescent="0.2">
      <c r="A64" s="13" t="s">
        <v>32</v>
      </c>
      <c r="B64" s="17">
        <f t="shared" si="7"/>
        <v>73</v>
      </c>
      <c r="C64" s="17">
        <v>24</v>
      </c>
      <c r="D64" s="17">
        <v>0</v>
      </c>
      <c r="E64" s="17">
        <v>49</v>
      </c>
    </row>
    <row r="65" spans="1:5" x14ac:dyDescent="0.2">
      <c r="A65" s="20" t="s">
        <v>33</v>
      </c>
      <c r="B65" s="24">
        <f t="shared" si="7"/>
        <v>30</v>
      </c>
      <c r="C65" s="24">
        <v>13</v>
      </c>
      <c r="D65" s="24">
        <v>0</v>
      </c>
      <c r="E65" s="24">
        <v>17</v>
      </c>
    </row>
  </sheetData>
  <sheetProtection selectLockedCells="1" selectUnlockedCells="1"/>
  <mergeCells count="2">
    <mergeCell ref="B7:E7"/>
    <mergeCell ref="B8:B9"/>
  </mergeCells>
  <pageMargins left="0.75" right="0.75" top="1" bottom="1" header="0.51180555555555551" footer="0.5"/>
  <pageSetup paperSize="9" scale="85" firstPageNumber="0" orientation="portrait" horizontalDpi="300" verticalDpi="300" r:id="rId1"/>
  <headerFooter alignWithMargins="0">
    <oddFooter>&amp;C16-&amp;P+10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16.2</vt:lpstr>
      <vt:lpstr>16.2_09 (2)</vt:lpstr>
      <vt:lpstr>'16.2'!__xlnm.Print_Area</vt:lpstr>
      <vt:lpstr>'16.2_09 (2)'!__xlnm.Print_Area</vt:lpstr>
      <vt:lpstr>'16.2'!Print_Area</vt:lpstr>
      <vt:lpstr>'16.2_09 (2)'!Print_Area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My PC</cp:lastModifiedBy>
  <cp:lastPrinted>2014-12-03T03:07:59Z</cp:lastPrinted>
  <dcterms:created xsi:type="dcterms:W3CDTF">2014-11-11T02:41:13Z</dcterms:created>
  <dcterms:modified xsi:type="dcterms:W3CDTF">2014-12-03T03:10:50Z</dcterms:modified>
</cp:coreProperties>
</file>