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/>
  <bookViews>
    <workbookView xWindow="-420" yWindow="60" windowWidth="9720" windowHeight="6750"/>
  </bookViews>
  <sheets>
    <sheet name="Table17.2" sheetId="2" r:id="rId1"/>
    <sheet name="DATA SOURCE_05" sheetId="3" r:id="rId2"/>
    <sheet name="DATA SOURCE (2)" sheetId="4" r:id="rId3"/>
  </sheets>
  <externalReferences>
    <externalReference r:id="rId4"/>
    <externalReference r:id="rId5"/>
  </externalReferences>
  <definedNames>
    <definedName name="_xlnm.Print_Area" localSheetId="0">Table17.2!$A$1:$F$120</definedName>
  </definedNames>
  <calcPr calcId="145621"/>
</workbook>
</file>

<file path=xl/calcChain.xml><?xml version="1.0" encoding="utf-8"?>
<calcChain xmlns="http://schemas.openxmlformats.org/spreadsheetml/2006/main">
  <c r="B19" i="2" l="1"/>
  <c r="C19" i="2"/>
  <c r="D19" i="2"/>
  <c r="E19" i="2"/>
  <c r="F19" i="2" s="1"/>
  <c r="D119" i="2" l="1"/>
  <c r="F119" i="2" s="1"/>
  <c r="D106" i="2"/>
  <c r="F106" i="2" s="1"/>
  <c r="D93" i="2"/>
  <c r="F93" i="2" s="1"/>
  <c r="D80" i="2"/>
  <c r="F80" i="2" s="1"/>
  <c r="D58" i="2"/>
  <c r="F58" i="2" s="1"/>
  <c r="D45" i="2"/>
  <c r="F45" i="2" s="1"/>
  <c r="D32" i="2"/>
  <c r="F32" i="2" s="1"/>
  <c r="E18" i="2" l="1"/>
  <c r="C18" i="2"/>
  <c r="B18" i="2"/>
  <c r="D18" i="2" l="1"/>
  <c r="F18" i="2" s="1"/>
  <c r="D118" i="2"/>
  <c r="F118" i="2" s="1"/>
  <c r="D105" i="2"/>
  <c r="F105" i="2" s="1"/>
  <c r="D91" i="2"/>
  <c r="D92" i="2"/>
  <c r="F92" i="2" s="1"/>
  <c r="D57" i="2"/>
  <c r="F57" i="2" s="1"/>
  <c r="D44" i="2"/>
  <c r="F44" i="2" s="1"/>
  <c r="D31" i="2"/>
  <c r="F31" i="2" s="1"/>
  <c r="D79" i="2"/>
  <c r="F79" i="2" s="1"/>
  <c r="B17" i="2" l="1"/>
  <c r="E17" i="2"/>
  <c r="C17" i="2"/>
  <c r="D117" i="2" l="1"/>
  <c r="F117" i="2" s="1"/>
  <c r="D104" i="2"/>
  <c r="F104" i="2" s="1"/>
  <c r="F91" i="2"/>
  <c r="D78" i="2"/>
  <c r="F78" i="2" s="1"/>
  <c r="D56" i="2"/>
  <c r="F56" i="2" s="1"/>
  <c r="D43" i="2"/>
  <c r="F43" i="2" s="1"/>
  <c r="D30" i="2"/>
  <c r="F30" i="2" s="1"/>
  <c r="D17" i="2"/>
  <c r="F17" i="2" s="1"/>
  <c r="E15" i="2"/>
  <c r="C15" i="2"/>
  <c r="B15" i="2"/>
  <c r="D115" i="2"/>
  <c r="F115" i="2" s="1"/>
  <c r="D102" i="2"/>
  <c r="F102" i="2" s="1"/>
  <c r="D89" i="2"/>
  <c r="F89" i="2" s="1"/>
  <c r="D76" i="2"/>
  <c r="F76" i="2" s="1"/>
  <c r="D54" i="2"/>
  <c r="F54" i="2" s="1"/>
  <c r="D41" i="2"/>
  <c r="F41" i="2" s="1"/>
  <c r="D28" i="2"/>
  <c r="F28" i="2" s="1"/>
  <c r="D15" i="2" l="1"/>
  <c r="F15" i="2" s="1"/>
  <c r="B8" i="4" l="1"/>
  <c r="C8" i="4"/>
  <c r="D8" i="4"/>
  <c r="E8" i="4"/>
  <c r="G8" i="4"/>
  <c r="H8" i="4"/>
  <c r="K8" i="4"/>
  <c r="M8" i="4"/>
  <c r="N8" i="4"/>
  <c r="R8" i="4"/>
  <c r="S8" i="4"/>
  <c r="F10" i="4"/>
  <c r="I10" i="4"/>
  <c r="Q10" i="4"/>
  <c r="F11" i="4"/>
  <c r="I11" i="4"/>
  <c r="Q11" i="4"/>
  <c r="F12" i="4"/>
  <c r="I12" i="4"/>
  <c r="J12" i="4" s="1"/>
  <c r="P12" i="4" s="1"/>
  <c r="Q12" i="4"/>
  <c r="F13" i="4"/>
  <c r="I13" i="4"/>
  <c r="J13" i="4"/>
  <c r="P13" i="4" s="1"/>
  <c r="Q13" i="4"/>
  <c r="F14" i="4"/>
  <c r="I14" i="4"/>
  <c r="J14" i="4" s="1"/>
  <c r="P14" i="4" s="1"/>
  <c r="Q14" i="4"/>
  <c r="F15" i="4"/>
  <c r="J15" i="4" s="1"/>
  <c r="P15" i="4" s="1"/>
  <c r="I15" i="4"/>
  <c r="Q15" i="4"/>
  <c r="F16" i="4"/>
  <c r="I16" i="4"/>
  <c r="J16" i="4" s="1"/>
  <c r="P16" i="4" s="1"/>
  <c r="Q16" i="4"/>
  <c r="B27" i="4"/>
  <c r="C27" i="4"/>
  <c r="D27" i="4"/>
  <c r="E27" i="4"/>
  <c r="G27" i="4"/>
  <c r="H27" i="4"/>
  <c r="K27" i="4"/>
  <c r="M27" i="4"/>
  <c r="N27" i="4"/>
  <c r="R27" i="4"/>
  <c r="S27" i="4"/>
  <c r="F29" i="4"/>
  <c r="I29" i="4"/>
  <c r="J29" i="4"/>
  <c r="Q29" i="4"/>
  <c r="F30" i="4"/>
  <c r="I30" i="4"/>
  <c r="J30" i="4" s="1"/>
  <c r="P30" i="4" s="1"/>
  <c r="Q30" i="4"/>
  <c r="F31" i="4"/>
  <c r="J31" i="4" s="1"/>
  <c r="P31" i="4" s="1"/>
  <c r="I31" i="4"/>
  <c r="Q31" i="4"/>
  <c r="F32" i="4"/>
  <c r="I32" i="4"/>
  <c r="J32" i="4" s="1"/>
  <c r="P32" i="4" s="1"/>
  <c r="Q32" i="4"/>
  <c r="F33" i="4"/>
  <c r="I33" i="4"/>
  <c r="J33" i="4"/>
  <c r="P33" i="4" s="1"/>
  <c r="Q33" i="4"/>
  <c r="F34" i="4"/>
  <c r="I34" i="4"/>
  <c r="J34" i="4" s="1"/>
  <c r="P34" i="4" s="1"/>
  <c r="Q34" i="4"/>
  <c r="F35" i="4"/>
  <c r="I35" i="4"/>
  <c r="Q35" i="4"/>
  <c r="G11" i="3"/>
  <c r="N14" i="3"/>
  <c r="K17" i="3"/>
  <c r="R26" i="3"/>
  <c r="S26" i="3"/>
  <c r="B28" i="3"/>
  <c r="C28" i="3"/>
  <c r="D28" i="3"/>
  <c r="D11" i="3" s="1"/>
  <c r="E28" i="3"/>
  <c r="E11" i="3" s="1"/>
  <c r="G28" i="3"/>
  <c r="H28" i="3"/>
  <c r="H11" i="3" s="1"/>
  <c r="K28" i="3"/>
  <c r="K11" i="3" s="1"/>
  <c r="M28" i="3"/>
  <c r="M11" i="3" s="1"/>
  <c r="N28" i="3"/>
  <c r="N11" i="3" s="1"/>
  <c r="B29" i="3"/>
  <c r="B12" i="3" s="1"/>
  <c r="C29" i="3"/>
  <c r="C12" i="3" s="1"/>
  <c r="D29" i="3"/>
  <c r="D12" i="3" s="1"/>
  <c r="E29" i="3"/>
  <c r="E12" i="3" s="1"/>
  <c r="G29" i="3"/>
  <c r="G12" i="3" s="1"/>
  <c r="H29" i="3"/>
  <c r="H12" i="3" s="1"/>
  <c r="K29" i="3"/>
  <c r="K12" i="3" s="1"/>
  <c r="M29" i="3"/>
  <c r="M12" i="3" s="1"/>
  <c r="C36" i="2" s="1"/>
  <c r="N29" i="3"/>
  <c r="N12" i="3" s="1"/>
  <c r="B30" i="3"/>
  <c r="B13" i="3" s="1"/>
  <c r="C30" i="3"/>
  <c r="D30" i="3"/>
  <c r="D13" i="3" s="1"/>
  <c r="E30" i="3"/>
  <c r="E13" i="3" s="1"/>
  <c r="G30" i="3"/>
  <c r="G13" i="3" s="1"/>
  <c r="H30" i="3"/>
  <c r="H13" i="3" s="1"/>
  <c r="K30" i="3"/>
  <c r="K13" i="3" s="1"/>
  <c r="M30" i="3"/>
  <c r="M13" i="3" s="1"/>
  <c r="N30" i="3"/>
  <c r="N13" i="3" s="1"/>
  <c r="B31" i="3"/>
  <c r="B14" i="3" s="1"/>
  <c r="C31" i="3"/>
  <c r="C14" i="3" s="1"/>
  <c r="D31" i="3"/>
  <c r="D14" i="3" s="1"/>
  <c r="E31" i="3"/>
  <c r="E14" i="3" s="1"/>
  <c r="G31" i="3"/>
  <c r="G14" i="3" s="1"/>
  <c r="H31" i="3"/>
  <c r="H14" i="3" s="1"/>
  <c r="K31" i="3"/>
  <c r="K14" i="3" s="1"/>
  <c r="M31" i="3"/>
  <c r="M14" i="3" s="1"/>
  <c r="C71" i="2" s="1"/>
  <c r="N31" i="3"/>
  <c r="B32" i="3"/>
  <c r="B15" i="3" s="1"/>
  <c r="C32" i="3"/>
  <c r="F32" i="3" s="1"/>
  <c r="F15" i="3" s="1"/>
  <c r="D32" i="3"/>
  <c r="D15" i="3" s="1"/>
  <c r="E32" i="3"/>
  <c r="E15" i="3" s="1"/>
  <c r="G32" i="3"/>
  <c r="G15" i="3" s="1"/>
  <c r="H32" i="3"/>
  <c r="H15" i="3" s="1"/>
  <c r="K32" i="3"/>
  <c r="K15" i="3" s="1"/>
  <c r="M32" i="3"/>
  <c r="M15" i="3" s="1"/>
  <c r="C84" i="2" s="1"/>
  <c r="N32" i="3"/>
  <c r="N15" i="3" s="1"/>
  <c r="B33" i="3"/>
  <c r="B16" i="3" s="1"/>
  <c r="C33" i="3"/>
  <c r="C16" i="3" s="1"/>
  <c r="D33" i="3"/>
  <c r="D16" i="3" s="1"/>
  <c r="E33" i="3"/>
  <c r="E16" i="3" s="1"/>
  <c r="G33" i="3"/>
  <c r="G16" i="3" s="1"/>
  <c r="H33" i="3"/>
  <c r="H16" i="3" s="1"/>
  <c r="K33" i="3"/>
  <c r="K16" i="3" s="1"/>
  <c r="M33" i="3"/>
  <c r="M16" i="3" s="1"/>
  <c r="C97" i="2" s="1"/>
  <c r="N33" i="3"/>
  <c r="Q33" i="3" s="1"/>
  <c r="Q16" i="3" s="1"/>
  <c r="E97" i="2" s="1"/>
  <c r="B34" i="3"/>
  <c r="B17" i="3" s="1"/>
  <c r="C34" i="3"/>
  <c r="D34" i="3"/>
  <c r="D17" i="3" s="1"/>
  <c r="E34" i="3"/>
  <c r="E17" i="3" s="1"/>
  <c r="G34" i="3"/>
  <c r="G17" i="3" s="1"/>
  <c r="H34" i="3"/>
  <c r="H17" i="3" s="1"/>
  <c r="K34" i="3"/>
  <c r="M34" i="3"/>
  <c r="M17" i="3" s="1"/>
  <c r="N34" i="3"/>
  <c r="N17" i="3" s="1"/>
  <c r="B45" i="3"/>
  <c r="C45" i="3"/>
  <c r="D45" i="3"/>
  <c r="E45" i="3"/>
  <c r="G45" i="3"/>
  <c r="H45" i="3"/>
  <c r="K45" i="3"/>
  <c r="M45" i="3"/>
  <c r="N45" i="3"/>
  <c r="R45" i="3"/>
  <c r="S45" i="3"/>
  <c r="F47" i="3"/>
  <c r="I47" i="3"/>
  <c r="Q47" i="3"/>
  <c r="F48" i="3"/>
  <c r="J48" i="3" s="1"/>
  <c r="P48" i="3" s="1"/>
  <c r="I48" i="3"/>
  <c r="Q48" i="3"/>
  <c r="F49" i="3"/>
  <c r="I49" i="3"/>
  <c r="J49" i="3" s="1"/>
  <c r="P49" i="3" s="1"/>
  <c r="Q49" i="3"/>
  <c r="F50" i="3"/>
  <c r="I50" i="3"/>
  <c r="J50" i="3"/>
  <c r="P50" i="3" s="1"/>
  <c r="Q50" i="3"/>
  <c r="F51" i="3"/>
  <c r="I51" i="3"/>
  <c r="J51" i="3" s="1"/>
  <c r="P51" i="3" s="1"/>
  <c r="Q51" i="3"/>
  <c r="F52" i="3"/>
  <c r="I52" i="3"/>
  <c r="Q52" i="3"/>
  <c r="F53" i="3"/>
  <c r="I53" i="3"/>
  <c r="Q53" i="3"/>
  <c r="B12" i="2"/>
  <c r="C12" i="2"/>
  <c r="E12" i="2"/>
  <c r="B13" i="2"/>
  <c r="C13" i="2"/>
  <c r="B14" i="2"/>
  <c r="C14" i="2"/>
  <c r="B16" i="2"/>
  <c r="C16" i="2"/>
  <c r="E16" i="2"/>
  <c r="D22" i="2"/>
  <c r="F22" i="2" s="1"/>
  <c r="B24" i="2"/>
  <c r="C24" i="2"/>
  <c r="E24" i="2"/>
  <c r="D25" i="2"/>
  <c r="F25" i="2" s="1"/>
  <c r="D26" i="2"/>
  <c r="F26" i="2" s="1"/>
  <c r="D27" i="2"/>
  <c r="E27" i="2"/>
  <c r="D29" i="2"/>
  <c r="F29" i="2" s="1"/>
  <c r="B35" i="2"/>
  <c r="C35" i="2"/>
  <c r="E35" i="2"/>
  <c r="B37" i="2"/>
  <c r="C37" i="2"/>
  <c r="E37" i="2"/>
  <c r="D38" i="2"/>
  <c r="F38" i="2" s="1"/>
  <c r="D39" i="2"/>
  <c r="F39" i="2" s="1"/>
  <c r="D40" i="2"/>
  <c r="E40" i="2"/>
  <c r="D42" i="2"/>
  <c r="F42" i="2" s="1"/>
  <c r="D48" i="2"/>
  <c r="F48" i="2" s="1"/>
  <c r="D49" i="2"/>
  <c r="F49" i="2" s="1"/>
  <c r="B50" i="2"/>
  <c r="C50" i="2"/>
  <c r="E50" i="2"/>
  <c r="D51" i="2"/>
  <c r="F51" i="2" s="1"/>
  <c r="D52" i="2"/>
  <c r="F52" i="2" s="1"/>
  <c r="D53" i="2"/>
  <c r="E53" i="2"/>
  <c r="D55" i="2"/>
  <c r="F55" i="2" s="1"/>
  <c r="B70" i="2"/>
  <c r="C70" i="2"/>
  <c r="D70" i="2"/>
  <c r="F70" i="2" s="1"/>
  <c r="B72" i="2"/>
  <c r="C72" i="2"/>
  <c r="E72" i="2"/>
  <c r="D73" i="2"/>
  <c r="F73" i="2" s="1"/>
  <c r="D74" i="2"/>
  <c r="F74" i="2" s="1"/>
  <c r="D75" i="2"/>
  <c r="E75" i="2"/>
  <c r="D77" i="2"/>
  <c r="F77" i="2" s="1"/>
  <c r="B83" i="2"/>
  <c r="C83" i="2"/>
  <c r="E83" i="2"/>
  <c r="B85" i="2"/>
  <c r="C85" i="2"/>
  <c r="E85" i="2"/>
  <c r="D86" i="2"/>
  <c r="F86" i="2" s="1"/>
  <c r="D87" i="2"/>
  <c r="F87" i="2" s="1"/>
  <c r="D88" i="2"/>
  <c r="E88" i="2"/>
  <c r="D90" i="2"/>
  <c r="F90" i="2" s="1"/>
  <c r="B96" i="2"/>
  <c r="C96" i="2"/>
  <c r="E96" i="2"/>
  <c r="B98" i="2"/>
  <c r="C98" i="2"/>
  <c r="E98" i="2"/>
  <c r="D99" i="2"/>
  <c r="F99" i="2" s="1"/>
  <c r="D100" i="2"/>
  <c r="F100" i="2" s="1"/>
  <c r="D101" i="2"/>
  <c r="E101" i="2"/>
  <c r="D103" i="2"/>
  <c r="F103" i="2" s="1"/>
  <c r="B109" i="2"/>
  <c r="C109" i="2"/>
  <c r="E109" i="2"/>
  <c r="D110" i="2"/>
  <c r="F110" i="2" s="1"/>
  <c r="B111" i="2"/>
  <c r="C111" i="2"/>
  <c r="E111" i="2"/>
  <c r="D112" i="2"/>
  <c r="F112" i="2" s="1"/>
  <c r="D113" i="2"/>
  <c r="F113" i="2" s="1"/>
  <c r="D114" i="2"/>
  <c r="E114" i="2"/>
  <c r="D116" i="2"/>
  <c r="F116" i="2" s="1"/>
  <c r="D85" i="2" l="1"/>
  <c r="F85" i="2" s="1"/>
  <c r="D37" i="2"/>
  <c r="D72" i="2"/>
  <c r="F72" i="2" s="1"/>
  <c r="D98" i="2"/>
  <c r="F98" i="2" s="1"/>
  <c r="F88" i="2"/>
  <c r="D50" i="2"/>
  <c r="F50" i="2" s="1"/>
  <c r="F114" i="2"/>
  <c r="C9" i="2"/>
  <c r="D13" i="2"/>
  <c r="J11" i="4"/>
  <c r="P11" i="4" s="1"/>
  <c r="D111" i="2"/>
  <c r="F111" i="2" s="1"/>
  <c r="D96" i="2"/>
  <c r="F96" i="2" s="1"/>
  <c r="D83" i="2"/>
  <c r="B9" i="2"/>
  <c r="Q45" i="3"/>
  <c r="I45" i="3"/>
  <c r="F34" i="3"/>
  <c r="F17" i="3" s="1"/>
  <c r="Q31" i="3"/>
  <c r="Q14" i="3" s="1"/>
  <c r="E71" i="2" s="1"/>
  <c r="F30" i="3"/>
  <c r="F13" i="3" s="1"/>
  <c r="I27" i="4"/>
  <c r="F83" i="2"/>
  <c r="E9" i="2"/>
  <c r="C11" i="2"/>
  <c r="Q27" i="4"/>
  <c r="F8" i="4"/>
  <c r="E13" i="2"/>
  <c r="D24" i="2"/>
  <c r="D16" i="2"/>
  <c r="F16" i="2" s="1"/>
  <c r="D109" i="2"/>
  <c r="F109" i="2" s="1"/>
  <c r="E14" i="2"/>
  <c r="J53" i="3"/>
  <c r="P53" i="3" s="1"/>
  <c r="J52" i="3"/>
  <c r="P52" i="3" s="1"/>
  <c r="F45" i="3"/>
  <c r="J35" i="4"/>
  <c r="P35" i="4" s="1"/>
  <c r="F27" i="4"/>
  <c r="Q8" i="4"/>
  <c r="I8" i="4"/>
  <c r="F101" i="2"/>
  <c r="F75" i="2"/>
  <c r="D12" i="2"/>
  <c r="F12" i="2" s="1"/>
  <c r="F37" i="2"/>
  <c r="F40" i="2"/>
  <c r="D14" i="2"/>
  <c r="G9" i="3"/>
  <c r="I34" i="3"/>
  <c r="I17" i="3" s="1"/>
  <c r="I30" i="3"/>
  <c r="I13" i="3" s="1"/>
  <c r="N16" i="3"/>
  <c r="C15" i="3"/>
  <c r="K9" i="3"/>
  <c r="Q29" i="3"/>
  <c r="Q12" i="3" s="1"/>
  <c r="E36" i="2" s="1"/>
  <c r="K26" i="3"/>
  <c r="C17" i="3"/>
  <c r="C26" i="3"/>
  <c r="C13" i="3"/>
  <c r="I32" i="3"/>
  <c r="I15" i="3" s="1"/>
  <c r="I28" i="3"/>
  <c r="I11" i="3" s="1"/>
  <c r="G26" i="3"/>
  <c r="B26" i="3"/>
  <c r="C11" i="3"/>
  <c r="H9" i="3"/>
  <c r="D9" i="3"/>
  <c r="E9" i="3"/>
  <c r="J27" i="4"/>
  <c r="C23" i="2"/>
  <c r="C10" i="2" s="1"/>
  <c r="M9" i="3"/>
  <c r="N9" i="3"/>
  <c r="E11" i="2"/>
  <c r="F33" i="3"/>
  <c r="F16" i="3" s="1"/>
  <c r="F31" i="3"/>
  <c r="F14" i="3" s="1"/>
  <c r="F29" i="3"/>
  <c r="F12" i="3" s="1"/>
  <c r="M26" i="3"/>
  <c r="H26" i="3"/>
  <c r="D26" i="3"/>
  <c r="B11" i="3"/>
  <c r="B9" i="3" s="1"/>
  <c r="D35" i="2"/>
  <c r="F35" i="2" s="1"/>
  <c r="B11" i="2"/>
  <c r="N26" i="3"/>
  <c r="E26" i="3"/>
  <c r="F27" i="2"/>
  <c r="F53" i="2"/>
  <c r="J47" i="3"/>
  <c r="J32" i="3"/>
  <c r="J30" i="3"/>
  <c r="F28" i="3"/>
  <c r="P29" i="4"/>
  <c r="P27" i="4" s="1"/>
  <c r="J10" i="4"/>
  <c r="Q34" i="3"/>
  <c r="Q17" i="3" s="1"/>
  <c r="I33" i="3"/>
  <c r="Q32" i="3"/>
  <c r="Q15" i="3" s="1"/>
  <c r="E84" i="2" s="1"/>
  <c r="I31" i="3"/>
  <c r="Q30" i="3"/>
  <c r="Q13" i="3" s="1"/>
  <c r="I29" i="3"/>
  <c r="Q28" i="3"/>
  <c r="D11" i="2" l="1"/>
  <c r="F11" i="2" s="1"/>
  <c r="F24" i="2"/>
  <c r="F13" i="2"/>
  <c r="D9" i="2"/>
  <c r="F9" i="2" s="1"/>
  <c r="F14" i="2"/>
  <c r="J34" i="3"/>
  <c r="J17" i="3" s="1"/>
  <c r="J28" i="3"/>
  <c r="P28" i="3" s="1"/>
  <c r="C9" i="3"/>
  <c r="I14" i="3"/>
  <c r="J31" i="3"/>
  <c r="P10" i="4"/>
  <c r="P8" i="4" s="1"/>
  <c r="J8" i="4"/>
  <c r="P30" i="3"/>
  <c r="P13" i="3" s="1"/>
  <c r="J13" i="3"/>
  <c r="P47" i="3"/>
  <c r="P45" i="3" s="1"/>
  <c r="J45" i="3"/>
  <c r="I12" i="3"/>
  <c r="J29" i="3"/>
  <c r="I16" i="3"/>
  <c r="J33" i="3"/>
  <c r="F26" i="3"/>
  <c r="F11" i="3"/>
  <c r="F9" i="3" s="1"/>
  <c r="P34" i="3"/>
  <c r="P17" i="3" s="1"/>
  <c r="I26" i="3"/>
  <c r="Q26" i="3"/>
  <c r="Q11" i="3"/>
  <c r="P32" i="3"/>
  <c r="P15" i="3" s="1"/>
  <c r="J15" i="3"/>
  <c r="B84" i="2" s="1"/>
  <c r="D84" i="2" s="1"/>
  <c r="F84" i="2" s="1"/>
  <c r="J11" i="3" l="1"/>
  <c r="B23" i="2" s="1"/>
  <c r="J12" i="3"/>
  <c r="B36" i="2" s="1"/>
  <c r="D36" i="2" s="1"/>
  <c r="F36" i="2" s="1"/>
  <c r="P29" i="3"/>
  <c r="P12" i="3" s="1"/>
  <c r="Q9" i="3"/>
  <c r="E23" i="2"/>
  <c r="J14" i="3"/>
  <c r="B71" i="2" s="1"/>
  <c r="D71" i="2" s="1"/>
  <c r="F71" i="2" s="1"/>
  <c r="P31" i="3"/>
  <c r="P14" i="3" s="1"/>
  <c r="J16" i="3"/>
  <c r="B97" i="2" s="1"/>
  <c r="D97" i="2" s="1"/>
  <c r="F97" i="2" s="1"/>
  <c r="P33" i="3"/>
  <c r="P16" i="3" s="1"/>
  <c r="J26" i="3"/>
  <c r="P11" i="3"/>
  <c r="P9" i="3" s="1"/>
  <c r="I9" i="3"/>
  <c r="P26" i="3" l="1"/>
  <c r="E10" i="2"/>
  <c r="D23" i="2"/>
  <c r="F23" i="2" s="1"/>
  <c r="B10" i="2"/>
  <c r="D10" i="2" s="1"/>
  <c r="J9" i="3"/>
  <c r="F10" i="2" l="1"/>
</calcChain>
</file>

<file path=xl/comments1.xml><?xml version="1.0" encoding="utf-8"?>
<comments xmlns="http://schemas.openxmlformats.org/spreadsheetml/2006/main">
  <authors>
    <author>Simon Luke P. Aquino</author>
  </authors>
  <commentList>
    <comment ref="T5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6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T22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23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T41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42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42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</commentList>
</comments>
</file>

<file path=xl/comments2.xml><?xml version="1.0" encoding="utf-8"?>
<comments xmlns="http://schemas.openxmlformats.org/spreadsheetml/2006/main">
  <authors>
    <author>Simon Luke P. Aquino</author>
  </authors>
  <commentList>
    <comment ref="T4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T23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To be supplied by NSCB</t>
        </r>
      </text>
    </comment>
    <comment ref="L24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Simon Luke P. Aquino:</t>
        </r>
        <r>
          <rPr>
            <sz val="8"/>
            <color indexed="81"/>
            <rFont val="Tahoma"/>
            <family val="2"/>
          </rPr>
          <t xml:space="preserve">
This will depend on the population figure.</t>
        </r>
      </text>
    </comment>
  </commentList>
</comments>
</file>

<file path=xl/sharedStrings.xml><?xml version="1.0" encoding="utf-8"?>
<sst xmlns="http://schemas.openxmlformats.org/spreadsheetml/2006/main" count="197" uniqueCount="56">
  <si>
    <t>Table 17.2</t>
  </si>
  <si>
    <t>CRIME INCIDENCE AND CRIME SOLUTION RATE BY PROVINCE</t>
  </si>
  <si>
    <t>Crime Incidence</t>
  </si>
  <si>
    <t>Total</t>
  </si>
  <si>
    <t>Index</t>
  </si>
  <si>
    <t xml:space="preserve">Non-lndex </t>
  </si>
  <si>
    <t>CAR</t>
  </si>
  <si>
    <t>Abra</t>
  </si>
  <si>
    <t xml:space="preserve">Apayao </t>
  </si>
  <si>
    <t>Baguio City</t>
  </si>
  <si>
    <t>Table 17.2 Continued</t>
  </si>
  <si>
    <t>Benguet</t>
  </si>
  <si>
    <t>Ifugao</t>
  </si>
  <si>
    <t>Mt. Province</t>
  </si>
  <si>
    <t>Political Subdivision (Province/City)</t>
  </si>
  <si>
    <t>ABRA PPO</t>
  </si>
  <si>
    <t>APAYAO PPO</t>
  </si>
  <si>
    <t>BAGUIO CPO</t>
  </si>
  <si>
    <t>BENGUET PPO</t>
  </si>
  <si>
    <t>IFUGAO PPO</t>
  </si>
  <si>
    <t>KALINGA PPO</t>
  </si>
  <si>
    <t>MT. PROVINCE PPO</t>
  </si>
  <si>
    <t>INDEX CRIMES</t>
  </si>
  <si>
    <t>AGAINST PERSONS</t>
  </si>
  <si>
    <t>AGAINST PROPERTY</t>
  </si>
  <si>
    <t>RAPE</t>
  </si>
  <si>
    <t>THEFT</t>
  </si>
  <si>
    <t>TOTAL INDEX CRIMES</t>
  </si>
  <si>
    <t>NON-INDEX CRIMES</t>
  </si>
  <si>
    <t>TOTAL CRIME VOLUME</t>
  </si>
  <si>
    <t>TOTAL CRIME SOLVED</t>
  </si>
  <si>
    <t>AVERAGE MONTHLY CRIME RATE</t>
  </si>
  <si>
    <t>SUB-TOTAL</t>
  </si>
  <si>
    <t>MUR-DER</t>
  </si>
  <si>
    <t>HOMI-CIDE</t>
  </si>
  <si>
    <t>PHY-SICAL INJU-RIES</t>
  </si>
  <si>
    <t>INDEX CRIME SOLU-TIONS EFFI-CIENCY</t>
  </si>
  <si>
    <t>NON-INDEX CRIME SOLU-TION EFFI-CIENCY</t>
  </si>
  <si>
    <t>TOTAL CRIME SOLUTION EFFI-CIENCY</t>
  </si>
  <si>
    <t>ROB-BERY</t>
  </si>
  <si>
    <t>TOTAL INDEX CRIMES SOLVED</t>
  </si>
  <si>
    <t>POPU-LATION</t>
  </si>
  <si>
    <t>STATISTICS ON CRIMINAL CASES REFERRED TO/HANDLED BY PRO-CA</t>
  </si>
  <si>
    <t>JULY-DECEMBER 2004</t>
  </si>
  <si>
    <t>JANUARY-JUNE 2004</t>
  </si>
  <si>
    <t>[FIGURES IN BLUE ARE CALLED BY TABLE 17.2.  HENCE, PLEASE ENSURE THEIR ACCURACY.  THANK YOU]</t>
  </si>
  <si>
    <t>TOTAL NON-INDEX CRIMES</t>
  </si>
  <si>
    <t>TOTAL NON-INDEX CRIMES SOLVES</t>
  </si>
  <si>
    <t>1ST QUARTER 2004</t>
  </si>
  <si>
    <t>2ND QUARTER 2004</t>
  </si>
  <si>
    <t>Kalinga</t>
  </si>
  <si>
    <t>Source: Police Regional Office-Cordillera Administrative Region</t>
  </si>
  <si>
    <t>Crimes Solved</t>
  </si>
  <si>
    <t>Solution Rate</t>
  </si>
  <si>
    <t>Province / Year</t>
  </si>
  <si>
    <t>2003-2013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</si>
</sst>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#,##0.0\ \ "/>
    <numFmt numFmtId="165" formatCode="#,##0\ \ "/>
    <numFmt numFmtId="166" formatCode="_(* #,##0.0_);_(* \(#,##0.0\);_(* &quot;-&quot;?_);_(@_)"/>
  </numFmts>
  <fonts count="13" x14ac:knownFonts="1">
    <font>
      <sz val="9"/>
      <name val="Arial"/>
      <family val="2"/>
    </font>
    <font>
      <i/>
      <sz val="8"/>
      <name val="Helv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9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2" fillId="0" borderId="0" xfId="0" applyFont="1"/>
    <xf numFmtId="0" fontId="5" fillId="0" borderId="0" xfId="0" applyFont="1" applyBorder="1"/>
    <xf numFmtId="165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4" fillId="0" borderId="0" xfId="0" applyFont="1" applyBorder="1"/>
    <xf numFmtId="165" fontId="5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0" xfId="0" applyFont="1"/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1" fontId="5" fillId="0" borderId="0" xfId="0" applyNumberFormat="1" applyFont="1" applyBorder="1" applyAlignment="1">
      <alignment horizontal="right"/>
    </xf>
    <xf numFmtId="0" fontId="0" fillId="0" borderId="6" xfId="0" applyBorder="1"/>
    <xf numFmtId="165" fontId="5" fillId="0" borderId="0" xfId="0" applyNumberFormat="1" applyFon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1" fontId="0" fillId="0" borderId="0" xfId="0" applyNumberFormat="1"/>
    <xf numFmtId="41" fontId="8" fillId="0" borderId="0" xfId="0" applyNumberFormat="1" applyFont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/>
    <xf numFmtId="41" fontId="0" fillId="0" borderId="6" xfId="0" applyNumberFormat="1" applyBorder="1"/>
    <xf numFmtId="41" fontId="11" fillId="0" borderId="0" xfId="0" applyNumberFormat="1" applyFont="1"/>
    <xf numFmtId="41" fontId="11" fillId="0" borderId="6" xfId="0" applyNumberFormat="1" applyFont="1" applyBorder="1"/>
    <xf numFmtId="0" fontId="12" fillId="0" borderId="0" xfId="0" applyFont="1"/>
    <xf numFmtId="0" fontId="0" fillId="0" borderId="0" xfId="0" applyAlignment="1">
      <alignment horizontal="left"/>
    </xf>
    <xf numFmtId="41" fontId="0" fillId="0" borderId="0" xfId="0" applyNumberFormat="1" applyBorder="1"/>
    <xf numFmtId="41" fontId="11" fillId="0" borderId="0" xfId="0" applyNumberFormat="1" applyFont="1" applyBorder="1"/>
    <xf numFmtId="41" fontId="5" fillId="0" borderId="0" xfId="0" applyNumberFormat="1" applyFont="1"/>
    <xf numFmtId="41" fontId="5" fillId="0" borderId="6" xfId="0" applyNumberFormat="1" applyFont="1" applyBorder="1"/>
    <xf numFmtId="41" fontId="5" fillId="0" borderId="0" xfId="0" applyNumberFormat="1" applyFont="1" applyBorder="1"/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65" fontId="0" fillId="0" borderId="6" xfId="0" applyNumberFormat="1" applyFont="1" applyFill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41" fontId="0" fillId="0" borderId="0" xfId="0" applyNumberFormat="1" applyFont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5" fontId="4" fillId="0" borderId="2" xfId="0" applyNumberFormat="1" applyFont="1" applyFill="1" applyBorder="1" applyAlignment="1">
      <alignment horizontal="centerContinuous" vertical="center"/>
    </xf>
    <xf numFmtId="165" fontId="4" fillId="0" borderId="2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.1_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7.1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7.1"/>
      <sheetName val="DATA SOURCE_06"/>
      <sheetName val="DATA SOURCE_05"/>
      <sheetName val="DATA SOURCE_04"/>
      <sheetName val="DATA SOURCE (2)"/>
    </sheetNames>
    <sheetDataSet>
      <sheetData sheetId="0"/>
      <sheetData sheetId="1"/>
      <sheetData sheetId="2">
        <row r="11">
          <cell r="J11">
            <v>143</v>
          </cell>
          <cell r="M11">
            <v>70</v>
          </cell>
          <cell r="Q11">
            <v>161</v>
          </cell>
        </row>
        <row r="12">
          <cell r="J12">
            <v>55</v>
          </cell>
          <cell r="M12">
            <v>14</v>
          </cell>
          <cell r="Q12">
            <v>47</v>
          </cell>
        </row>
        <row r="13">
          <cell r="J13">
            <v>508</v>
          </cell>
          <cell r="M13">
            <v>226</v>
          </cell>
          <cell r="Q13">
            <v>682</v>
          </cell>
        </row>
        <row r="14">
          <cell r="J14">
            <v>141</v>
          </cell>
          <cell r="M14">
            <v>39</v>
          </cell>
          <cell r="Q14">
            <v>161</v>
          </cell>
        </row>
        <row r="15">
          <cell r="J15">
            <v>90</v>
          </cell>
          <cell r="M15">
            <v>40</v>
          </cell>
          <cell r="Q15">
            <v>106</v>
          </cell>
        </row>
        <row r="16">
          <cell r="J16">
            <v>63</v>
          </cell>
          <cell r="M16">
            <v>42</v>
          </cell>
          <cell r="Q16">
            <v>92</v>
          </cell>
        </row>
        <row r="17">
          <cell r="J17">
            <v>51</v>
          </cell>
          <cell r="M17">
            <v>27</v>
          </cell>
          <cell r="Q17">
            <v>70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7.1"/>
      <sheetName val="DATA SOURCE_06"/>
      <sheetName val="DATA SOURCE_05"/>
      <sheetName val="DATA SOURCE_04"/>
      <sheetName val="2008 data source"/>
    </sheetNames>
    <sheetDataSet>
      <sheetData sheetId="0"/>
      <sheetData sheetId="1"/>
      <sheetData sheetId="2"/>
      <sheetData sheetId="3"/>
      <sheetData sheetId="4">
        <row r="10">
          <cell r="Q10">
            <v>86</v>
          </cell>
        </row>
        <row r="11">
          <cell r="Q11">
            <v>19</v>
          </cell>
        </row>
        <row r="12">
          <cell r="Q12">
            <v>549</v>
          </cell>
        </row>
        <row r="13">
          <cell r="Q13">
            <v>205</v>
          </cell>
        </row>
        <row r="14">
          <cell r="Q14">
            <v>46</v>
          </cell>
        </row>
        <row r="15">
          <cell r="Q15">
            <v>32</v>
          </cell>
        </row>
        <row r="16">
          <cell r="Q16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6"/>
  <sheetViews>
    <sheetView showGridLines="0" tabSelected="1" view="pageBreakPreview" zoomScaleNormal="100" zoomScaleSheetLayoutView="100" workbookViewId="0">
      <selection activeCell="D27" sqref="D27"/>
    </sheetView>
  </sheetViews>
  <sheetFormatPr defaultColWidth="10.140625" defaultRowHeight="12" x14ac:dyDescent="0.2"/>
  <cols>
    <col min="1" max="1" width="15.7109375" customWidth="1"/>
    <col min="2" max="2" width="15.7109375" style="4" customWidth="1"/>
    <col min="3" max="4" width="16.28515625" style="4" customWidth="1"/>
    <col min="5" max="5" width="16.42578125" style="4" customWidth="1"/>
    <col min="6" max="6" width="15.7109375" style="6" customWidth="1"/>
    <col min="7" max="7" width="10.140625" customWidth="1"/>
    <col min="8" max="8" width="10.140625" style="1" customWidth="1"/>
  </cols>
  <sheetData>
    <row r="1" spans="1:6" ht="12.75" x14ac:dyDescent="0.2">
      <c r="A1" s="8" t="s">
        <v>0</v>
      </c>
      <c r="B1" s="9"/>
      <c r="C1" s="9"/>
      <c r="D1" s="9"/>
      <c r="E1" s="9"/>
      <c r="F1" s="10"/>
    </row>
    <row r="2" spans="1:6" ht="12.75" x14ac:dyDescent="0.2">
      <c r="A2" s="11" t="s">
        <v>1</v>
      </c>
      <c r="B2" s="9"/>
      <c r="C2" s="9"/>
      <c r="D2" s="9"/>
      <c r="E2" s="9"/>
      <c r="F2" s="10"/>
    </row>
    <row r="3" spans="1:6" ht="12.75" customHeight="1" x14ac:dyDescent="0.2">
      <c r="A3" s="11" t="s">
        <v>55</v>
      </c>
      <c r="B3" s="9"/>
      <c r="C3" s="9"/>
      <c r="D3" s="9"/>
      <c r="E3" s="9"/>
      <c r="F3" s="10"/>
    </row>
    <row r="4" spans="1:6" ht="12.75" customHeight="1" x14ac:dyDescent="0.2">
      <c r="A4" s="11"/>
      <c r="B4" s="9"/>
      <c r="C4" s="9"/>
      <c r="D4" s="9"/>
      <c r="E4" s="9"/>
      <c r="F4" s="10"/>
    </row>
    <row r="5" spans="1:6" ht="4.5" customHeight="1" x14ac:dyDescent="0.2">
      <c r="A5" s="12"/>
      <c r="B5" s="9"/>
      <c r="C5" s="9"/>
      <c r="D5" s="9"/>
      <c r="E5" s="9"/>
      <c r="F5" s="10"/>
    </row>
    <row r="6" spans="1:6" ht="18" customHeight="1" x14ac:dyDescent="0.2">
      <c r="A6" s="73" t="s">
        <v>54</v>
      </c>
      <c r="B6" s="65" t="s">
        <v>2</v>
      </c>
      <c r="C6" s="65"/>
      <c r="D6" s="67" t="s">
        <v>3</v>
      </c>
      <c r="E6" s="69" t="s">
        <v>52</v>
      </c>
      <c r="F6" s="71" t="s">
        <v>53</v>
      </c>
    </row>
    <row r="7" spans="1:6" ht="21.75" customHeight="1" x14ac:dyDescent="0.2">
      <c r="A7" s="74"/>
      <c r="B7" s="66" t="s">
        <v>4</v>
      </c>
      <c r="C7" s="66" t="s">
        <v>5</v>
      </c>
      <c r="D7" s="68"/>
      <c r="E7" s="70"/>
      <c r="F7" s="72"/>
    </row>
    <row r="8" spans="1:6" ht="18" customHeight="1" x14ac:dyDescent="0.2">
      <c r="A8" s="16" t="s">
        <v>6</v>
      </c>
      <c r="B8" s="14"/>
      <c r="C8" s="14"/>
      <c r="D8" s="14"/>
      <c r="E8" s="14"/>
      <c r="F8" s="15"/>
    </row>
    <row r="9" spans="1:6" ht="12.2" customHeight="1" x14ac:dyDescent="0.2">
      <c r="A9" s="50">
        <v>2003</v>
      </c>
      <c r="B9" s="17">
        <f t="shared" ref="B9:B19" si="0">SUM(B22,B35,B48,B70,B83,B96,B109)</f>
        <v>1078</v>
      </c>
      <c r="C9" s="17">
        <f t="shared" ref="C9:C19" si="1">SUM(C22+C35+C48+C70+C83+C96+C109)</f>
        <v>554</v>
      </c>
      <c r="D9" s="17">
        <f>SUM(B9:C9)</f>
        <v>1632</v>
      </c>
      <c r="E9" s="17">
        <f>SUM(E22+E35+E48+E70+E83+E96+E109)</f>
        <v>1448</v>
      </c>
      <c r="F9" s="59">
        <f t="shared" ref="F9:F18" si="2">(E9/D9)*100</f>
        <v>88.725490196078425</v>
      </c>
    </row>
    <row r="10" spans="1:6" ht="12.2" customHeight="1" x14ac:dyDescent="0.2">
      <c r="A10" s="50">
        <v>2004</v>
      </c>
      <c r="B10" s="17">
        <f t="shared" si="0"/>
        <v>1379</v>
      </c>
      <c r="C10" s="17">
        <f t="shared" si="1"/>
        <v>605</v>
      </c>
      <c r="D10" s="17">
        <f>SUM(B10:C10)</f>
        <v>1984</v>
      </c>
      <c r="E10" s="17">
        <f>SUM(E23,E36,E49,E71,E84,E97,E110)</f>
        <v>1745</v>
      </c>
      <c r="F10" s="59">
        <f t="shared" si="2"/>
        <v>87.953629032258064</v>
      </c>
    </row>
    <row r="11" spans="1:6" ht="12.2" customHeight="1" x14ac:dyDescent="0.2">
      <c r="A11" s="50">
        <v>2005</v>
      </c>
      <c r="B11" s="17">
        <f t="shared" si="0"/>
        <v>1051</v>
      </c>
      <c r="C11" s="17">
        <f t="shared" si="1"/>
        <v>458</v>
      </c>
      <c r="D11" s="17">
        <f>SUM(D24,D37,D53,D72,D85,D98,D114)</f>
        <v>1393</v>
      </c>
      <c r="E11" s="17">
        <f>SUM(E24,E37,E50,E72,E85,E98,E111)</f>
        <v>1319</v>
      </c>
      <c r="F11" s="59">
        <f t="shared" si="2"/>
        <v>94.687724335965541</v>
      </c>
    </row>
    <row r="12" spans="1:6" ht="12.2" customHeight="1" x14ac:dyDescent="0.2">
      <c r="A12" s="50">
        <v>2006</v>
      </c>
      <c r="B12" s="17">
        <f t="shared" si="0"/>
        <v>905</v>
      </c>
      <c r="C12" s="17">
        <f t="shared" si="1"/>
        <v>383</v>
      </c>
      <c r="D12" s="17">
        <f t="shared" ref="D12:D18" si="3">SUM(B12:C12)</f>
        <v>1288</v>
      </c>
      <c r="E12" s="17">
        <f>SUM(E25,E38,E51,E73,E86,E99,E112)</f>
        <v>1120</v>
      </c>
      <c r="F12" s="59">
        <f t="shared" si="2"/>
        <v>86.956521739130437</v>
      </c>
    </row>
    <row r="13" spans="1:6" ht="12.2" customHeight="1" x14ac:dyDescent="0.2">
      <c r="A13" s="50">
        <v>2007</v>
      </c>
      <c r="B13" s="17">
        <f t="shared" si="0"/>
        <v>992</v>
      </c>
      <c r="C13" s="17">
        <f t="shared" si="1"/>
        <v>566</v>
      </c>
      <c r="D13" s="17">
        <f t="shared" si="3"/>
        <v>1558</v>
      </c>
      <c r="E13" s="17">
        <f>SUM(E26,E39,E53,E74,E87,E100,E114)</f>
        <v>1208</v>
      </c>
      <c r="F13" s="59">
        <f t="shared" si="2"/>
        <v>77.53530166880617</v>
      </c>
    </row>
    <row r="14" spans="1:6" ht="12.2" customHeight="1" x14ac:dyDescent="0.2">
      <c r="A14" s="50">
        <v>2008</v>
      </c>
      <c r="B14" s="17">
        <f t="shared" si="0"/>
        <v>839</v>
      </c>
      <c r="C14" s="17">
        <f t="shared" si="1"/>
        <v>302</v>
      </c>
      <c r="D14" s="17">
        <f t="shared" si="3"/>
        <v>1141</v>
      </c>
      <c r="E14" s="17">
        <f t="shared" ref="E14:E19" si="4">SUM(E27,E40,E53,E75,E88,E101,E114)</f>
        <v>983</v>
      </c>
      <c r="F14" s="59">
        <f t="shared" si="2"/>
        <v>86.152497808939529</v>
      </c>
    </row>
    <row r="15" spans="1:6" ht="12.2" customHeight="1" x14ac:dyDescent="0.2">
      <c r="A15" s="50">
        <v>2009</v>
      </c>
      <c r="B15" s="17">
        <f t="shared" si="0"/>
        <v>8316</v>
      </c>
      <c r="C15" s="17">
        <f t="shared" si="1"/>
        <v>4332</v>
      </c>
      <c r="D15" s="17">
        <f t="shared" si="3"/>
        <v>12648</v>
      </c>
      <c r="E15" s="17">
        <f t="shared" si="4"/>
        <v>896</v>
      </c>
      <c r="F15" s="59">
        <f t="shared" si="2"/>
        <v>7.0841239721695137</v>
      </c>
    </row>
    <row r="16" spans="1:6" ht="12" customHeight="1" x14ac:dyDescent="0.2">
      <c r="A16" s="50">
        <v>2010</v>
      </c>
      <c r="B16" s="17">
        <f t="shared" si="0"/>
        <v>5902</v>
      </c>
      <c r="C16" s="17">
        <f t="shared" si="1"/>
        <v>3260</v>
      </c>
      <c r="D16" s="17">
        <f t="shared" si="3"/>
        <v>9162</v>
      </c>
      <c r="E16" s="17">
        <f t="shared" si="4"/>
        <v>1285</v>
      </c>
      <c r="F16" s="59">
        <f t="shared" si="2"/>
        <v>14.025321982099978</v>
      </c>
    </row>
    <row r="17" spans="1:6" ht="12" customHeight="1" x14ac:dyDescent="0.2">
      <c r="A17" s="53">
        <v>2011</v>
      </c>
      <c r="B17" s="17">
        <f t="shared" si="0"/>
        <v>4894</v>
      </c>
      <c r="C17" s="17">
        <f t="shared" si="1"/>
        <v>2737</v>
      </c>
      <c r="D17" s="17">
        <f t="shared" si="3"/>
        <v>7631</v>
      </c>
      <c r="E17" s="17">
        <f t="shared" si="4"/>
        <v>1642</v>
      </c>
      <c r="F17" s="59">
        <f t="shared" si="2"/>
        <v>21.517494430611979</v>
      </c>
    </row>
    <row r="18" spans="1:6" ht="12" customHeight="1" x14ac:dyDescent="0.2">
      <c r="A18" s="50">
        <v>2012</v>
      </c>
      <c r="B18" s="17">
        <f t="shared" si="0"/>
        <v>6667</v>
      </c>
      <c r="C18" s="17">
        <f t="shared" si="1"/>
        <v>4160</v>
      </c>
      <c r="D18" s="17">
        <f t="shared" si="3"/>
        <v>10827</v>
      </c>
      <c r="E18" s="17">
        <f t="shared" si="4"/>
        <v>2506</v>
      </c>
      <c r="F18" s="59">
        <f t="shared" si="2"/>
        <v>23.145839105938855</v>
      </c>
    </row>
    <row r="19" spans="1:6" ht="12" customHeight="1" x14ac:dyDescent="0.2">
      <c r="A19" s="50">
        <v>2013</v>
      </c>
      <c r="B19" s="17">
        <f t="shared" si="0"/>
        <v>9370</v>
      </c>
      <c r="C19" s="17">
        <f t="shared" si="1"/>
        <v>7372</v>
      </c>
      <c r="D19" s="17">
        <f t="shared" ref="D19" si="5">SUM(B19:C19)</f>
        <v>16742</v>
      </c>
      <c r="E19" s="17">
        <f t="shared" si="4"/>
        <v>5512</v>
      </c>
      <c r="F19" s="59">
        <f t="shared" ref="F19" si="6">(E19/D19)*100</f>
        <v>32.923187193883649</v>
      </c>
    </row>
    <row r="20" spans="1:6" ht="12" customHeight="1" x14ac:dyDescent="0.2">
      <c r="A20" s="50"/>
      <c r="B20" s="17"/>
      <c r="C20" s="17"/>
      <c r="D20" s="17"/>
      <c r="E20" s="17"/>
      <c r="F20" s="59"/>
    </row>
    <row r="21" spans="1:6" ht="12.6" customHeight="1" x14ac:dyDescent="0.2">
      <c r="A21" s="13" t="s">
        <v>7</v>
      </c>
      <c r="B21" s="17"/>
      <c r="C21" s="17"/>
      <c r="D21" s="17"/>
      <c r="E21" s="17"/>
      <c r="F21" s="60"/>
    </row>
    <row r="22" spans="1:6" ht="12.6" customHeight="1" x14ac:dyDescent="0.2">
      <c r="A22" s="50">
        <v>2003</v>
      </c>
      <c r="B22" s="5">
        <v>171</v>
      </c>
      <c r="C22" s="5">
        <v>150</v>
      </c>
      <c r="D22" s="26">
        <f t="shared" ref="D22:D27" si="7">SUM(B22:C22)</f>
        <v>321</v>
      </c>
      <c r="E22" s="5">
        <v>268</v>
      </c>
      <c r="F22" s="59">
        <f t="shared" ref="F22:F27" si="8">(E22/D22)*100</f>
        <v>83.489096573208727</v>
      </c>
    </row>
    <row r="23" spans="1:6" ht="12.6" customHeight="1" x14ac:dyDescent="0.2">
      <c r="A23" s="50">
        <v>2004</v>
      </c>
      <c r="B23" s="5">
        <f>'DATA SOURCE_05'!J11</f>
        <v>178</v>
      </c>
      <c r="C23" s="5">
        <f>'DATA SOURCE_05'!M11</f>
        <v>89</v>
      </c>
      <c r="D23" s="26">
        <f t="shared" si="7"/>
        <v>267</v>
      </c>
      <c r="E23" s="5">
        <f>'DATA SOURCE_05'!Q11</f>
        <v>197</v>
      </c>
      <c r="F23" s="59">
        <f t="shared" si="8"/>
        <v>73.782771535580522</v>
      </c>
    </row>
    <row r="24" spans="1:6" ht="12.6" customHeight="1" x14ac:dyDescent="0.2">
      <c r="A24" s="50">
        <v>2005</v>
      </c>
      <c r="B24" s="5">
        <f>'[1]DATA SOURCE_05'!$J$11</f>
        <v>143</v>
      </c>
      <c r="C24" s="5">
        <f>'[1]DATA SOURCE_05'!$M$11</f>
        <v>70</v>
      </c>
      <c r="D24" s="26">
        <f t="shared" si="7"/>
        <v>213</v>
      </c>
      <c r="E24" s="5">
        <f>'[1]DATA SOURCE_05'!$Q$11</f>
        <v>161</v>
      </c>
      <c r="F24" s="59">
        <f t="shared" si="8"/>
        <v>75.586854460093903</v>
      </c>
    </row>
    <row r="25" spans="1:6" ht="12.6" customHeight="1" x14ac:dyDescent="0.2">
      <c r="A25" s="50">
        <v>2006</v>
      </c>
      <c r="B25" s="5">
        <v>121</v>
      </c>
      <c r="C25" s="5">
        <v>44</v>
      </c>
      <c r="D25" s="26">
        <f t="shared" si="7"/>
        <v>165</v>
      </c>
      <c r="E25" s="5">
        <v>120</v>
      </c>
      <c r="F25" s="59">
        <f t="shared" si="8"/>
        <v>72.727272727272734</v>
      </c>
    </row>
    <row r="26" spans="1:6" ht="12.6" customHeight="1" x14ac:dyDescent="0.2">
      <c r="A26" s="50">
        <v>2007</v>
      </c>
      <c r="B26" s="5">
        <v>133</v>
      </c>
      <c r="C26" s="5">
        <v>68</v>
      </c>
      <c r="D26" s="26">
        <f t="shared" si="7"/>
        <v>201</v>
      </c>
      <c r="E26" s="5">
        <v>141</v>
      </c>
      <c r="F26" s="59">
        <f t="shared" si="8"/>
        <v>70.149253731343293</v>
      </c>
    </row>
    <row r="27" spans="1:6" ht="12.6" customHeight="1" x14ac:dyDescent="0.2">
      <c r="A27" s="50">
        <v>2008</v>
      </c>
      <c r="B27" s="17">
        <v>98</v>
      </c>
      <c r="C27" s="17">
        <v>22</v>
      </c>
      <c r="D27" s="26">
        <f t="shared" si="7"/>
        <v>120</v>
      </c>
      <c r="E27" s="17">
        <f>'[2]2008 data source'!$Q$10</f>
        <v>86</v>
      </c>
      <c r="F27" s="59">
        <f t="shared" si="8"/>
        <v>71.666666666666671</v>
      </c>
    </row>
    <row r="28" spans="1:6" ht="12.6" customHeight="1" x14ac:dyDescent="0.2">
      <c r="A28" s="50">
        <v>2009</v>
      </c>
      <c r="B28" s="17">
        <v>670</v>
      </c>
      <c r="C28" s="17">
        <v>595</v>
      </c>
      <c r="D28" s="26">
        <f t="shared" ref="D28" si="9">SUM(B28:C28)</f>
        <v>1265</v>
      </c>
      <c r="E28" s="17">
        <v>59</v>
      </c>
      <c r="F28" s="59">
        <f t="shared" ref="F28" si="10">(E28/D28)*100</f>
        <v>4.6640316205533594</v>
      </c>
    </row>
    <row r="29" spans="1:6" ht="12" customHeight="1" x14ac:dyDescent="0.2">
      <c r="A29" s="50">
        <v>2010</v>
      </c>
      <c r="B29" s="17">
        <v>486</v>
      </c>
      <c r="C29" s="17">
        <v>462</v>
      </c>
      <c r="D29" s="26">
        <f t="shared" ref="D29:D31" si="11">SUM(B29:C29)</f>
        <v>948</v>
      </c>
      <c r="E29" s="17">
        <v>103</v>
      </c>
      <c r="F29" s="59">
        <f t="shared" ref="F29:F31" si="12">(E29/D29)*100</f>
        <v>10.864978902953586</v>
      </c>
    </row>
    <row r="30" spans="1:6" ht="12" customHeight="1" x14ac:dyDescent="0.2">
      <c r="A30" s="53">
        <v>2011</v>
      </c>
      <c r="B30" s="5">
        <v>405</v>
      </c>
      <c r="C30" s="5">
        <v>298</v>
      </c>
      <c r="D30" s="5">
        <f t="shared" si="11"/>
        <v>703</v>
      </c>
      <c r="E30" s="5">
        <v>130</v>
      </c>
      <c r="F30" s="59">
        <f t="shared" si="12"/>
        <v>18.492176386913229</v>
      </c>
    </row>
    <row r="31" spans="1:6" ht="12" customHeight="1" x14ac:dyDescent="0.2">
      <c r="A31" s="50">
        <v>2012</v>
      </c>
      <c r="B31" s="17">
        <v>296</v>
      </c>
      <c r="C31" s="17">
        <v>208</v>
      </c>
      <c r="D31" s="5">
        <f t="shared" si="11"/>
        <v>504</v>
      </c>
      <c r="E31" s="17">
        <v>200</v>
      </c>
      <c r="F31" s="59">
        <f t="shared" si="12"/>
        <v>39.682539682539684</v>
      </c>
    </row>
    <row r="32" spans="1:6" ht="12" customHeight="1" x14ac:dyDescent="0.2">
      <c r="A32" s="50">
        <v>2013</v>
      </c>
      <c r="B32" s="17">
        <v>342</v>
      </c>
      <c r="C32" s="17">
        <v>346</v>
      </c>
      <c r="D32" s="5">
        <f t="shared" ref="D32" si="13">SUM(B32:C32)</f>
        <v>688</v>
      </c>
      <c r="E32" s="17">
        <v>391</v>
      </c>
      <c r="F32" s="59">
        <f t="shared" ref="F32" si="14">(E32/D32)*100</f>
        <v>56.831395348837212</v>
      </c>
    </row>
    <row r="33" spans="1:6" ht="12" customHeight="1" x14ac:dyDescent="0.2">
      <c r="A33" s="50"/>
      <c r="B33" s="17"/>
      <c r="C33" s="17"/>
      <c r="D33" s="26"/>
      <c r="E33" s="17"/>
      <c r="F33" s="59"/>
    </row>
    <row r="34" spans="1:6" ht="12.6" customHeight="1" x14ac:dyDescent="0.2">
      <c r="A34" s="13" t="s">
        <v>8</v>
      </c>
      <c r="B34" s="24"/>
      <c r="C34" s="24"/>
      <c r="D34" s="24"/>
      <c r="E34" s="24"/>
      <c r="F34" s="62"/>
    </row>
    <row r="35" spans="1:6" ht="12.6" customHeight="1" x14ac:dyDescent="0.2">
      <c r="A35" s="50">
        <v>2003</v>
      </c>
      <c r="B35" s="5">
        <f>14+22+15+11</f>
        <v>62</v>
      </c>
      <c r="C35" s="5">
        <f>8+10+16+4</f>
        <v>38</v>
      </c>
      <c r="D35" s="17">
        <f t="shared" ref="D35:D40" si="15">SUM(B35:C35)</f>
        <v>100</v>
      </c>
      <c r="E35" s="5">
        <f>19+26+25+13</f>
        <v>83</v>
      </c>
      <c r="F35" s="60">
        <f t="shared" ref="F35:F40" si="16">(E35/D35)*100</f>
        <v>83</v>
      </c>
    </row>
    <row r="36" spans="1:6" ht="12.6" customHeight="1" x14ac:dyDescent="0.2">
      <c r="A36" s="50">
        <v>2004</v>
      </c>
      <c r="B36" s="5">
        <f>'DATA SOURCE_05'!J12</f>
        <v>78</v>
      </c>
      <c r="C36" s="5">
        <f>'DATA SOURCE_05'!M12</f>
        <v>22</v>
      </c>
      <c r="D36" s="17">
        <f t="shared" si="15"/>
        <v>100</v>
      </c>
      <c r="E36" s="5">
        <f>'DATA SOURCE_05'!Q12</f>
        <v>71</v>
      </c>
      <c r="F36" s="60">
        <f t="shared" si="16"/>
        <v>71</v>
      </c>
    </row>
    <row r="37" spans="1:6" ht="12.6" customHeight="1" x14ac:dyDescent="0.2">
      <c r="A37" s="50">
        <v>2005</v>
      </c>
      <c r="B37" s="5">
        <f>'[1]DATA SOURCE_05'!$J$12</f>
        <v>55</v>
      </c>
      <c r="C37" s="5">
        <f>'[1]DATA SOURCE_05'!$M$12</f>
        <v>14</v>
      </c>
      <c r="D37" s="17">
        <f t="shared" si="15"/>
        <v>69</v>
      </c>
      <c r="E37" s="5">
        <f>'[1]DATA SOURCE_05'!$Q$12</f>
        <v>47</v>
      </c>
      <c r="F37" s="60">
        <f t="shared" si="16"/>
        <v>68.115942028985515</v>
      </c>
    </row>
    <row r="38" spans="1:6" ht="12.6" customHeight="1" x14ac:dyDescent="0.2">
      <c r="A38" s="50">
        <v>2006</v>
      </c>
      <c r="B38" s="5">
        <v>47</v>
      </c>
      <c r="C38" s="5">
        <v>17</v>
      </c>
      <c r="D38" s="17">
        <f t="shared" si="15"/>
        <v>64</v>
      </c>
      <c r="E38" s="5">
        <v>41</v>
      </c>
      <c r="F38" s="60">
        <f t="shared" si="16"/>
        <v>64.0625</v>
      </c>
    </row>
    <row r="39" spans="1:6" ht="12.6" customHeight="1" x14ac:dyDescent="0.2">
      <c r="A39" s="50">
        <v>2007</v>
      </c>
      <c r="B39" s="5">
        <v>42</v>
      </c>
      <c r="C39" s="5">
        <v>8</v>
      </c>
      <c r="D39" s="17">
        <f t="shared" si="15"/>
        <v>50</v>
      </c>
      <c r="E39" s="5">
        <v>40</v>
      </c>
      <c r="F39" s="60">
        <f t="shared" si="16"/>
        <v>80</v>
      </c>
    </row>
    <row r="40" spans="1:6" ht="12.6" customHeight="1" x14ac:dyDescent="0.2">
      <c r="A40" s="50">
        <v>2008</v>
      </c>
      <c r="B40" s="17">
        <v>19</v>
      </c>
      <c r="C40" s="17">
        <v>2</v>
      </c>
      <c r="D40" s="17">
        <f t="shared" si="15"/>
        <v>21</v>
      </c>
      <c r="E40" s="17">
        <f>'[2]2008 data source'!$Q$11</f>
        <v>19</v>
      </c>
      <c r="F40" s="60">
        <f t="shared" si="16"/>
        <v>90.476190476190482</v>
      </c>
    </row>
    <row r="41" spans="1:6" ht="12.6" customHeight="1" x14ac:dyDescent="0.2">
      <c r="A41" s="50">
        <v>2009</v>
      </c>
      <c r="B41" s="17">
        <v>273</v>
      </c>
      <c r="C41" s="17">
        <v>139</v>
      </c>
      <c r="D41" s="17">
        <f t="shared" ref="D41" si="17">SUM(B41:C41)</f>
        <v>412</v>
      </c>
      <c r="E41" s="17">
        <v>33</v>
      </c>
      <c r="F41" s="60">
        <f t="shared" ref="F41" si="18">(E41/D41)*100</f>
        <v>8.009708737864079</v>
      </c>
    </row>
    <row r="42" spans="1:6" ht="12" customHeight="1" x14ac:dyDescent="0.2">
      <c r="A42" s="50">
        <v>2010</v>
      </c>
      <c r="B42" s="17">
        <v>79</v>
      </c>
      <c r="C42" s="17">
        <v>34</v>
      </c>
      <c r="D42" s="17">
        <f t="shared" ref="D42:D44" si="19">SUM(B42:C42)</f>
        <v>113</v>
      </c>
      <c r="E42" s="17">
        <v>44</v>
      </c>
      <c r="F42" s="60">
        <f t="shared" ref="F42:F44" si="20">(E42/D42)*100</f>
        <v>38.938053097345133</v>
      </c>
    </row>
    <row r="43" spans="1:6" ht="12" customHeight="1" x14ac:dyDescent="0.2">
      <c r="A43" s="53">
        <v>2011</v>
      </c>
      <c r="B43" s="5">
        <v>121</v>
      </c>
      <c r="C43" s="5">
        <v>50</v>
      </c>
      <c r="D43" s="5">
        <f t="shared" si="19"/>
        <v>171</v>
      </c>
      <c r="E43" s="5">
        <v>40</v>
      </c>
      <c r="F43" s="61">
        <f t="shared" si="20"/>
        <v>23.391812865497073</v>
      </c>
    </row>
    <row r="44" spans="1:6" ht="12" customHeight="1" x14ac:dyDescent="0.2">
      <c r="A44" s="50">
        <v>2012</v>
      </c>
      <c r="B44" s="17">
        <v>74</v>
      </c>
      <c r="C44" s="17">
        <v>27</v>
      </c>
      <c r="D44" s="17">
        <f t="shared" si="19"/>
        <v>101</v>
      </c>
      <c r="E44" s="17">
        <v>47</v>
      </c>
      <c r="F44" s="60">
        <f t="shared" si="20"/>
        <v>46.534653465346537</v>
      </c>
    </row>
    <row r="45" spans="1:6" ht="12" customHeight="1" x14ac:dyDescent="0.2">
      <c r="A45" s="50">
        <v>2013</v>
      </c>
      <c r="B45" s="17">
        <v>92</v>
      </c>
      <c r="C45" s="17">
        <v>67</v>
      </c>
      <c r="D45" s="17">
        <f t="shared" ref="D45" si="21">SUM(B45:C45)</f>
        <v>159</v>
      </c>
      <c r="E45" s="17">
        <v>79</v>
      </c>
      <c r="F45" s="60">
        <f t="shared" ref="F45" si="22">(E45/D45)*100</f>
        <v>49.685534591194966</v>
      </c>
    </row>
    <row r="46" spans="1:6" ht="12" customHeight="1" x14ac:dyDescent="0.2">
      <c r="A46" s="50"/>
      <c r="B46" s="17"/>
      <c r="C46" s="17"/>
      <c r="D46" s="17"/>
      <c r="E46" s="17"/>
      <c r="F46" s="60"/>
    </row>
    <row r="47" spans="1:6" ht="12.6" customHeight="1" x14ac:dyDescent="0.2">
      <c r="A47" s="13" t="s">
        <v>9</v>
      </c>
      <c r="B47" s="17"/>
      <c r="C47" s="17"/>
      <c r="D47" s="17"/>
      <c r="E47" s="17"/>
      <c r="F47" s="60"/>
    </row>
    <row r="48" spans="1:6" ht="12.6" customHeight="1" x14ac:dyDescent="0.2">
      <c r="A48" s="51">
        <v>2003</v>
      </c>
      <c r="B48" s="17">
        <v>499</v>
      </c>
      <c r="C48" s="17">
        <v>197</v>
      </c>
      <c r="D48" s="17">
        <f t="shared" ref="D48:D57" si="23">SUM(B48:C48)</f>
        <v>696</v>
      </c>
      <c r="E48" s="26">
        <v>655</v>
      </c>
      <c r="F48" s="60">
        <f t="shared" ref="F48:F57" si="24">(E48/D48)*100</f>
        <v>94.109195402298852</v>
      </c>
    </row>
    <row r="49" spans="1:6" s="1" customFormat="1" ht="12.6" customHeight="1" x14ac:dyDescent="0.2">
      <c r="A49" s="51">
        <v>2004</v>
      </c>
      <c r="B49" s="17">
        <v>772</v>
      </c>
      <c r="C49" s="17">
        <v>365</v>
      </c>
      <c r="D49" s="17">
        <f t="shared" si="23"/>
        <v>1137</v>
      </c>
      <c r="E49" s="26">
        <v>1061</v>
      </c>
      <c r="F49" s="60">
        <f t="shared" si="24"/>
        <v>93.315743183817062</v>
      </c>
    </row>
    <row r="50" spans="1:6" s="1" customFormat="1" ht="12.6" customHeight="1" x14ac:dyDescent="0.2">
      <c r="A50" s="51">
        <v>2005</v>
      </c>
      <c r="B50" s="17">
        <f>'[1]DATA SOURCE_05'!$J$13</f>
        <v>508</v>
      </c>
      <c r="C50" s="17">
        <f>'[1]DATA SOURCE_05'!$M$13</f>
        <v>226</v>
      </c>
      <c r="D50" s="17">
        <f t="shared" si="23"/>
        <v>734</v>
      </c>
      <c r="E50" s="26">
        <f>'[1]DATA SOURCE_05'!$Q$13</f>
        <v>682</v>
      </c>
      <c r="F50" s="60">
        <f t="shared" si="24"/>
        <v>92.915531335149865</v>
      </c>
    </row>
    <row r="51" spans="1:6" s="1" customFormat="1" ht="12.6" customHeight="1" x14ac:dyDescent="0.2">
      <c r="A51" s="51">
        <v>2006</v>
      </c>
      <c r="B51" s="17">
        <v>453</v>
      </c>
      <c r="C51" s="17">
        <v>189</v>
      </c>
      <c r="D51" s="17">
        <f t="shared" si="23"/>
        <v>642</v>
      </c>
      <c r="E51" s="26">
        <v>601</v>
      </c>
      <c r="F51" s="60">
        <f t="shared" si="24"/>
        <v>93.613707165109034</v>
      </c>
    </row>
    <row r="52" spans="1:6" s="1" customFormat="1" ht="12.6" customHeight="1" x14ac:dyDescent="0.2">
      <c r="A52" s="51">
        <v>2007</v>
      </c>
      <c r="B52" s="17">
        <v>423</v>
      </c>
      <c r="C52" s="17">
        <v>293</v>
      </c>
      <c r="D52" s="17">
        <f t="shared" si="23"/>
        <v>716</v>
      </c>
      <c r="E52" s="26">
        <v>675</v>
      </c>
      <c r="F52" s="60">
        <f t="shared" si="24"/>
        <v>94.273743016759781</v>
      </c>
    </row>
    <row r="53" spans="1:6" s="1" customFormat="1" ht="12.6" customHeight="1" x14ac:dyDescent="0.2">
      <c r="A53" s="51">
        <v>2008</v>
      </c>
      <c r="B53" s="17">
        <v>463</v>
      </c>
      <c r="C53" s="17">
        <v>158</v>
      </c>
      <c r="D53" s="17">
        <f t="shared" si="23"/>
        <v>621</v>
      </c>
      <c r="E53" s="26">
        <f>'[2]2008 data source'!$Q$12</f>
        <v>549</v>
      </c>
      <c r="F53" s="60">
        <f t="shared" si="24"/>
        <v>88.405797101449281</v>
      </c>
    </row>
    <row r="54" spans="1:6" s="1" customFormat="1" ht="12.6" customHeight="1" x14ac:dyDescent="0.2">
      <c r="A54" s="51">
        <v>2009</v>
      </c>
      <c r="B54" s="17">
        <v>4228</v>
      </c>
      <c r="C54" s="17">
        <v>2156</v>
      </c>
      <c r="D54" s="17">
        <f t="shared" si="23"/>
        <v>6384</v>
      </c>
      <c r="E54" s="26">
        <v>385</v>
      </c>
      <c r="F54" s="60">
        <f t="shared" si="24"/>
        <v>6.0307017543859649</v>
      </c>
    </row>
    <row r="55" spans="1:6" s="1" customFormat="1" ht="12.6" customHeight="1" x14ac:dyDescent="0.2">
      <c r="A55" s="51">
        <v>2010</v>
      </c>
      <c r="B55" s="17">
        <v>3152</v>
      </c>
      <c r="C55" s="17">
        <v>1712</v>
      </c>
      <c r="D55" s="17">
        <f t="shared" si="23"/>
        <v>4864</v>
      </c>
      <c r="E55" s="26">
        <v>770</v>
      </c>
      <c r="F55" s="60">
        <f t="shared" si="24"/>
        <v>15.830592105263158</v>
      </c>
    </row>
    <row r="56" spans="1:6" s="1" customFormat="1" ht="12.6" customHeight="1" x14ac:dyDescent="0.2">
      <c r="A56" s="51">
        <v>2011</v>
      </c>
      <c r="B56" s="63">
        <v>2992</v>
      </c>
      <c r="C56" s="63">
        <v>1520</v>
      </c>
      <c r="D56" s="63">
        <f t="shared" si="23"/>
        <v>4512</v>
      </c>
      <c r="E56" s="63">
        <v>996</v>
      </c>
      <c r="F56" s="64">
        <f t="shared" si="24"/>
        <v>22.074468085106382</v>
      </c>
    </row>
    <row r="57" spans="1:6" s="1" customFormat="1" ht="12.6" customHeight="1" x14ac:dyDescent="0.2">
      <c r="A57" s="51">
        <v>2012</v>
      </c>
      <c r="B57" s="63">
        <v>4554</v>
      </c>
      <c r="C57" s="63">
        <v>2648</v>
      </c>
      <c r="D57" s="63">
        <f t="shared" si="23"/>
        <v>7202</v>
      </c>
      <c r="E57" s="63">
        <v>1427</v>
      </c>
      <c r="F57" s="64">
        <f t="shared" si="24"/>
        <v>19.813940572063316</v>
      </c>
    </row>
    <row r="58" spans="1:6" s="1" customFormat="1" ht="12.6" customHeight="1" x14ac:dyDescent="0.2">
      <c r="A58" s="52">
        <v>2013</v>
      </c>
      <c r="B58" s="55">
        <v>5634</v>
      </c>
      <c r="C58" s="55">
        <v>4795</v>
      </c>
      <c r="D58" s="55">
        <f t="shared" ref="D58" si="25">SUM(B58:C58)</f>
        <v>10429</v>
      </c>
      <c r="E58" s="55">
        <v>3290</v>
      </c>
      <c r="F58" s="56">
        <f t="shared" ref="F58" si="26">(E58/D58)*100</f>
        <v>31.546648767858855</v>
      </c>
    </row>
    <row r="59" spans="1:6" ht="12.75" customHeight="1" x14ac:dyDescent="0.2">
      <c r="A59" s="19" t="s">
        <v>51</v>
      </c>
      <c r="B59" s="17"/>
    </row>
    <row r="60" spans="1:6" x14ac:dyDescent="0.2">
      <c r="A60" s="19"/>
      <c r="B60" s="17"/>
    </row>
    <row r="61" spans="1:6" ht="13.5" customHeight="1" x14ac:dyDescent="0.2">
      <c r="A61" s="8" t="s">
        <v>10</v>
      </c>
      <c r="B61" s="17"/>
    </row>
    <row r="62" spans="1:6" ht="12.75" x14ac:dyDescent="0.2">
      <c r="A62" s="11"/>
      <c r="B62" s="9"/>
      <c r="C62" s="9"/>
      <c r="D62" s="9"/>
    </row>
    <row r="63" spans="1:6" ht="12.75" x14ac:dyDescent="0.2">
      <c r="A63" s="11"/>
      <c r="B63" s="9"/>
      <c r="C63" s="9"/>
      <c r="D63" s="9"/>
      <c r="E63" s="20"/>
      <c r="F63" s="21"/>
    </row>
    <row r="64" spans="1:6" ht="12.75" x14ac:dyDescent="0.2">
      <c r="B64" s="20"/>
      <c r="C64" s="20"/>
      <c r="D64" s="20"/>
      <c r="E64" s="20"/>
      <c r="F64" s="21"/>
    </row>
    <row r="65" spans="1:6" ht="6" customHeight="1" x14ac:dyDescent="0.2">
      <c r="A65" s="11"/>
      <c r="B65" s="20"/>
      <c r="C65" s="20"/>
      <c r="D65" s="20"/>
      <c r="E65" s="20"/>
      <c r="F65" s="21"/>
    </row>
    <row r="66" spans="1:6" ht="18" customHeight="1" x14ac:dyDescent="0.2">
      <c r="A66" s="73" t="s">
        <v>54</v>
      </c>
      <c r="B66" s="65" t="s">
        <v>2</v>
      </c>
      <c r="C66" s="65"/>
      <c r="D66" s="67" t="s">
        <v>3</v>
      </c>
      <c r="E66" s="69" t="s">
        <v>52</v>
      </c>
      <c r="F66" s="71" t="s">
        <v>53</v>
      </c>
    </row>
    <row r="67" spans="1:6" ht="21" customHeight="1" x14ac:dyDescent="0.2">
      <c r="A67" s="74"/>
      <c r="B67" s="66" t="s">
        <v>4</v>
      </c>
      <c r="C67" s="66" t="s">
        <v>5</v>
      </c>
      <c r="D67" s="68"/>
      <c r="E67" s="70"/>
      <c r="F67" s="72"/>
    </row>
    <row r="68" spans="1:6" ht="6" customHeight="1" x14ac:dyDescent="0.2">
      <c r="A68" s="19"/>
      <c r="B68" s="22"/>
      <c r="C68" s="22"/>
      <c r="D68" s="22"/>
      <c r="E68" s="22"/>
      <c r="F68" s="23"/>
    </row>
    <row r="69" spans="1:6" ht="12" customHeight="1" x14ac:dyDescent="0.2">
      <c r="A69" s="13" t="s">
        <v>11</v>
      </c>
      <c r="B69" s="17"/>
      <c r="C69" s="17"/>
      <c r="D69" s="17"/>
      <c r="E69" s="17"/>
      <c r="F69" s="18"/>
    </row>
    <row r="70" spans="1:6" ht="12" customHeight="1" x14ac:dyDescent="0.2">
      <c r="A70" s="50">
        <v>2003</v>
      </c>
      <c r="B70" s="5">
        <f>32+36+31+26</f>
        <v>125</v>
      </c>
      <c r="C70" s="5">
        <f>20+8+6+10</f>
        <v>44</v>
      </c>
      <c r="D70" s="17">
        <f>52+44+37+36</f>
        <v>169</v>
      </c>
      <c r="E70" s="5">
        <v>154</v>
      </c>
      <c r="F70" s="18">
        <f t="shared" ref="F70:F75" si="27">(E70/D70)*100</f>
        <v>91.124260355029591</v>
      </c>
    </row>
    <row r="71" spans="1:6" ht="12" customHeight="1" x14ac:dyDescent="0.2">
      <c r="A71" s="50">
        <v>2004</v>
      </c>
      <c r="B71" s="5">
        <f>'DATA SOURCE_05'!J14</f>
        <v>181</v>
      </c>
      <c r="C71" s="5">
        <f>'DATA SOURCE_05'!M14</f>
        <v>29</v>
      </c>
      <c r="D71" s="17">
        <f>SUM(B71:C71)</f>
        <v>210</v>
      </c>
      <c r="E71" s="5">
        <f>'DATA SOURCE_05'!Q14</f>
        <v>188</v>
      </c>
      <c r="F71" s="18">
        <f t="shared" si="27"/>
        <v>89.523809523809533</v>
      </c>
    </row>
    <row r="72" spans="1:6" ht="12" customHeight="1" x14ac:dyDescent="0.2">
      <c r="A72" s="50">
        <v>2005</v>
      </c>
      <c r="B72" s="5">
        <f>'[1]DATA SOURCE_05'!$J$14</f>
        <v>141</v>
      </c>
      <c r="C72" s="5">
        <f>'[1]DATA SOURCE_05'!$M$14</f>
        <v>39</v>
      </c>
      <c r="D72" s="17">
        <f>SUM(B72:C72)</f>
        <v>180</v>
      </c>
      <c r="E72" s="5">
        <f>'[1]DATA SOURCE_05'!$Q$14</f>
        <v>161</v>
      </c>
      <c r="F72" s="18">
        <f t="shared" si="27"/>
        <v>89.444444444444443</v>
      </c>
    </row>
    <row r="73" spans="1:6" ht="12" customHeight="1" x14ac:dyDescent="0.2">
      <c r="A73" s="50">
        <v>2006</v>
      </c>
      <c r="B73" s="5">
        <v>115</v>
      </c>
      <c r="C73" s="5">
        <v>54</v>
      </c>
      <c r="D73" s="17">
        <f>SUM(B73:C73)</f>
        <v>169</v>
      </c>
      <c r="E73" s="5">
        <v>158</v>
      </c>
      <c r="F73" s="18">
        <f t="shared" si="27"/>
        <v>93.491124260355036</v>
      </c>
    </row>
    <row r="74" spans="1:6" ht="12" customHeight="1" x14ac:dyDescent="0.2">
      <c r="A74" s="50">
        <v>2007</v>
      </c>
      <c r="B74" s="5">
        <v>194</v>
      </c>
      <c r="C74" s="5">
        <v>113</v>
      </c>
      <c r="D74" s="17">
        <f>SUM(B74:C74)</f>
        <v>307</v>
      </c>
      <c r="E74" s="5">
        <v>296</v>
      </c>
      <c r="F74" s="18">
        <f t="shared" si="27"/>
        <v>96.416938110749186</v>
      </c>
    </row>
    <row r="75" spans="1:6" ht="12" customHeight="1" x14ac:dyDescent="0.2">
      <c r="A75" s="50">
        <v>2008</v>
      </c>
      <c r="B75" s="5">
        <v>140</v>
      </c>
      <c r="C75" s="5">
        <v>72</v>
      </c>
      <c r="D75" s="17">
        <f>SUM(B75:C75)</f>
        <v>212</v>
      </c>
      <c r="E75" s="5">
        <f>'[2]2008 data source'!$Q$13</f>
        <v>205</v>
      </c>
      <c r="F75" s="18">
        <f t="shared" si="27"/>
        <v>96.698113207547166</v>
      </c>
    </row>
    <row r="76" spans="1:6" ht="12" customHeight="1" x14ac:dyDescent="0.2">
      <c r="A76" s="50">
        <v>2009</v>
      </c>
      <c r="B76" s="5">
        <v>1574</v>
      </c>
      <c r="C76" s="5">
        <v>593</v>
      </c>
      <c r="D76" s="17">
        <f t="shared" ref="D76" si="28">SUM(B76:C76)</f>
        <v>2167</v>
      </c>
      <c r="E76" s="5">
        <v>236</v>
      </c>
      <c r="F76" s="18">
        <f t="shared" ref="F76" si="29">(E76/D76)*100</f>
        <v>10.890632210429164</v>
      </c>
    </row>
    <row r="77" spans="1:6" ht="12" customHeight="1" x14ac:dyDescent="0.2">
      <c r="A77" s="50">
        <v>2010</v>
      </c>
      <c r="B77" s="5">
        <v>1039</v>
      </c>
      <c r="C77" s="5">
        <v>428</v>
      </c>
      <c r="D77" s="17">
        <f t="shared" ref="D77:D78" si="30">SUM(B77:C77)</f>
        <v>1467</v>
      </c>
      <c r="E77" s="5">
        <v>95</v>
      </c>
      <c r="F77" s="18">
        <f t="shared" ref="F77:F79" si="31">(E77/D77)*100</f>
        <v>6.4758009543285615</v>
      </c>
    </row>
    <row r="78" spans="1:6" ht="12" customHeight="1" x14ac:dyDescent="0.2">
      <c r="A78" s="53">
        <v>2011</v>
      </c>
      <c r="B78" s="5">
        <v>505</v>
      </c>
      <c r="C78" s="5">
        <v>316</v>
      </c>
      <c r="D78" s="5">
        <f t="shared" si="30"/>
        <v>821</v>
      </c>
      <c r="E78" s="5">
        <v>174</v>
      </c>
      <c r="F78" s="7">
        <f t="shared" si="31"/>
        <v>21.193666260657736</v>
      </c>
    </row>
    <row r="79" spans="1:6" ht="12" customHeight="1" x14ac:dyDescent="0.2">
      <c r="A79" s="53">
        <v>2012</v>
      </c>
      <c r="B79" s="5">
        <v>793</v>
      </c>
      <c r="C79" s="5">
        <v>519</v>
      </c>
      <c r="D79" s="5">
        <f t="shared" ref="D79" si="32">SUM(B79:C79)</f>
        <v>1312</v>
      </c>
      <c r="E79" s="5">
        <v>379</v>
      </c>
      <c r="F79" s="7">
        <f t="shared" si="31"/>
        <v>28.887195121951219</v>
      </c>
    </row>
    <row r="80" spans="1:6" ht="12" customHeight="1" x14ac:dyDescent="0.2">
      <c r="A80" s="53">
        <v>2013</v>
      </c>
      <c r="B80" s="5">
        <v>1975</v>
      </c>
      <c r="C80" s="5">
        <v>1367</v>
      </c>
      <c r="D80" s="5">
        <f t="shared" ref="D80" si="33">SUM(B80:C80)</f>
        <v>3342</v>
      </c>
      <c r="E80" s="5">
        <v>899</v>
      </c>
      <c r="F80" s="7">
        <f t="shared" ref="F80" si="34">(E80/D80)*100</f>
        <v>26.900059844404549</v>
      </c>
    </row>
    <row r="81" spans="1:6" ht="12" customHeight="1" x14ac:dyDescent="0.2">
      <c r="A81" s="50"/>
      <c r="B81" s="5"/>
      <c r="C81" s="5"/>
      <c r="D81" s="17"/>
      <c r="E81" s="5"/>
      <c r="F81" s="18"/>
    </row>
    <row r="82" spans="1:6" ht="12" customHeight="1" x14ac:dyDescent="0.2">
      <c r="A82" s="13" t="s">
        <v>12</v>
      </c>
      <c r="B82" s="17"/>
      <c r="C82" s="17"/>
      <c r="D82" s="17"/>
      <c r="E82" s="17"/>
      <c r="F82" s="18"/>
    </row>
    <row r="83" spans="1:6" ht="12" customHeight="1" x14ac:dyDescent="0.2">
      <c r="A83" s="50">
        <v>2003</v>
      </c>
      <c r="B83" s="5">
        <f>21+12+16+19</f>
        <v>68</v>
      </c>
      <c r="C83" s="5">
        <f>23+11+14+12</f>
        <v>60</v>
      </c>
      <c r="D83" s="17">
        <f t="shared" ref="D83:D88" si="35">SUM(B83:C83)</f>
        <v>128</v>
      </c>
      <c r="E83" s="5">
        <f>39+19+26+26</f>
        <v>110</v>
      </c>
      <c r="F83" s="18">
        <f t="shared" ref="F83:F88" si="36">(E83/D83)*100</f>
        <v>85.9375</v>
      </c>
    </row>
    <row r="84" spans="1:6" ht="12" customHeight="1" x14ac:dyDescent="0.2">
      <c r="A84" s="50">
        <v>2004</v>
      </c>
      <c r="B84" s="5">
        <f>'DATA SOURCE_05'!J15</f>
        <v>50</v>
      </c>
      <c r="C84" s="5">
        <f>'DATA SOURCE_05'!M15</f>
        <v>38</v>
      </c>
      <c r="D84" s="17">
        <f t="shared" si="35"/>
        <v>88</v>
      </c>
      <c r="E84" s="5">
        <f>'DATA SOURCE_05'!Q15</f>
        <v>77</v>
      </c>
      <c r="F84" s="18">
        <f t="shared" si="36"/>
        <v>87.5</v>
      </c>
    </row>
    <row r="85" spans="1:6" ht="12" customHeight="1" x14ac:dyDescent="0.2">
      <c r="A85" s="50">
        <v>2005</v>
      </c>
      <c r="B85" s="5">
        <f>'[1]DATA SOURCE_05'!$J$15</f>
        <v>90</v>
      </c>
      <c r="C85" s="5">
        <f>'[1]DATA SOURCE_05'!$M$15</f>
        <v>40</v>
      </c>
      <c r="D85" s="17">
        <f t="shared" si="35"/>
        <v>130</v>
      </c>
      <c r="E85" s="5">
        <f>'[1]DATA SOURCE_05'!$Q$15</f>
        <v>106</v>
      </c>
      <c r="F85" s="18">
        <f t="shared" si="36"/>
        <v>81.538461538461533</v>
      </c>
    </row>
    <row r="86" spans="1:6" ht="12" customHeight="1" x14ac:dyDescent="0.2">
      <c r="A86" s="50">
        <v>2006</v>
      </c>
      <c r="B86" s="5">
        <v>50</v>
      </c>
      <c r="C86" s="5">
        <v>23</v>
      </c>
      <c r="D86" s="17">
        <f t="shared" si="35"/>
        <v>73</v>
      </c>
      <c r="E86" s="5">
        <v>55</v>
      </c>
      <c r="F86" s="18">
        <f t="shared" si="36"/>
        <v>75.342465753424662</v>
      </c>
    </row>
    <row r="87" spans="1:6" ht="12" customHeight="1" x14ac:dyDescent="0.2">
      <c r="A87" s="50">
        <v>2007</v>
      </c>
      <c r="B87" s="5">
        <v>48</v>
      </c>
      <c r="C87" s="5">
        <v>13</v>
      </c>
      <c r="D87" s="17">
        <f t="shared" si="35"/>
        <v>61</v>
      </c>
      <c r="E87" s="5">
        <v>56</v>
      </c>
      <c r="F87" s="18">
        <f t="shared" si="36"/>
        <v>91.803278688524586</v>
      </c>
    </row>
    <row r="88" spans="1:6" ht="12" customHeight="1" x14ac:dyDescent="0.2">
      <c r="A88" s="50">
        <v>2008</v>
      </c>
      <c r="B88" s="17">
        <v>40</v>
      </c>
      <c r="C88" s="17">
        <v>14</v>
      </c>
      <c r="D88" s="17">
        <f t="shared" si="35"/>
        <v>54</v>
      </c>
      <c r="E88" s="17">
        <f>'[2]2008 data source'!$Q$14</f>
        <v>46</v>
      </c>
      <c r="F88" s="18">
        <f t="shared" si="36"/>
        <v>85.18518518518519</v>
      </c>
    </row>
    <row r="89" spans="1:6" ht="12" customHeight="1" x14ac:dyDescent="0.2">
      <c r="A89" s="50">
        <v>2009</v>
      </c>
      <c r="B89" s="17">
        <v>415</v>
      </c>
      <c r="C89" s="17">
        <v>282</v>
      </c>
      <c r="D89" s="17">
        <f t="shared" ref="D89" si="37">SUM(B89:C89)</f>
        <v>697</v>
      </c>
      <c r="E89" s="17">
        <v>37</v>
      </c>
      <c r="F89" s="18">
        <f t="shared" ref="F89" si="38">(E89/D89)*100</f>
        <v>5.308464849354376</v>
      </c>
    </row>
    <row r="90" spans="1:6" ht="12" customHeight="1" x14ac:dyDescent="0.2">
      <c r="A90" s="50">
        <v>2010</v>
      </c>
      <c r="B90" s="17">
        <v>267</v>
      </c>
      <c r="C90" s="17">
        <v>200</v>
      </c>
      <c r="D90" s="17">
        <f t="shared" ref="D90:D92" si="39">SUM(B90:C90)</f>
        <v>467</v>
      </c>
      <c r="E90" s="17">
        <v>128</v>
      </c>
      <c r="F90" s="18">
        <f t="shared" ref="F90:F92" si="40">(E90/D90)*100</f>
        <v>27.408993576017131</v>
      </c>
    </row>
    <row r="91" spans="1:6" ht="12" customHeight="1" x14ac:dyDescent="0.2">
      <c r="A91" s="53">
        <v>2011</v>
      </c>
      <c r="B91" s="5">
        <v>248</v>
      </c>
      <c r="C91" s="5">
        <v>178</v>
      </c>
      <c r="D91" s="17">
        <f t="shared" si="39"/>
        <v>426</v>
      </c>
      <c r="E91" s="5">
        <v>115</v>
      </c>
      <c r="F91" s="18">
        <f t="shared" si="40"/>
        <v>26.995305164319248</v>
      </c>
    </row>
    <row r="92" spans="1:6" ht="12" customHeight="1" x14ac:dyDescent="0.2">
      <c r="A92" s="53">
        <v>2012</v>
      </c>
      <c r="B92" s="5">
        <v>264</v>
      </c>
      <c r="C92" s="5">
        <v>268</v>
      </c>
      <c r="D92" s="17">
        <f t="shared" si="39"/>
        <v>532</v>
      </c>
      <c r="E92" s="5">
        <v>57</v>
      </c>
      <c r="F92" s="18">
        <f t="shared" si="40"/>
        <v>10.714285714285714</v>
      </c>
    </row>
    <row r="93" spans="1:6" ht="12" customHeight="1" x14ac:dyDescent="0.2">
      <c r="A93" s="53">
        <v>2013</v>
      </c>
      <c r="B93" s="5">
        <v>285</v>
      </c>
      <c r="C93" s="5">
        <v>182</v>
      </c>
      <c r="D93" s="17">
        <f t="shared" ref="D93" si="41">SUM(B93:C93)</f>
        <v>467</v>
      </c>
      <c r="E93" s="5">
        <v>89</v>
      </c>
      <c r="F93" s="18">
        <f t="shared" ref="F93" si="42">(E93/D93)*100</f>
        <v>19.057815845824411</v>
      </c>
    </row>
    <row r="94" spans="1:6" ht="12" customHeight="1" x14ac:dyDescent="0.2">
      <c r="A94" s="50"/>
      <c r="B94" s="17"/>
      <c r="C94" s="17"/>
      <c r="D94" s="17"/>
      <c r="E94" s="17"/>
      <c r="F94" s="18"/>
    </row>
    <row r="95" spans="1:6" ht="12" customHeight="1" x14ac:dyDescent="0.2">
      <c r="A95" s="13" t="s">
        <v>50</v>
      </c>
      <c r="B95" s="17"/>
      <c r="C95" s="17"/>
      <c r="D95" s="17"/>
      <c r="E95" s="17"/>
      <c r="F95" s="18"/>
    </row>
    <row r="96" spans="1:6" ht="12" customHeight="1" x14ac:dyDescent="0.2">
      <c r="A96" s="50">
        <v>2003</v>
      </c>
      <c r="B96" s="5">
        <f>28+25+23+31</f>
        <v>107</v>
      </c>
      <c r="C96" s="5">
        <f>10+11+13+14</f>
        <v>48</v>
      </c>
      <c r="D96" s="17">
        <f t="shared" ref="D96:D101" si="43">SUM(B96:C96)</f>
        <v>155</v>
      </c>
      <c r="E96" s="5">
        <f>34+34+32+28</f>
        <v>128</v>
      </c>
      <c r="F96" s="18">
        <f t="shared" ref="F96:F101" si="44">(E96/D96)*100</f>
        <v>82.58064516129032</v>
      </c>
    </row>
    <row r="97" spans="1:6" ht="12" customHeight="1" x14ac:dyDescent="0.2">
      <c r="A97" s="50">
        <v>2004</v>
      </c>
      <c r="B97" s="5">
        <f>'DATA SOURCE_05'!J16</f>
        <v>78</v>
      </c>
      <c r="C97" s="5">
        <f>'DATA SOURCE_05'!M16</f>
        <v>48</v>
      </c>
      <c r="D97" s="17">
        <f t="shared" si="43"/>
        <v>126</v>
      </c>
      <c r="E97" s="5">
        <f>'DATA SOURCE_05'!Q16</f>
        <v>107</v>
      </c>
      <c r="F97" s="18">
        <f t="shared" si="44"/>
        <v>84.920634920634924</v>
      </c>
    </row>
    <row r="98" spans="1:6" ht="12" customHeight="1" x14ac:dyDescent="0.2">
      <c r="A98" s="50">
        <v>2005</v>
      </c>
      <c r="B98" s="5">
        <f>'[1]DATA SOURCE_05'!$J$16</f>
        <v>63</v>
      </c>
      <c r="C98" s="5">
        <f>'[1]DATA SOURCE_05'!$M$16</f>
        <v>42</v>
      </c>
      <c r="D98" s="17">
        <f t="shared" si="43"/>
        <v>105</v>
      </c>
      <c r="E98" s="5">
        <f>'[1]DATA SOURCE_05'!$Q$16</f>
        <v>92</v>
      </c>
      <c r="F98" s="18">
        <f t="shared" si="44"/>
        <v>87.61904761904762</v>
      </c>
    </row>
    <row r="99" spans="1:6" ht="12" customHeight="1" x14ac:dyDescent="0.2">
      <c r="A99" s="50">
        <v>2006</v>
      </c>
      <c r="B99" s="5">
        <v>58</v>
      </c>
      <c r="C99" s="5">
        <v>31</v>
      </c>
      <c r="D99" s="17">
        <f t="shared" si="43"/>
        <v>89</v>
      </c>
      <c r="E99" s="5">
        <v>74</v>
      </c>
      <c r="F99" s="18">
        <f t="shared" si="44"/>
        <v>83.146067415730343</v>
      </c>
    </row>
    <row r="100" spans="1:6" ht="12" customHeight="1" x14ac:dyDescent="0.2">
      <c r="A100" s="50">
        <v>2007</v>
      </c>
      <c r="B100" s="5">
        <v>63</v>
      </c>
      <c r="C100" s="5">
        <v>30</v>
      </c>
      <c r="D100" s="17">
        <f t="shared" si="43"/>
        <v>93</v>
      </c>
      <c r="E100" s="5">
        <v>80</v>
      </c>
      <c r="F100" s="18">
        <f t="shared" si="44"/>
        <v>86.021505376344081</v>
      </c>
    </row>
    <row r="101" spans="1:6" ht="12" customHeight="1" x14ac:dyDescent="0.2">
      <c r="A101" s="50">
        <v>2008</v>
      </c>
      <c r="B101" s="5">
        <v>22</v>
      </c>
      <c r="C101" s="5">
        <v>16</v>
      </c>
      <c r="D101" s="17">
        <f t="shared" si="43"/>
        <v>38</v>
      </c>
      <c r="E101" s="5">
        <f>'[2]2008 data source'!$Q$15</f>
        <v>32</v>
      </c>
      <c r="F101" s="18">
        <f t="shared" si="44"/>
        <v>84.210526315789465</v>
      </c>
    </row>
    <row r="102" spans="1:6" ht="12" customHeight="1" x14ac:dyDescent="0.2">
      <c r="A102" s="50">
        <v>2009</v>
      </c>
      <c r="B102" s="5">
        <v>644</v>
      </c>
      <c r="C102" s="5">
        <v>337</v>
      </c>
      <c r="D102" s="17">
        <f t="shared" ref="D102" si="45">SUM(B102:C102)</f>
        <v>981</v>
      </c>
      <c r="E102" s="5">
        <v>93</v>
      </c>
      <c r="F102" s="18">
        <f t="shared" ref="F102" si="46">(E102/D102)*100</f>
        <v>9.4801223241590211</v>
      </c>
    </row>
    <row r="103" spans="1:6" ht="12" customHeight="1" x14ac:dyDescent="0.2">
      <c r="A103" s="50">
        <v>2010</v>
      </c>
      <c r="B103" s="5">
        <v>456</v>
      </c>
      <c r="C103" s="5">
        <v>251</v>
      </c>
      <c r="D103" s="17">
        <f t="shared" ref="D103:D105" si="47">SUM(B103:C103)</f>
        <v>707</v>
      </c>
      <c r="E103" s="5">
        <v>121</v>
      </c>
      <c r="F103" s="18">
        <f t="shared" ref="F103:F105" si="48">(E103/D103)*100</f>
        <v>17.114568599717114</v>
      </c>
    </row>
    <row r="104" spans="1:6" ht="12" customHeight="1" x14ac:dyDescent="0.2">
      <c r="A104" s="53">
        <v>2011</v>
      </c>
      <c r="B104" s="5">
        <v>295</v>
      </c>
      <c r="C104" s="5">
        <v>101</v>
      </c>
      <c r="D104" s="5">
        <f t="shared" si="47"/>
        <v>396</v>
      </c>
      <c r="E104" s="5">
        <v>116</v>
      </c>
      <c r="F104" s="7">
        <f t="shared" si="48"/>
        <v>29.292929292929294</v>
      </c>
    </row>
    <row r="105" spans="1:6" ht="12" customHeight="1" x14ac:dyDescent="0.2">
      <c r="A105" s="53">
        <v>2012</v>
      </c>
      <c r="B105" s="5">
        <v>460</v>
      </c>
      <c r="C105" s="5">
        <v>231</v>
      </c>
      <c r="D105" s="5">
        <f t="shared" si="47"/>
        <v>691</v>
      </c>
      <c r="E105" s="5">
        <v>180</v>
      </c>
      <c r="F105" s="7">
        <f t="shared" si="48"/>
        <v>26.049204052098407</v>
      </c>
    </row>
    <row r="106" spans="1:6" ht="12" customHeight="1" x14ac:dyDescent="0.2">
      <c r="A106" s="53">
        <v>2013</v>
      </c>
      <c r="B106" s="5">
        <v>589</v>
      </c>
      <c r="C106" s="5">
        <v>299</v>
      </c>
      <c r="D106" s="5">
        <f t="shared" ref="D106" si="49">SUM(B106:C106)</f>
        <v>888</v>
      </c>
      <c r="E106" s="5">
        <v>352</v>
      </c>
      <c r="F106" s="7">
        <f t="shared" ref="F106" si="50">(E106/D106)*100</f>
        <v>39.63963963963964</v>
      </c>
    </row>
    <row r="107" spans="1:6" ht="12" customHeight="1" x14ac:dyDescent="0.2">
      <c r="A107" s="50"/>
      <c r="B107" s="5"/>
      <c r="C107" s="5"/>
      <c r="D107" s="17"/>
      <c r="E107" s="5"/>
      <c r="F107" s="18"/>
    </row>
    <row r="108" spans="1:6" ht="12" customHeight="1" x14ac:dyDescent="0.2">
      <c r="A108" s="13" t="s">
        <v>13</v>
      </c>
    </row>
    <row r="109" spans="1:6" x14ac:dyDescent="0.2">
      <c r="A109" s="50">
        <v>2003</v>
      </c>
      <c r="B109" s="27">
        <f>6+14+11+15</f>
        <v>46</v>
      </c>
      <c r="C109" s="27">
        <f>4+6+5+2</f>
        <v>17</v>
      </c>
      <c r="D109" s="17">
        <f t="shared" ref="D109:D114" si="51">SUM(B109:C109)</f>
        <v>63</v>
      </c>
      <c r="E109" s="27">
        <f>10+17+9+14</f>
        <v>50</v>
      </c>
      <c r="F109" s="18">
        <f t="shared" ref="F109:F114" si="52">(E109/D109)*100</f>
        <v>79.365079365079367</v>
      </c>
    </row>
    <row r="110" spans="1:6" x14ac:dyDescent="0.2">
      <c r="A110" s="50">
        <v>2004</v>
      </c>
      <c r="B110" s="27">
        <v>42</v>
      </c>
      <c r="C110" s="27">
        <v>14</v>
      </c>
      <c r="D110" s="17">
        <f t="shared" si="51"/>
        <v>56</v>
      </c>
      <c r="E110" s="27">
        <v>44</v>
      </c>
      <c r="F110" s="18">
        <f t="shared" si="52"/>
        <v>78.571428571428569</v>
      </c>
    </row>
    <row r="111" spans="1:6" x14ac:dyDescent="0.2">
      <c r="A111" s="50">
        <v>2005</v>
      </c>
      <c r="B111" s="27">
        <f>'[1]DATA SOURCE_05'!$J$17</f>
        <v>51</v>
      </c>
      <c r="C111" s="27">
        <f>'[1]DATA SOURCE_05'!$M$17</f>
        <v>27</v>
      </c>
      <c r="D111" s="17">
        <f t="shared" si="51"/>
        <v>78</v>
      </c>
      <c r="E111" s="27">
        <f>'[1]DATA SOURCE_05'!$Q$17</f>
        <v>70</v>
      </c>
      <c r="F111" s="18">
        <f t="shared" si="52"/>
        <v>89.743589743589752</v>
      </c>
    </row>
    <row r="112" spans="1:6" x14ac:dyDescent="0.2">
      <c r="A112" s="50">
        <v>2006</v>
      </c>
      <c r="B112" s="27">
        <v>61</v>
      </c>
      <c r="C112" s="27">
        <v>25</v>
      </c>
      <c r="D112" s="17">
        <f t="shared" si="51"/>
        <v>86</v>
      </c>
      <c r="E112" s="27">
        <v>71</v>
      </c>
      <c r="F112" s="18">
        <f t="shared" si="52"/>
        <v>82.558139534883722</v>
      </c>
    </row>
    <row r="113" spans="1:6" x14ac:dyDescent="0.2">
      <c r="A113" s="50">
        <v>2007</v>
      </c>
      <c r="B113" s="27">
        <v>89</v>
      </c>
      <c r="C113" s="27">
        <v>41</v>
      </c>
      <c r="D113" s="17">
        <f t="shared" si="51"/>
        <v>130</v>
      </c>
      <c r="E113" s="27">
        <v>110</v>
      </c>
      <c r="F113" s="18">
        <f t="shared" si="52"/>
        <v>84.615384615384613</v>
      </c>
    </row>
    <row r="114" spans="1:6" x14ac:dyDescent="0.2">
      <c r="A114" s="50">
        <v>2008</v>
      </c>
      <c r="B114" s="27">
        <v>57</v>
      </c>
      <c r="C114" s="27">
        <v>18</v>
      </c>
      <c r="D114" s="17">
        <f t="shared" si="51"/>
        <v>75</v>
      </c>
      <c r="E114" s="27">
        <f>'[2]2008 data source'!$Q$16</f>
        <v>46</v>
      </c>
      <c r="F114" s="18">
        <f t="shared" si="52"/>
        <v>61.333333333333329</v>
      </c>
    </row>
    <row r="115" spans="1:6" x14ac:dyDescent="0.2">
      <c r="A115" s="50">
        <v>2009</v>
      </c>
      <c r="B115" s="17">
        <v>512</v>
      </c>
      <c r="C115" s="17">
        <v>230</v>
      </c>
      <c r="D115" s="17">
        <f t="shared" ref="D115" si="53">SUM(B115:C115)</f>
        <v>742</v>
      </c>
      <c r="E115" s="17">
        <v>53</v>
      </c>
      <c r="F115" s="18">
        <f t="shared" ref="F115" si="54">(E115/D115)*100</f>
        <v>7.1428571428571423</v>
      </c>
    </row>
    <row r="116" spans="1:6" ht="12" customHeight="1" x14ac:dyDescent="0.2">
      <c r="A116" s="50">
        <v>2010</v>
      </c>
      <c r="B116" s="17">
        <v>423</v>
      </c>
      <c r="C116" s="17">
        <v>173</v>
      </c>
      <c r="D116" s="17">
        <f t="shared" ref="D116:D118" si="55">SUM(B116:C116)</f>
        <v>596</v>
      </c>
      <c r="E116" s="17">
        <v>24</v>
      </c>
      <c r="F116" s="18">
        <f t="shared" ref="F116:F118" si="56">(E116/D116)*100</f>
        <v>4.0268456375838921</v>
      </c>
    </row>
    <row r="117" spans="1:6" ht="12" customHeight="1" x14ac:dyDescent="0.2">
      <c r="A117" s="53">
        <v>2011</v>
      </c>
      <c r="B117" s="27">
        <v>328</v>
      </c>
      <c r="C117" s="27">
        <v>274</v>
      </c>
      <c r="D117" s="27">
        <f t="shared" si="55"/>
        <v>602</v>
      </c>
      <c r="E117" s="27">
        <v>71</v>
      </c>
      <c r="F117" s="48">
        <f t="shared" si="56"/>
        <v>11.794019933554816</v>
      </c>
    </row>
    <row r="118" spans="1:6" ht="12" customHeight="1" x14ac:dyDescent="0.2">
      <c r="A118" s="53">
        <v>2012</v>
      </c>
      <c r="B118" s="27">
        <v>226</v>
      </c>
      <c r="C118" s="27">
        <v>259</v>
      </c>
      <c r="D118" s="27">
        <f t="shared" si="55"/>
        <v>485</v>
      </c>
      <c r="E118" s="27">
        <v>216</v>
      </c>
      <c r="F118" s="48">
        <f t="shared" si="56"/>
        <v>44.536082474226809</v>
      </c>
    </row>
    <row r="119" spans="1:6" ht="12" customHeight="1" x14ac:dyDescent="0.2">
      <c r="A119" s="54">
        <v>2013</v>
      </c>
      <c r="B119" s="57">
        <v>453</v>
      </c>
      <c r="C119" s="57">
        <v>316</v>
      </c>
      <c r="D119" s="57">
        <f t="shared" ref="D119" si="57">SUM(B119:C119)</f>
        <v>769</v>
      </c>
      <c r="E119" s="57">
        <v>412</v>
      </c>
      <c r="F119" s="58">
        <f t="shared" ref="F119" si="58">(E119/D119)*100</f>
        <v>53.576072821846552</v>
      </c>
    </row>
    <row r="120" spans="1:6" x14ac:dyDescent="0.2">
      <c r="A120" s="1"/>
      <c r="B120" s="47"/>
      <c r="C120" s="47"/>
      <c r="D120" s="27"/>
      <c r="E120" s="27"/>
      <c r="F120" s="48"/>
    </row>
    <row r="121" spans="1:6" x14ac:dyDescent="0.2">
      <c r="A121" s="49"/>
      <c r="B121" s="27"/>
      <c r="C121" s="27"/>
      <c r="D121" s="27"/>
      <c r="E121" s="27"/>
      <c r="F121" s="48"/>
    </row>
    <row r="122" spans="1:6" x14ac:dyDescent="0.2">
      <c r="A122" s="3"/>
      <c r="B122" s="5"/>
      <c r="C122" s="5"/>
      <c r="D122" s="5"/>
      <c r="E122" s="5"/>
      <c r="F122" s="7"/>
    </row>
    <row r="123" spans="1:6" x14ac:dyDescent="0.2">
      <c r="A123" s="2"/>
      <c r="B123" s="5"/>
      <c r="C123" s="5"/>
      <c r="D123" s="5"/>
      <c r="E123" s="5"/>
      <c r="F123" s="7"/>
    </row>
    <row r="124" spans="1:6" x14ac:dyDescent="0.2">
      <c r="B124" s="5"/>
      <c r="C124" s="5"/>
      <c r="D124" s="5"/>
      <c r="E124" s="5"/>
      <c r="F124" s="7"/>
    </row>
    <row r="125" spans="1:6" x14ac:dyDescent="0.2">
      <c r="B125" s="5"/>
      <c r="C125" s="5"/>
      <c r="D125" s="5"/>
      <c r="E125" s="5"/>
      <c r="F125" s="7"/>
    </row>
    <row r="126" spans="1:6" x14ac:dyDescent="0.2">
      <c r="B126" s="5"/>
      <c r="C126" s="5"/>
      <c r="D126" s="5"/>
      <c r="E126" s="5"/>
      <c r="F126" s="7"/>
    </row>
    <row r="127" spans="1:6" x14ac:dyDescent="0.2">
      <c r="B127" s="5"/>
      <c r="C127" s="5"/>
      <c r="D127" s="5"/>
      <c r="E127" s="5"/>
      <c r="F127" s="7"/>
    </row>
    <row r="128" spans="1:6" x14ac:dyDescent="0.2">
      <c r="B128" s="5"/>
      <c r="C128" s="5"/>
      <c r="D128" s="5"/>
      <c r="E128" s="5"/>
      <c r="F128" s="7"/>
    </row>
    <row r="129" spans="2:6" x14ac:dyDescent="0.2">
      <c r="B129" s="5"/>
      <c r="C129" s="5"/>
      <c r="D129" s="5"/>
      <c r="E129" s="5"/>
      <c r="F129" s="7"/>
    </row>
    <row r="130" spans="2:6" x14ac:dyDescent="0.2">
      <c r="B130" s="5"/>
      <c r="C130" s="5"/>
      <c r="D130" s="5"/>
      <c r="E130" s="5"/>
      <c r="F130" s="7"/>
    </row>
    <row r="131" spans="2:6" x14ac:dyDescent="0.2">
      <c r="B131" s="5"/>
      <c r="C131" s="5"/>
      <c r="D131" s="5"/>
      <c r="E131" s="5"/>
      <c r="F131" s="7"/>
    </row>
    <row r="132" spans="2:6" x14ac:dyDescent="0.2">
      <c r="B132" s="5"/>
      <c r="C132" s="5"/>
      <c r="D132" s="5"/>
      <c r="E132" s="5"/>
      <c r="F132" s="7"/>
    </row>
    <row r="133" spans="2:6" x14ac:dyDescent="0.2">
      <c r="B133" s="5"/>
      <c r="C133" s="5"/>
      <c r="D133" s="5"/>
      <c r="E133" s="5"/>
      <c r="F133" s="7"/>
    </row>
    <row r="134" spans="2:6" x14ac:dyDescent="0.2">
      <c r="B134" s="5"/>
      <c r="C134" s="5"/>
      <c r="D134" s="5"/>
      <c r="E134" s="5"/>
      <c r="F134" s="7"/>
    </row>
    <row r="135" spans="2:6" x14ac:dyDescent="0.2">
      <c r="B135" s="5"/>
      <c r="C135" s="5"/>
      <c r="D135" s="5"/>
      <c r="E135" s="5"/>
      <c r="F135" s="7"/>
    </row>
    <row r="136" spans="2:6" x14ac:dyDescent="0.2">
      <c r="B136" s="5"/>
      <c r="C136" s="5"/>
      <c r="D136" s="5"/>
      <c r="E136" s="5"/>
      <c r="F136" s="7"/>
    </row>
    <row r="137" spans="2:6" x14ac:dyDescent="0.2">
      <c r="B137" s="5"/>
      <c r="C137" s="5"/>
      <c r="D137" s="5"/>
      <c r="E137" s="5"/>
      <c r="F137" s="7"/>
    </row>
    <row r="138" spans="2:6" x14ac:dyDescent="0.2">
      <c r="B138" s="5"/>
      <c r="C138" s="5"/>
      <c r="D138" s="5"/>
      <c r="E138" s="5"/>
      <c r="F138" s="7"/>
    </row>
    <row r="139" spans="2:6" x14ac:dyDescent="0.2">
      <c r="B139" s="5"/>
      <c r="C139" s="5"/>
      <c r="D139" s="5"/>
      <c r="E139" s="5"/>
      <c r="F139" s="7"/>
    </row>
    <row r="140" spans="2:6" x14ac:dyDescent="0.2">
      <c r="B140" s="5"/>
      <c r="C140" s="5"/>
      <c r="D140" s="5"/>
      <c r="E140" s="5"/>
      <c r="F140" s="7"/>
    </row>
    <row r="141" spans="2:6" x14ac:dyDescent="0.2">
      <c r="B141" s="5"/>
      <c r="C141" s="5"/>
      <c r="D141" s="5"/>
      <c r="E141" s="5"/>
      <c r="F141" s="7"/>
    </row>
    <row r="142" spans="2:6" x14ac:dyDescent="0.2">
      <c r="B142" s="5"/>
      <c r="C142" s="5"/>
      <c r="D142" s="5"/>
      <c r="E142" s="5"/>
      <c r="F142" s="7"/>
    </row>
    <row r="143" spans="2:6" x14ac:dyDescent="0.2">
      <c r="B143" s="5"/>
      <c r="C143" s="5"/>
      <c r="D143" s="5"/>
      <c r="E143" s="5"/>
      <c r="F143" s="7"/>
    </row>
    <row r="144" spans="2:6" x14ac:dyDescent="0.2">
      <c r="B144" s="5"/>
      <c r="C144" s="5"/>
      <c r="D144" s="5"/>
      <c r="E144" s="5"/>
      <c r="F144" s="7"/>
    </row>
    <row r="145" spans="2:6" x14ac:dyDescent="0.2">
      <c r="B145" s="5"/>
      <c r="C145" s="5"/>
      <c r="D145" s="5"/>
      <c r="E145" s="5"/>
      <c r="F145" s="7"/>
    </row>
    <row r="146" spans="2:6" x14ac:dyDescent="0.2">
      <c r="B146" s="5"/>
      <c r="C146" s="5"/>
      <c r="D146" s="5"/>
      <c r="E146" s="5"/>
      <c r="F146" s="7"/>
    </row>
    <row r="147" spans="2:6" x14ac:dyDescent="0.2">
      <c r="B147" s="5"/>
      <c r="C147" s="5"/>
      <c r="D147" s="5"/>
      <c r="E147" s="5"/>
      <c r="F147" s="7"/>
    </row>
    <row r="148" spans="2:6" x14ac:dyDescent="0.2">
      <c r="B148" s="5"/>
      <c r="C148" s="5"/>
      <c r="D148" s="5"/>
      <c r="E148" s="5"/>
      <c r="F148" s="7"/>
    </row>
    <row r="149" spans="2:6" x14ac:dyDescent="0.2">
      <c r="B149" s="5"/>
      <c r="C149" s="5"/>
      <c r="D149" s="5"/>
      <c r="E149" s="5"/>
      <c r="F149" s="7"/>
    </row>
    <row r="150" spans="2:6" x14ac:dyDescent="0.2">
      <c r="B150" s="5"/>
      <c r="C150" s="5"/>
      <c r="D150" s="5"/>
      <c r="E150" s="5"/>
      <c r="F150" s="7"/>
    </row>
    <row r="151" spans="2:6" x14ac:dyDescent="0.2">
      <c r="B151" s="5"/>
      <c r="C151" s="5"/>
      <c r="D151" s="5"/>
      <c r="E151" s="5"/>
      <c r="F151" s="7"/>
    </row>
    <row r="152" spans="2:6" x14ac:dyDescent="0.2">
      <c r="B152" s="5"/>
      <c r="C152" s="5"/>
      <c r="D152" s="5"/>
      <c r="E152" s="5"/>
      <c r="F152" s="7"/>
    </row>
    <row r="153" spans="2:6" x14ac:dyDescent="0.2">
      <c r="B153" s="5"/>
      <c r="C153" s="5"/>
      <c r="D153" s="5"/>
      <c r="E153" s="5"/>
      <c r="F153" s="7"/>
    </row>
    <row r="154" spans="2:6" x14ac:dyDescent="0.2">
      <c r="B154" s="5"/>
      <c r="C154" s="5"/>
      <c r="D154" s="5"/>
      <c r="E154" s="5"/>
      <c r="F154" s="7"/>
    </row>
    <row r="155" spans="2:6" x14ac:dyDescent="0.2">
      <c r="B155" s="5"/>
      <c r="C155" s="5"/>
      <c r="D155" s="5"/>
      <c r="E155" s="5"/>
      <c r="F155" s="7"/>
    </row>
    <row r="156" spans="2:6" x14ac:dyDescent="0.2">
      <c r="B156" s="5"/>
      <c r="C156" s="5"/>
      <c r="D156" s="5"/>
      <c r="E156" s="5"/>
      <c r="F156" s="7"/>
    </row>
    <row r="157" spans="2:6" x14ac:dyDescent="0.2">
      <c r="B157" s="5"/>
      <c r="C157" s="5"/>
      <c r="D157" s="5"/>
      <c r="E157" s="5"/>
      <c r="F157" s="7"/>
    </row>
    <row r="158" spans="2:6" x14ac:dyDescent="0.2">
      <c r="B158" s="5"/>
      <c r="C158" s="5"/>
      <c r="D158" s="5"/>
      <c r="E158" s="5"/>
      <c r="F158" s="7"/>
    </row>
    <row r="159" spans="2:6" x14ac:dyDescent="0.2">
      <c r="B159" s="5"/>
      <c r="C159" s="5"/>
      <c r="D159" s="5"/>
      <c r="E159" s="5"/>
      <c r="F159" s="7"/>
    </row>
    <row r="160" spans="2:6" x14ac:dyDescent="0.2">
      <c r="B160" s="5"/>
      <c r="C160" s="5"/>
      <c r="D160" s="5"/>
      <c r="E160" s="5"/>
      <c r="F160" s="7"/>
    </row>
    <row r="161" spans="2:6" x14ac:dyDescent="0.2">
      <c r="B161" s="5"/>
      <c r="C161" s="5"/>
      <c r="D161" s="5"/>
      <c r="E161" s="5"/>
      <c r="F161" s="7"/>
    </row>
    <row r="162" spans="2:6" x14ac:dyDescent="0.2">
      <c r="B162" s="5"/>
      <c r="C162" s="5"/>
      <c r="D162" s="5"/>
      <c r="E162" s="5"/>
      <c r="F162" s="7"/>
    </row>
    <row r="163" spans="2:6" x14ac:dyDescent="0.2">
      <c r="B163" s="5"/>
      <c r="C163" s="5"/>
      <c r="D163" s="5"/>
      <c r="E163" s="5"/>
      <c r="F163" s="7"/>
    </row>
    <row r="164" spans="2:6" x14ac:dyDescent="0.2">
      <c r="B164" s="5"/>
      <c r="C164" s="5"/>
      <c r="D164" s="5"/>
      <c r="E164" s="5"/>
      <c r="F164" s="7"/>
    </row>
    <row r="165" spans="2:6" x14ac:dyDescent="0.2">
      <c r="B165" s="5"/>
      <c r="C165" s="5"/>
      <c r="D165" s="5"/>
      <c r="E165" s="5"/>
      <c r="F165" s="7"/>
    </row>
    <row r="166" spans="2:6" x14ac:dyDescent="0.2">
      <c r="B166" s="5"/>
      <c r="C166" s="5"/>
      <c r="D166" s="5"/>
      <c r="E166" s="5"/>
      <c r="F166" s="7"/>
    </row>
    <row r="167" spans="2:6" x14ac:dyDescent="0.2">
      <c r="B167" s="5"/>
      <c r="C167" s="5"/>
      <c r="D167" s="5"/>
      <c r="E167" s="5"/>
      <c r="F167" s="7"/>
    </row>
    <row r="168" spans="2:6" x14ac:dyDescent="0.2">
      <c r="B168" s="5"/>
      <c r="C168" s="5"/>
      <c r="D168" s="5"/>
      <c r="E168" s="5"/>
      <c r="F168" s="7"/>
    </row>
    <row r="169" spans="2:6" x14ac:dyDescent="0.2">
      <c r="B169" s="5"/>
      <c r="C169" s="5"/>
      <c r="D169" s="5"/>
      <c r="E169" s="5"/>
      <c r="F169" s="7"/>
    </row>
    <row r="170" spans="2:6" x14ac:dyDescent="0.2">
      <c r="B170" s="5"/>
      <c r="C170" s="5"/>
      <c r="D170" s="5"/>
      <c r="E170" s="5"/>
      <c r="F170" s="7"/>
    </row>
    <row r="171" spans="2:6" x14ac:dyDescent="0.2">
      <c r="B171" s="5"/>
      <c r="C171" s="5"/>
      <c r="D171" s="5"/>
      <c r="E171" s="5"/>
      <c r="F171" s="7"/>
    </row>
    <row r="172" spans="2:6" x14ac:dyDescent="0.2">
      <c r="B172" s="5"/>
      <c r="C172" s="5"/>
      <c r="D172" s="5"/>
      <c r="E172" s="5"/>
      <c r="F172" s="7"/>
    </row>
    <row r="173" spans="2:6" x14ac:dyDescent="0.2">
      <c r="B173" s="5"/>
      <c r="C173" s="5"/>
      <c r="D173" s="5"/>
      <c r="E173" s="5"/>
      <c r="F173" s="7"/>
    </row>
    <row r="174" spans="2:6" x14ac:dyDescent="0.2">
      <c r="B174" s="5"/>
      <c r="C174" s="5"/>
      <c r="D174" s="5"/>
      <c r="E174" s="5"/>
      <c r="F174" s="7"/>
    </row>
    <row r="175" spans="2:6" x14ac:dyDescent="0.2">
      <c r="B175" s="5"/>
      <c r="C175" s="5"/>
      <c r="D175" s="5"/>
      <c r="E175" s="5"/>
      <c r="F175" s="7"/>
    </row>
    <row r="176" spans="2:6" x14ac:dyDescent="0.2">
      <c r="B176" s="5"/>
      <c r="C176" s="5"/>
      <c r="D176" s="5"/>
      <c r="E176" s="5"/>
      <c r="F176" s="7"/>
    </row>
    <row r="177" spans="2:6" x14ac:dyDescent="0.2">
      <c r="B177" s="5"/>
      <c r="C177" s="5"/>
      <c r="D177" s="5"/>
      <c r="E177" s="5"/>
      <c r="F177" s="7"/>
    </row>
    <row r="178" spans="2:6" x14ac:dyDescent="0.2">
      <c r="B178" s="5"/>
      <c r="C178" s="5"/>
      <c r="D178" s="5"/>
      <c r="E178" s="5"/>
      <c r="F178" s="7"/>
    </row>
    <row r="179" spans="2:6" x14ac:dyDescent="0.2">
      <c r="B179" s="5"/>
      <c r="C179" s="5"/>
      <c r="D179" s="5"/>
      <c r="E179" s="5"/>
      <c r="F179" s="7"/>
    </row>
    <row r="180" spans="2:6" x14ac:dyDescent="0.2">
      <c r="B180" s="5"/>
      <c r="C180" s="5"/>
      <c r="D180" s="5"/>
      <c r="E180" s="5"/>
      <c r="F180" s="7"/>
    </row>
    <row r="181" spans="2:6" x14ac:dyDescent="0.2">
      <c r="B181" s="5"/>
      <c r="C181" s="5"/>
      <c r="D181" s="5"/>
      <c r="E181" s="5"/>
      <c r="F181" s="7"/>
    </row>
    <row r="182" spans="2:6" x14ac:dyDescent="0.2">
      <c r="B182" s="5"/>
      <c r="C182" s="5"/>
      <c r="D182" s="5"/>
      <c r="E182" s="5"/>
      <c r="F182" s="7"/>
    </row>
    <row r="183" spans="2:6" x14ac:dyDescent="0.2">
      <c r="B183" s="5"/>
      <c r="C183" s="5"/>
      <c r="D183" s="5"/>
      <c r="E183" s="5"/>
      <c r="F183" s="7"/>
    </row>
    <row r="184" spans="2:6" x14ac:dyDescent="0.2">
      <c r="B184" s="5"/>
      <c r="C184" s="5"/>
      <c r="D184" s="5"/>
      <c r="E184" s="5"/>
      <c r="F184" s="7"/>
    </row>
    <row r="185" spans="2:6" x14ac:dyDescent="0.2">
      <c r="B185" s="5"/>
      <c r="C185" s="5"/>
      <c r="D185" s="5"/>
      <c r="E185" s="5"/>
      <c r="F185" s="7"/>
    </row>
    <row r="186" spans="2:6" x14ac:dyDescent="0.2">
      <c r="B186" s="5"/>
      <c r="C186" s="5"/>
      <c r="D186" s="5"/>
      <c r="E186" s="5"/>
      <c r="F186" s="7"/>
    </row>
    <row r="187" spans="2:6" x14ac:dyDescent="0.2">
      <c r="B187" s="5"/>
      <c r="C187" s="5"/>
      <c r="D187" s="5"/>
      <c r="E187" s="5"/>
      <c r="F187" s="7"/>
    </row>
    <row r="188" spans="2:6" x14ac:dyDescent="0.2">
      <c r="B188" s="5"/>
      <c r="C188" s="5"/>
      <c r="D188" s="5"/>
      <c r="E188" s="5"/>
      <c r="F188" s="7"/>
    </row>
    <row r="189" spans="2:6" x14ac:dyDescent="0.2">
      <c r="B189" s="5"/>
      <c r="C189" s="5"/>
      <c r="D189" s="5"/>
      <c r="E189" s="5"/>
      <c r="F189" s="7"/>
    </row>
    <row r="190" spans="2:6" x14ac:dyDescent="0.2">
      <c r="B190" s="5"/>
      <c r="C190" s="5"/>
      <c r="D190" s="5"/>
      <c r="E190" s="5"/>
      <c r="F190" s="7"/>
    </row>
    <row r="191" spans="2:6" x14ac:dyDescent="0.2">
      <c r="B191" s="5"/>
      <c r="C191" s="5"/>
      <c r="D191" s="5"/>
      <c r="E191" s="5"/>
      <c r="F191" s="7"/>
    </row>
    <row r="192" spans="2:6" x14ac:dyDescent="0.2">
      <c r="B192" s="5"/>
      <c r="C192" s="5"/>
      <c r="D192" s="5"/>
      <c r="E192" s="5"/>
      <c r="F192" s="7"/>
    </row>
    <row r="193" spans="2:6" x14ac:dyDescent="0.2">
      <c r="B193" s="5"/>
      <c r="C193" s="5"/>
      <c r="D193" s="5"/>
      <c r="E193" s="5"/>
      <c r="F193" s="7"/>
    </row>
    <row r="194" spans="2:6" x14ac:dyDescent="0.2">
      <c r="B194" s="5"/>
      <c r="C194" s="5"/>
      <c r="D194" s="5"/>
      <c r="E194" s="5"/>
      <c r="F194" s="7"/>
    </row>
    <row r="195" spans="2:6" x14ac:dyDescent="0.2">
      <c r="B195" s="5"/>
      <c r="C195" s="5"/>
      <c r="D195" s="5"/>
      <c r="E195" s="5"/>
      <c r="F195" s="7"/>
    </row>
    <row r="196" spans="2:6" x14ac:dyDescent="0.2">
      <c r="B196" s="5"/>
      <c r="C196" s="5"/>
      <c r="D196" s="5"/>
      <c r="E196" s="5"/>
      <c r="F196" s="7"/>
    </row>
    <row r="197" spans="2:6" x14ac:dyDescent="0.2">
      <c r="B197" s="5"/>
      <c r="C197" s="5"/>
      <c r="D197" s="5"/>
      <c r="E197" s="5"/>
      <c r="F197" s="7"/>
    </row>
    <row r="198" spans="2:6" x14ac:dyDescent="0.2">
      <c r="B198" s="5"/>
      <c r="C198" s="5"/>
      <c r="D198" s="5"/>
      <c r="E198" s="5"/>
      <c r="F198" s="7"/>
    </row>
    <row r="199" spans="2:6" x14ac:dyDescent="0.2">
      <c r="B199" s="5"/>
      <c r="C199" s="5"/>
      <c r="D199" s="5"/>
      <c r="E199" s="5"/>
      <c r="F199" s="7"/>
    </row>
    <row r="200" spans="2:6" x14ac:dyDescent="0.2">
      <c r="B200" s="5"/>
      <c r="C200" s="5"/>
      <c r="D200" s="5"/>
      <c r="E200" s="5"/>
      <c r="F200" s="7"/>
    </row>
    <row r="201" spans="2:6" x14ac:dyDescent="0.2">
      <c r="B201" s="5"/>
      <c r="C201" s="5"/>
      <c r="D201" s="5"/>
      <c r="E201" s="5"/>
      <c r="F201" s="7"/>
    </row>
    <row r="202" spans="2:6" x14ac:dyDescent="0.2">
      <c r="B202" s="5"/>
      <c r="C202" s="5"/>
      <c r="D202" s="5"/>
      <c r="E202" s="5"/>
      <c r="F202" s="7"/>
    </row>
    <row r="203" spans="2:6" x14ac:dyDescent="0.2">
      <c r="B203" s="5"/>
      <c r="C203" s="5"/>
      <c r="D203" s="5"/>
      <c r="E203" s="5"/>
      <c r="F203" s="7"/>
    </row>
    <row r="204" spans="2:6" x14ac:dyDescent="0.2">
      <c r="B204" s="5"/>
      <c r="C204" s="5"/>
      <c r="D204" s="5"/>
      <c r="E204" s="5"/>
      <c r="F204" s="7"/>
    </row>
    <row r="205" spans="2:6" x14ac:dyDescent="0.2">
      <c r="B205" s="5"/>
      <c r="C205" s="5"/>
      <c r="D205" s="5"/>
      <c r="E205" s="5"/>
      <c r="F205" s="7"/>
    </row>
    <row r="206" spans="2:6" x14ac:dyDescent="0.2">
      <c r="B206" s="5"/>
      <c r="C206" s="5"/>
      <c r="D206" s="5"/>
      <c r="E206" s="5"/>
      <c r="F206" s="7"/>
    </row>
    <row r="207" spans="2:6" x14ac:dyDescent="0.2">
      <c r="B207" s="5"/>
      <c r="C207" s="5"/>
      <c r="D207" s="5"/>
      <c r="E207" s="5"/>
      <c r="F207" s="7"/>
    </row>
    <row r="208" spans="2:6" x14ac:dyDescent="0.2">
      <c r="B208" s="5"/>
      <c r="C208" s="5"/>
      <c r="D208" s="5"/>
      <c r="E208" s="5"/>
      <c r="F208" s="7"/>
    </row>
    <row r="209" spans="2:6" x14ac:dyDescent="0.2">
      <c r="B209" s="5"/>
      <c r="C209" s="5"/>
      <c r="D209" s="5"/>
      <c r="E209" s="5"/>
      <c r="F209" s="7"/>
    </row>
    <row r="210" spans="2:6" x14ac:dyDescent="0.2">
      <c r="B210" s="5"/>
      <c r="C210" s="5"/>
      <c r="D210" s="5"/>
      <c r="E210" s="5"/>
      <c r="F210" s="7"/>
    </row>
    <row r="211" spans="2:6" x14ac:dyDescent="0.2">
      <c r="B211" s="5"/>
      <c r="C211" s="5"/>
      <c r="D211" s="5"/>
      <c r="E211" s="5"/>
      <c r="F211" s="7"/>
    </row>
    <row r="212" spans="2:6" x14ac:dyDescent="0.2">
      <c r="B212" s="5"/>
      <c r="C212" s="5"/>
      <c r="D212" s="5"/>
      <c r="E212" s="5"/>
      <c r="F212" s="7"/>
    </row>
    <row r="213" spans="2:6" x14ac:dyDescent="0.2">
      <c r="B213" s="5"/>
      <c r="C213" s="5"/>
      <c r="D213" s="5"/>
      <c r="E213" s="5"/>
      <c r="F213" s="7"/>
    </row>
    <row r="214" spans="2:6" x14ac:dyDescent="0.2">
      <c r="B214" s="5"/>
      <c r="C214" s="5"/>
      <c r="D214" s="5"/>
      <c r="E214" s="5"/>
      <c r="F214" s="7"/>
    </row>
    <row r="215" spans="2:6" x14ac:dyDescent="0.2">
      <c r="B215" s="5"/>
      <c r="C215" s="5"/>
      <c r="D215" s="5"/>
      <c r="E215" s="5"/>
      <c r="F215" s="7"/>
    </row>
    <row r="216" spans="2:6" x14ac:dyDescent="0.2">
      <c r="B216" s="5"/>
      <c r="C216" s="5"/>
      <c r="D216" s="5"/>
      <c r="E216" s="5"/>
      <c r="F216" s="7"/>
    </row>
    <row r="217" spans="2:6" x14ac:dyDescent="0.2">
      <c r="B217" s="5"/>
      <c r="C217" s="5"/>
      <c r="D217" s="5"/>
      <c r="E217" s="5"/>
      <c r="F217" s="7"/>
    </row>
    <row r="218" spans="2:6" x14ac:dyDescent="0.2">
      <c r="B218" s="5"/>
      <c r="C218" s="5"/>
      <c r="D218" s="5"/>
      <c r="E218" s="5"/>
      <c r="F218" s="7"/>
    </row>
    <row r="219" spans="2:6" x14ac:dyDescent="0.2">
      <c r="B219" s="5"/>
      <c r="C219" s="5"/>
      <c r="D219" s="5"/>
      <c r="E219" s="5"/>
      <c r="F219" s="7"/>
    </row>
    <row r="220" spans="2:6" x14ac:dyDescent="0.2">
      <c r="B220" s="5"/>
      <c r="C220" s="5"/>
      <c r="D220" s="5"/>
      <c r="E220" s="5"/>
      <c r="F220" s="7"/>
    </row>
    <row r="221" spans="2:6" x14ac:dyDescent="0.2">
      <c r="B221" s="5"/>
      <c r="C221" s="5"/>
      <c r="D221" s="5"/>
      <c r="E221" s="5"/>
      <c r="F221" s="7"/>
    </row>
    <row r="222" spans="2:6" x14ac:dyDescent="0.2">
      <c r="B222" s="5"/>
      <c r="C222" s="5"/>
      <c r="D222" s="5"/>
      <c r="E222" s="5"/>
      <c r="F222" s="7"/>
    </row>
    <row r="223" spans="2:6" x14ac:dyDescent="0.2">
      <c r="B223" s="5"/>
      <c r="C223" s="5"/>
      <c r="D223" s="5"/>
      <c r="E223" s="5"/>
      <c r="F223" s="7"/>
    </row>
    <row r="224" spans="2:6" x14ac:dyDescent="0.2">
      <c r="B224" s="5"/>
      <c r="C224" s="5"/>
      <c r="D224" s="5"/>
      <c r="E224" s="5"/>
      <c r="F224" s="7"/>
    </row>
    <row r="225" spans="2:6" x14ac:dyDescent="0.2">
      <c r="B225" s="5"/>
      <c r="C225" s="5"/>
      <c r="D225" s="5"/>
      <c r="E225" s="5"/>
      <c r="F225" s="7"/>
    </row>
    <row r="226" spans="2:6" x14ac:dyDescent="0.2">
      <c r="B226" s="5"/>
      <c r="C226" s="5"/>
      <c r="D226" s="5"/>
      <c r="E226" s="5"/>
      <c r="F226" s="7"/>
    </row>
    <row r="227" spans="2:6" x14ac:dyDescent="0.2">
      <c r="B227" s="5"/>
      <c r="C227" s="5"/>
      <c r="D227" s="5"/>
      <c r="E227" s="5"/>
      <c r="F227" s="7"/>
    </row>
    <row r="228" spans="2:6" x14ac:dyDescent="0.2">
      <c r="B228" s="5"/>
      <c r="C228" s="5"/>
      <c r="D228" s="5"/>
      <c r="E228" s="5"/>
      <c r="F228" s="7"/>
    </row>
    <row r="229" spans="2:6" x14ac:dyDescent="0.2">
      <c r="B229" s="5"/>
      <c r="C229" s="5"/>
      <c r="D229" s="5"/>
      <c r="E229" s="5"/>
      <c r="F229" s="7"/>
    </row>
    <row r="230" spans="2:6" x14ac:dyDescent="0.2">
      <c r="B230" s="5"/>
      <c r="C230" s="5"/>
      <c r="D230" s="5"/>
      <c r="E230" s="5"/>
      <c r="F230" s="7"/>
    </row>
    <row r="231" spans="2:6" x14ac:dyDescent="0.2">
      <c r="B231" s="5"/>
      <c r="C231" s="5"/>
      <c r="D231" s="5"/>
      <c r="E231" s="5"/>
      <c r="F231" s="7"/>
    </row>
    <row r="232" spans="2:6" x14ac:dyDescent="0.2">
      <c r="B232" s="5"/>
      <c r="C232" s="5"/>
      <c r="D232" s="5"/>
      <c r="E232" s="5"/>
      <c r="F232" s="7"/>
    </row>
    <row r="233" spans="2:6" x14ac:dyDescent="0.2">
      <c r="B233" s="5"/>
      <c r="C233" s="5"/>
      <c r="D233" s="5"/>
      <c r="E233" s="5"/>
      <c r="F233" s="7"/>
    </row>
    <row r="234" spans="2:6" x14ac:dyDescent="0.2">
      <c r="B234" s="5"/>
      <c r="C234" s="5"/>
      <c r="D234" s="5"/>
      <c r="E234" s="5"/>
      <c r="F234" s="7"/>
    </row>
    <row r="235" spans="2:6" x14ac:dyDescent="0.2">
      <c r="B235" s="5"/>
      <c r="C235" s="5"/>
      <c r="D235" s="5"/>
      <c r="E235" s="5"/>
      <c r="F235" s="7"/>
    </row>
    <row r="236" spans="2:6" x14ac:dyDescent="0.2">
      <c r="B236" s="5"/>
      <c r="C236" s="5"/>
      <c r="D236" s="5"/>
      <c r="E236" s="5"/>
      <c r="F236" s="7"/>
    </row>
    <row r="237" spans="2:6" x14ac:dyDescent="0.2">
      <c r="B237" s="5"/>
      <c r="C237" s="5"/>
      <c r="D237" s="5"/>
      <c r="E237" s="5"/>
      <c r="F237" s="7"/>
    </row>
    <row r="238" spans="2:6" x14ac:dyDescent="0.2">
      <c r="B238" s="5"/>
      <c r="C238" s="5"/>
      <c r="D238" s="5"/>
      <c r="E238" s="5"/>
      <c r="F238" s="7"/>
    </row>
    <row r="239" spans="2:6" x14ac:dyDescent="0.2">
      <c r="B239" s="5"/>
      <c r="C239" s="5"/>
      <c r="D239" s="5"/>
      <c r="E239" s="5"/>
      <c r="F239" s="7"/>
    </row>
    <row r="240" spans="2:6" x14ac:dyDescent="0.2">
      <c r="B240" s="5"/>
      <c r="C240" s="5"/>
      <c r="D240" s="5"/>
      <c r="E240" s="5"/>
      <c r="F240" s="7"/>
    </row>
    <row r="241" spans="2:6" x14ac:dyDescent="0.2">
      <c r="B241" s="5"/>
      <c r="C241" s="5"/>
      <c r="D241" s="5"/>
      <c r="E241" s="5"/>
      <c r="F241" s="7"/>
    </row>
    <row r="242" spans="2:6" x14ac:dyDescent="0.2">
      <c r="B242" s="5"/>
      <c r="C242" s="5"/>
      <c r="D242" s="5"/>
      <c r="E242" s="5"/>
      <c r="F242" s="7"/>
    </row>
    <row r="243" spans="2:6" x14ac:dyDescent="0.2">
      <c r="B243" s="5"/>
      <c r="C243" s="5"/>
      <c r="D243" s="5"/>
      <c r="E243" s="5"/>
      <c r="F243" s="7"/>
    </row>
    <row r="244" spans="2:6" x14ac:dyDescent="0.2">
      <c r="B244" s="5"/>
      <c r="C244" s="5"/>
      <c r="D244" s="5"/>
      <c r="E244" s="5"/>
      <c r="F244" s="7"/>
    </row>
    <row r="245" spans="2:6" x14ac:dyDescent="0.2">
      <c r="B245" s="5"/>
      <c r="C245" s="5"/>
      <c r="D245" s="5"/>
      <c r="E245" s="5"/>
      <c r="F245" s="7"/>
    </row>
    <row r="246" spans="2:6" x14ac:dyDescent="0.2">
      <c r="B246" s="5"/>
      <c r="C246" s="5"/>
      <c r="D246" s="5"/>
      <c r="E246" s="5"/>
      <c r="F246" s="7"/>
    </row>
    <row r="247" spans="2:6" x14ac:dyDescent="0.2">
      <c r="B247" s="5"/>
      <c r="C247" s="5"/>
      <c r="D247" s="5"/>
      <c r="E247" s="5"/>
      <c r="F247" s="7"/>
    </row>
    <row r="248" spans="2:6" x14ac:dyDescent="0.2">
      <c r="B248" s="5"/>
      <c r="C248" s="5"/>
      <c r="D248" s="5"/>
      <c r="E248" s="5"/>
      <c r="F248" s="7"/>
    </row>
    <row r="249" spans="2:6" x14ac:dyDescent="0.2">
      <c r="B249" s="5"/>
      <c r="C249" s="5"/>
      <c r="D249" s="5"/>
      <c r="E249" s="5"/>
      <c r="F249" s="7"/>
    </row>
    <row r="250" spans="2:6" x14ac:dyDescent="0.2">
      <c r="B250" s="5"/>
      <c r="C250" s="5"/>
      <c r="D250" s="5"/>
      <c r="E250" s="5"/>
      <c r="F250" s="7"/>
    </row>
    <row r="251" spans="2:6" x14ac:dyDescent="0.2">
      <c r="B251" s="5"/>
      <c r="C251" s="5"/>
      <c r="D251" s="5"/>
      <c r="E251" s="5"/>
      <c r="F251" s="7"/>
    </row>
    <row r="252" spans="2:6" x14ac:dyDescent="0.2">
      <c r="B252" s="5"/>
      <c r="C252" s="5"/>
      <c r="D252" s="5"/>
      <c r="E252" s="5"/>
      <c r="F252" s="7"/>
    </row>
    <row r="253" spans="2:6" x14ac:dyDescent="0.2">
      <c r="B253" s="5"/>
      <c r="C253" s="5"/>
      <c r="D253" s="5"/>
      <c r="E253" s="5"/>
      <c r="F253" s="7"/>
    </row>
    <row r="254" spans="2:6" x14ac:dyDescent="0.2">
      <c r="B254" s="5"/>
      <c r="C254" s="5"/>
      <c r="D254" s="5"/>
      <c r="E254" s="5"/>
      <c r="F254" s="7"/>
    </row>
    <row r="255" spans="2:6" x14ac:dyDescent="0.2">
      <c r="B255" s="5"/>
      <c r="C255" s="5"/>
      <c r="D255" s="5"/>
      <c r="E255" s="5"/>
      <c r="F255" s="7"/>
    </row>
    <row r="256" spans="2:6" x14ac:dyDescent="0.2">
      <c r="B256" s="5"/>
      <c r="C256" s="5"/>
      <c r="D256" s="5"/>
      <c r="E256" s="5"/>
      <c r="F256" s="7"/>
    </row>
    <row r="257" spans="2:6" x14ac:dyDescent="0.2">
      <c r="B257" s="5"/>
      <c r="C257" s="5"/>
      <c r="D257" s="5"/>
      <c r="E257" s="5"/>
      <c r="F257" s="7"/>
    </row>
    <row r="258" spans="2:6" x14ac:dyDescent="0.2">
      <c r="B258" s="5"/>
      <c r="C258" s="5"/>
      <c r="D258" s="5"/>
      <c r="E258" s="5"/>
      <c r="F258" s="7"/>
    </row>
    <row r="259" spans="2:6" x14ac:dyDescent="0.2">
      <c r="B259" s="5"/>
      <c r="C259" s="5"/>
      <c r="D259" s="5"/>
      <c r="E259" s="5"/>
      <c r="F259" s="7"/>
    </row>
    <row r="260" spans="2:6" x14ac:dyDescent="0.2">
      <c r="B260" s="5"/>
      <c r="C260" s="5"/>
      <c r="D260" s="5"/>
      <c r="E260" s="5"/>
      <c r="F260" s="7"/>
    </row>
    <row r="261" spans="2:6" x14ac:dyDescent="0.2">
      <c r="B261" s="5"/>
      <c r="C261" s="5"/>
      <c r="D261" s="5"/>
      <c r="E261" s="5"/>
      <c r="F261" s="7"/>
    </row>
    <row r="262" spans="2:6" x14ac:dyDescent="0.2">
      <c r="B262" s="5"/>
      <c r="C262" s="5"/>
      <c r="D262" s="5"/>
      <c r="E262" s="5"/>
      <c r="F262" s="7"/>
    </row>
    <row r="263" spans="2:6" x14ac:dyDescent="0.2">
      <c r="B263" s="5"/>
      <c r="C263" s="5"/>
      <c r="D263" s="5"/>
      <c r="E263" s="5"/>
      <c r="F263" s="7"/>
    </row>
    <row r="264" spans="2:6" x14ac:dyDescent="0.2">
      <c r="B264" s="5"/>
      <c r="C264" s="5"/>
      <c r="D264" s="5"/>
      <c r="E264" s="5"/>
      <c r="F264" s="7"/>
    </row>
    <row r="265" spans="2:6" x14ac:dyDescent="0.2">
      <c r="B265" s="5"/>
      <c r="C265" s="5"/>
      <c r="D265" s="5"/>
      <c r="E265" s="5"/>
      <c r="F265" s="7"/>
    </row>
    <row r="266" spans="2:6" x14ac:dyDescent="0.2">
      <c r="B266" s="5"/>
      <c r="C266" s="5"/>
      <c r="D266" s="5"/>
      <c r="E266" s="5"/>
      <c r="F266" s="7"/>
    </row>
    <row r="267" spans="2:6" x14ac:dyDescent="0.2">
      <c r="B267" s="5"/>
      <c r="C267" s="5"/>
      <c r="D267" s="5"/>
      <c r="E267" s="5"/>
      <c r="F267" s="7"/>
    </row>
    <row r="268" spans="2:6" x14ac:dyDescent="0.2">
      <c r="B268" s="5"/>
      <c r="C268" s="5"/>
      <c r="D268" s="5"/>
      <c r="E268" s="5"/>
      <c r="F268" s="7"/>
    </row>
    <row r="269" spans="2:6" x14ac:dyDescent="0.2">
      <c r="B269" s="5"/>
      <c r="C269" s="5"/>
      <c r="D269" s="5"/>
      <c r="E269" s="5"/>
      <c r="F269" s="7"/>
    </row>
    <row r="270" spans="2:6" x14ac:dyDescent="0.2">
      <c r="B270" s="5"/>
      <c r="C270" s="5"/>
      <c r="D270" s="5"/>
      <c r="E270" s="5"/>
      <c r="F270" s="7"/>
    </row>
    <row r="271" spans="2:6" x14ac:dyDescent="0.2">
      <c r="B271" s="5"/>
      <c r="C271" s="5"/>
      <c r="D271" s="5"/>
      <c r="E271" s="5"/>
      <c r="F271" s="7"/>
    </row>
    <row r="272" spans="2:6" x14ac:dyDescent="0.2">
      <c r="B272" s="5"/>
      <c r="C272" s="5"/>
      <c r="D272" s="5"/>
      <c r="E272" s="5"/>
      <c r="F272" s="7"/>
    </row>
    <row r="273" spans="2:6" x14ac:dyDescent="0.2">
      <c r="B273" s="5"/>
      <c r="C273" s="5"/>
      <c r="D273" s="5"/>
      <c r="E273" s="5"/>
      <c r="F273" s="7"/>
    </row>
    <row r="274" spans="2:6" x14ac:dyDescent="0.2">
      <c r="B274" s="5"/>
      <c r="C274" s="5"/>
      <c r="D274" s="5"/>
      <c r="E274" s="5"/>
      <c r="F274" s="7"/>
    </row>
    <row r="275" spans="2:6" x14ac:dyDescent="0.2">
      <c r="B275" s="5"/>
      <c r="C275" s="5"/>
      <c r="D275" s="5"/>
      <c r="E275" s="5"/>
      <c r="F275" s="7"/>
    </row>
    <row r="276" spans="2:6" x14ac:dyDescent="0.2">
      <c r="B276" s="5"/>
      <c r="C276" s="5"/>
      <c r="D276" s="5"/>
      <c r="E276" s="5"/>
      <c r="F276" s="7"/>
    </row>
    <row r="277" spans="2:6" x14ac:dyDescent="0.2">
      <c r="B277" s="5"/>
      <c r="C277" s="5"/>
      <c r="D277" s="5"/>
      <c r="E277" s="5"/>
      <c r="F277" s="7"/>
    </row>
    <row r="278" spans="2:6" x14ac:dyDescent="0.2">
      <c r="B278" s="5"/>
      <c r="C278" s="5"/>
      <c r="D278" s="5"/>
      <c r="E278" s="5"/>
      <c r="F278" s="7"/>
    </row>
    <row r="279" spans="2:6" x14ac:dyDescent="0.2">
      <c r="B279" s="5"/>
      <c r="C279" s="5"/>
      <c r="D279" s="5"/>
      <c r="E279" s="5"/>
      <c r="F279" s="7"/>
    </row>
    <row r="280" spans="2:6" x14ac:dyDescent="0.2">
      <c r="B280" s="5"/>
      <c r="C280" s="5"/>
      <c r="D280" s="5"/>
      <c r="E280" s="5"/>
      <c r="F280" s="7"/>
    </row>
    <row r="281" spans="2:6" x14ac:dyDescent="0.2">
      <c r="B281" s="5"/>
      <c r="C281" s="5"/>
      <c r="D281" s="5"/>
      <c r="E281" s="5"/>
      <c r="F281" s="7"/>
    </row>
    <row r="282" spans="2:6" x14ac:dyDescent="0.2">
      <c r="B282" s="5"/>
      <c r="C282" s="5"/>
      <c r="D282" s="5"/>
      <c r="E282" s="5"/>
      <c r="F282" s="7"/>
    </row>
    <row r="283" spans="2:6" x14ac:dyDescent="0.2">
      <c r="B283" s="5"/>
      <c r="C283" s="5"/>
      <c r="D283" s="5"/>
      <c r="E283" s="5"/>
      <c r="F283" s="7"/>
    </row>
    <row r="284" spans="2:6" x14ac:dyDescent="0.2">
      <c r="B284" s="5"/>
      <c r="C284" s="5"/>
      <c r="D284" s="5"/>
      <c r="E284" s="5"/>
      <c r="F284" s="7"/>
    </row>
    <row r="285" spans="2:6" x14ac:dyDescent="0.2">
      <c r="B285" s="5"/>
      <c r="C285" s="5"/>
      <c r="D285" s="5"/>
      <c r="E285" s="5"/>
      <c r="F285" s="7"/>
    </row>
    <row r="286" spans="2:6" x14ac:dyDescent="0.2">
      <c r="B286" s="5"/>
      <c r="C286" s="5"/>
      <c r="D286" s="5"/>
      <c r="E286" s="5"/>
      <c r="F286" s="7"/>
    </row>
    <row r="287" spans="2:6" x14ac:dyDescent="0.2">
      <c r="B287" s="5"/>
      <c r="C287" s="5"/>
      <c r="D287" s="5"/>
      <c r="E287" s="5"/>
      <c r="F287" s="7"/>
    </row>
    <row r="288" spans="2:6" x14ac:dyDescent="0.2">
      <c r="B288" s="5"/>
      <c r="C288" s="5"/>
      <c r="D288" s="5"/>
      <c r="E288" s="5"/>
      <c r="F288" s="7"/>
    </row>
    <row r="289" spans="2:6" x14ac:dyDescent="0.2">
      <c r="B289" s="5"/>
      <c r="C289" s="5"/>
      <c r="D289" s="5"/>
      <c r="E289" s="5"/>
      <c r="F289" s="7"/>
    </row>
    <row r="290" spans="2:6" x14ac:dyDescent="0.2">
      <c r="B290" s="5"/>
      <c r="C290" s="5"/>
      <c r="D290" s="5"/>
      <c r="E290" s="5"/>
      <c r="F290" s="7"/>
    </row>
    <row r="291" spans="2:6" x14ac:dyDescent="0.2">
      <c r="B291" s="5"/>
      <c r="C291" s="5"/>
      <c r="D291" s="5"/>
      <c r="E291" s="5"/>
      <c r="F291" s="7"/>
    </row>
    <row r="292" spans="2:6" x14ac:dyDescent="0.2">
      <c r="B292" s="5"/>
      <c r="C292" s="5"/>
      <c r="D292" s="5"/>
      <c r="E292" s="5"/>
      <c r="F292" s="7"/>
    </row>
    <row r="293" spans="2:6" x14ac:dyDescent="0.2">
      <c r="B293" s="5"/>
      <c r="C293" s="5"/>
      <c r="D293" s="5"/>
      <c r="E293" s="5"/>
      <c r="F293" s="7"/>
    </row>
    <row r="294" spans="2:6" x14ac:dyDescent="0.2">
      <c r="B294" s="5"/>
      <c r="C294" s="5"/>
      <c r="D294" s="5"/>
      <c r="E294" s="5"/>
      <c r="F294" s="7"/>
    </row>
    <row r="295" spans="2:6" x14ac:dyDescent="0.2">
      <c r="B295" s="5"/>
      <c r="C295" s="5"/>
      <c r="D295" s="5"/>
      <c r="E295" s="5"/>
      <c r="F295" s="7"/>
    </row>
    <row r="296" spans="2:6" x14ac:dyDescent="0.2">
      <c r="B296" s="5"/>
      <c r="C296" s="5"/>
      <c r="D296" s="5"/>
      <c r="E296" s="5"/>
      <c r="F296" s="7"/>
    </row>
    <row r="297" spans="2:6" x14ac:dyDescent="0.2">
      <c r="B297" s="5"/>
      <c r="C297" s="5"/>
      <c r="D297" s="5"/>
      <c r="E297" s="5"/>
      <c r="F297" s="7"/>
    </row>
    <row r="298" spans="2:6" x14ac:dyDescent="0.2">
      <c r="B298" s="5"/>
      <c r="C298" s="5"/>
      <c r="D298" s="5"/>
      <c r="E298" s="5"/>
      <c r="F298" s="7"/>
    </row>
    <row r="299" spans="2:6" x14ac:dyDescent="0.2">
      <c r="B299" s="5"/>
      <c r="C299" s="5"/>
      <c r="D299" s="5"/>
      <c r="E299" s="5"/>
      <c r="F299" s="7"/>
    </row>
    <row r="300" spans="2:6" x14ac:dyDescent="0.2">
      <c r="B300" s="5"/>
      <c r="C300" s="5"/>
      <c r="D300" s="5"/>
      <c r="E300" s="5"/>
      <c r="F300" s="7"/>
    </row>
    <row r="301" spans="2:6" x14ac:dyDescent="0.2">
      <c r="B301" s="5"/>
      <c r="C301" s="5"/>
      <c r="D301" s="5"/>
      <c r="E301" s="5"/>
      <c r="F301" s="7"/>
    </row>
    <row r="302" spans="2:6" x14ac:dyDescent="0.2">
      <c r="B302" s="5"/>
      <c r="C302" s="5"/>
      <c r="D302" s="5"/>
      <c r="E302" s="5"/>
      <c r="F302" s="7"/>
    </row>
    <row r="303" spans="2:6" x14ac:dyDescent="0.2">
      <c r="B303" s="5"/>
      <c r="C303" s="5"/>
      <c r="D303" s="5"/>
      <c r="E303" s="5"/>
      <c r="F303" s="7"/>
    </row>
    <row r="304" spans="2:6" x14ac:dyDescent="0.2">
      <c r="B304" s="5"/>
      <c r="C304" s="5"/>
      <c r="D304" s="5"/>
      <c r="E304" s="5"/>
      <c r="F304" s="7"/>
    </row>
    <row r="305" spans="2:6" x14ac:dyDescent="0.2">
      <c r="B305" s="5"/>
      <c r="C305" s="5"/>
      <c r="D305" s="5"/>
      <c r="E305" s="5"/>
      <c r="F305" s="7"/>
    </row>
    <row r="306" spans="2:6" x14ac:dyDescent="0.2">
      <c r="B306" s="5"/>
      <c r="C306" s="5"/>
      <c r="D306" s="5"/>
      <c r="E306" s="5"/>
      <c r="F306" s="7"/>
    </row>
    <row r="307" spans="2:6" x14ac:dyDescent="0.2">
      <c r="B307" s="5"/>
      <c r="C307" s="5"/>
      <c r="D307" s="5"/>
      <c r="E307" s="5"/>
      <c r="F307" s="7"/>
    </row>
    <row r="308" spans="2:6" x14ac:dyDescent="0.2">
      <c r="B308" s="5"/>
      <c r="C308" s="5"/>
      <c r="D308" s="5"/>
      <c r="E308" s="5"/>
      <c r="F308" s="7"/>
    </row>
    <row r="309" spans="2:6" x14ac:dyDescent="0.2">
      <c r="B309" s="5"/>
      <c r="C309" s="5"/>
      <c r="D309" s="5"/>
      <c r="E309" s="5"/>
      <c r="F309" s="7"/>
    </row>
    <row r="310" spans="2:6" x14ac:dyDescent="0.2">
      <c r="B310" s="5"/>
      <c r="C310" s="5"/>
      <c r="D310" s="5"/>
      <c r="E310" s="5"/>
      <c r="F310" s="7"/>
    </row>
    <row r="311" spans="2:6" x14ac:dyDescent="0.2">
      <c r="B311" s="5"/>
      <c r="C311" s="5"/>
      <c r="D311" s="5"/>
      <c r="E311" s="5"/>
      <c r="F311" s="7"/>
    </row>
    <row r="312" spans="2:6" x14ac:dyDescent="0.2">
      <c r="B312" s="5"/>
      <c r="C312" s="5"/>
      <c r="D312" s="5"/>
      <c r="E312" s="5"/>
      <c r="F312" s="7"/>
    </row>
    <row r="313" spans="2:6" x14ac:dyDescent="0.2">
      <c r="B313" s="5"/>
      <c r="C313" s="5"/>
      <c r="D313" s="5"/>
      <c r="E313" s="5"/>
      <c r="F313" s="7"/>
    </row>
    <row r="314" spans="2:6" x14ac:dyDescent="0.2">
      <c r="B314" s="5"/>
      <c r="C314" s="5"/>
      <c r="D314" s="5"/>
      <c r="E314" s="5"/>
      <c r="F314" s="7"/>
    </row>
    <row r="315" spans="2:6" x14ac:dyDescent="0.2">
      <c r="B315" s="5"/>
      <c r="C315" s="5"/>
      <c r="D315" s="5"/>
      <c r="E315" s="5"/>
      <c r="F315" s="7"/>
    </row>
    <row r="316" spans="2:6" x14ac:dyDescent="0.2">
      <c r="B316" s="5"/>
      <c r="C316" s="5"/>
      <c r="D316" s="5"/>
      <c r="E316" s="5"/>
      <c r="F316" s="7"/>
    </row>
    <row r="317" spans="2:6" x14ac:dyDescent="0.2">
      <c r="B317" s="5"/>
      <c r="C317" s="5"/>
      <c r="D317" s="5"/>
      <c r="E317" s="5"/>
      <c r="F317" s="7"/>
    </row>
    <row r="318" spans="2:6" x14ac:dyDescent="0.2">
      <c r="B318" s="5"/>
      <c r="C318" s="5"/>
      <c r="D318" s="5"/>
      <c r="E318" s="5"/>
      <c r="F318" s="7"/>
    </row>
    <row r="319" spans="2:6" x14ac:dyDescent="0.2">
      <c r="B319" s="5"/>
      <c r="C319" s="5"/>
      <c r="D319" s="5"/>
      <c r="E319" s="5"/>
      <c r="F319" s="7"/>
    </row>
    <row r="320" spans="2:6" x14ac:dyDescent="0.2">
      <c r="B320" s="5"/>
      <c r="C320" s="5"/>
      <c r="D320" s="5"/>
      <c r="E320" s="5"/>
      <c r="F320" s="7"/>
    </row>
    <row r="321" spans="2:6" x14ac:dyDescent="0.2">
      <c r="B321" s="5"/>
      <c r="C321" s="5"/>
      <c r="D321" s="5"/>
      <c r="E321" s="5"/>
      <c r="F321" s="7"/>
    </row>
    <row r="322" spans="2:6" x14ac:dyDescent="0.2">
      <c r="B322" s="5"/>
      <c r="C322" s="5"/>
      <c r="D322" s="5"/>
      <c r="E322" s="5"/>
      <c r="F322" s="7"/>
    </row>
    <row r="323" spans="2:6" x14ac:dyDescent="0.2">
      <c r="B323" s="5"/>
      <c r="C323" s="5"/>
      <c r="D323" s="5"/>
      <c r="E323" s="5"/>
      <c r="F323" s="7"/>
    </row>
    <row r="324" spans="2:6" x14ac:dyDescent="0.2">
      <c r="B324" s="5"/>
      <c r="C324" s="5"/>
      <c r="D324" s="5"/>
      <c r="E324" s="5"/>
      <c r="F324" s="7"/>
    </row>
    <row r="325" spans="2:6" x14ac:dyDescent="0.2">
      <c r="B325" s="5"/>
      <c r="C325" s="5"/>
      <c r="D325" s="5"/>
      <c r="E325" s="5"/>
      <c r="F325" s="7"/>
    </row>
    <row r="326" spans="2:6" x14ac:dyDescent="0.2">
      <c r="B326" s="5"/>
      <c r="C326" s="5"/>
      <c r="D326" s="5"/>
      <c r="E326" s="5"/>
      <c r="F326" s="7"/>
    </row>
    <row r="327" spans="2:6" x14ac:dyDescent="0.2">
      <c r="B327" s="5"/>
      <c r="C327" s="5"/>
      <c r="D327" s="5"/>
      <c r="E327" s="5"/>
      <c r="F327" s="7"/>
    </row>
    <row r="328" spans="2:6" x14ac:dyDescent="0.2">
      <c r="B328" s="5"/>
      <c r="C328" s="5"/>
      <c r="D328" s="5"/>
      <c r="E328" s="5"/>
      <c r="F328" s="7"/>
    </row>
    <row r="329" spans="2:6" x14ac:dyDescent="0.2">
      <c r="B329" s="5"/>
      <c r="C329" s="5"/>
      <c r="D329" s="5"/>
      <c r="E329" s="5"/>
      <c r="F329" s="7"/>
    </row>
    <row r="330" spans="2:6" x14ac:dyDescent="0.2">
      <c r="B330" s="5"/>
      <c r="C330" s="5"/>
      <c r="D330" s="5"/>
      <c r="E330" s="5"/>
      <c r="F330" s="7"/>
    </row>
    <row r="331" spans="2:6" x14ac:dyDescent="0.2">
      <c r="B331" s="5"/>
      <c r="C331" s="5"/>
      <c r="D331" s="5"/>
      <c r="E331" s="5"/>
      <c r="F331" s="7"/>
    </row>
    <row r="332" spans="2:6" x14ac:dyDescent="0.2">
      <c r="B332" s="5"/>
      <c r="C332" s="5"/>
      <c r="D332" s="5"/>
      <c r="E332" s="5"/>
      <c r="F332" s="7"/>
    </row>
    <row r="333" spans="2:6" x14ac:dyDescent="0.2">
      <c r="B333" s="5"/>
      <c r="C333" s="5"/>
      <c r="D333" s="5"/>
      <c r="E333" s="5"/>
      <c r="F333" s="7"/>
    </row>
    <row r="334" spans="2:6" x14ac:dyDescent="0.2">
      <c r="B334" s="5"/>
      <c r="C334" s="5"/>
      <c r="D334" s="5"/>
      <c r="E334" s="5"/>
      <c r="F334" s="7"/>
    </row>
    <row r="335" spans="2:6" x14ac:dyDescent="0.2">
      <c r="B335" s="5"/>
      <c r="C335" s="5"/>
      <c r="D335" s="5"/>
      <c r="E335" s="5"/>
      <c r="F335" s="7"/>
    </row>
    <row r="336" spans="2:6" x14ac:dyDescent="0.2">
      <c r="B336" s="5"/>
      <c r="C336" s="5"/>
      <c r="D336" s="5"/>
      <c r="E336" s="5"/>
      <c r="F336" s="7"/>
    </row>
    <row r="337" spans="2:6" x14ac:dyDescent="0.2">
      <c r="B337" s="5"/>
      <c r="C337" s="5"/>
      <c r="D337" s="5"/>
      <c r="E337" s="5"/>
      <c r="F337" s="7"/>
    </row>
    <row r="338" spans="2:6" x14ac:dyDescent="0.2">
      <c r="B338" s="5"/>
      <c r="C338" s="5"/>
      <c r="D338" s="5"/>
      <c r="E338" s="5"/>
      <c r="F338" s="7"/>
    </row>
    <row r="339" spans="2:6" x14ac:dyDescent="0.2">
      <c r="B339" s="5"/>
      <c r="C339" s="5"/>
      <c r="D339" s="5"/>
      <c r="E339" s="5"/>
      <c r="F339" s="7"/>
    </row>
    <row r="340" spans="2:6" x14ac:dyDescent="0.2">
      <c r="B340" s="5"/>
      <c r="C340" s="5"/>
      <c r="D340" s="5"/>
      <c r="E340" s="5"/>
      <c r="F340" s="7"/>
    </row>
    <row r="341" spans="2:6" x14ac:dyDescent="0.2">
      <c r="B341" s="5"/>
      <c r="C341" s="5"/>
      <c r="D341" s="5"/>
      <c r="E341" s="5"/>
      <c r="F341" s="7"/>
    </row>
    <row r="342" spans="2:6" x14ac:dyDescent="0.2">
      <c r="B342" s="5"/>
      <c r="C342" s="5"/>
      <c r="D342" s="5"/>
      <c r="E342" s="5"/>
      <c r="F342" s="7"/>
    </row>
    <row r="343" spans="2:6" x14ac:dyDescent="0.2">
      <c r="B343" s="5"/>
      <c r="C343" s="5"/>
      <c r="D343" s="5"/>
      <c r="E343" s="5"/>
      <c r="F343" s="7"/>
    </row>
    <row r="344" spans="2:6" x14ac:dyDescent="0.2">
      <c r="B344" s="5"/>
      <c r="C344" s="5"/>
      <c r="D344" s="5"/>
      <c r="E344" s="5"/>
      <c r="F344" s="7"/>
    </row>
    <row r="345" spans="2:6" x14ac:dyDescent="0.2">
      <c r="B345" s="5"/>
      <c r="C345" s="5"/>
      <c r="D345" s="5"/>
      <c r="E345" s="5"/>
      <c r="F345" s="7"/>
    </row>
    <row r="346" spans="2:6" x14ac:dyDescent="0.2">
      <c r="B346" s="5"/>
      <c r="C346" s="5"/>
      <c r="D346" s="5"/>
      <c r="E346" s="5"/>
      <c r="F346" s="7"/>
    </row>
    <row r="347" spans="2:6" x14ac:dyDescent="0.2">
      <c r="B347" s="5"/>
      <c r="C347" s="5"/>
      <c r="D347" s="5"/>
      <c r="E347" s="5"/>
      <c r="F347" s="7"/>
    </row>
    <row r="348" spans="2:6" x14ac:dyDescent="0.2">
      <c r="B348" s="5"/>
      <c r="C348" s="5"/>
      <c r="D348" s="5"/>
      <c r="E348" s="5"/>
      <c r="F348" s="7"/>
    </row>
    <row r="349" spans="2:6" x14ac:dyDescent="0.2">
      <c r="B349" s="5"/>
      <c r="C349" s="5"/>
      <c r="D349" s="5"/>
      <c r="E349" s="5"/>
      <c r="F349" s="7"/>
    </row>
    <row r="350" spans="2:6" x14ac:dyDescent="0.2">
      <c r="B350" s="5"/>
      <c r="C350" s="5"/>
      <c r="D350" s="5"/>
      <c r="E350" s="5"/>
      <c r="F350" s="7"/>
    </row>
    <row r="351" spans="2:6" x14ac:dyDescent="0.2">
      <c r="B351" s="5"/>
      <c r="C351" s="5"/>
      <c r="D351" s="5"/>
      <c r="E351" s="5"/>
      <c r="F351" s="7"/>
    </row>
    <row r="352" spans="2:6" x14ac:dyDescent="0.2">
      <c r="B352" s="5"/>
      <c r="C352" s="5"/>
      <c r="D352" s="5"/>
      <c r="E352" s="5"/>
      <c r="F352" s="7"/>
    </row>
    <row r="353" spans="2:6" x14ac:dyDescent="0.2">
      <c r="B353" s="5"/>
      <c r="C353" s="5"/>
      <c r="D353" s="5"/>
      <c r="E353" s="5"/>
      <c r="F353" s="7"/>
    </row>
    <row r="354" spans="2:6" x14ac:dyDescent="0.2">
      <c r="B354" s="5"/>
      <c r="C354" s="5"/>
      <c r="D354" s="5"/>
      <c r="E354" s="5"/>
      <c r="F354" s="7"/>
    </row>
    <row r="355" spans="2:6" x14ac:dyDescent="0.2">
      <c r="B355" s="5"/>
      <c r="C355" s="5"/>
      <c r="D355" s="5"/>
      <c r="E355" s="5"/>
      <c r="F355" s="7"/>
    </row>
    <row r="356" spans="2:6" x14ac:dyDescent="0.2">
      <c r="B356" s="5"/>
      <c r="C356" s="5"/>
      <c r="D356" s="5"/>
      <c r="E356" s="5"/>
      <c r="F356" s="7"/>
    </row>
    <row r="357" spans="2:6" x14ac:dyDescent="0.2">
      <c r="B357" s="5"/>
      <c r="C357" s="5"/>
      <c r="D357" s="5"/>
      <c r="E357" s="5"/>
      <c r="F357" s="7"/>
    </row>
    <row r="358" spans="2:6" x14ac:dyDescent="0.2">
      <c r="B358" s="5"/>
      <c r="C358" s="5"/>
      <c r="D358" s="5"/>
      <c r="E358" s="5"/>
      <c r="F358" s="7"/>
    </row>
    <row r="359" spans="2:6" x14ac:dyDescent="0.2">
      <c r="B359" s="5"/>
      <c r="C359" s="5"/>
      <c r="D359" s="5"/>
      <c r="E359" s="5"/>
      <c r="F359" s="7"/>
    </row>
    <row r="360" spans="2:6" x14ac:dyDescent="0.2">
      <c r="B360" s="5"/>
      <c r="C360" s="5"/>
      <c r="D360" s="5"/>
      <c r="E360" s="5"/>
      <c r="F360" s="7"/>
    </row>
    <row r="361" spans="2:6" x14ac:dyDescent="0.2">
      <c r="B361" s="5"/>
      <c r="C361" s="5"/>
      <c r="D361" s="5"/>
      <c r="E361" s="5"/>
      <c r="F361" s="7"/>
    </row>
    <row r="362" spans="2:6" x14ac:dyDescent="0.2">
      <c r="B362" s="5"/>
      <c r="C362" s="5"/>
      <c r="D362" s="5"/>
      <c r="E362" s="5"/>
      <c r="F362" s="7"/>
    </row>
    <row r="363" spans="2:6" x14ac:dyDescent="0.2">
      <c r="B363" s="5"/>
      <c r="C363" s="5"/>
      <c r="D363" s="5"/>
      <c r="E363" s="5"/>
      <c r="F363" s="7"/>
    </row>
    <row r="364" spans="2:6" x14ac:dyDescent="0.2">
      <c r="B364" s="5"/>
      <c r="C364" s="5"/>
      <c r="D364" s="5"/>
      <c r="E364" s="5"/>
      <c r="F364" s="7"/>
    </row>
    <row r="365" spans="2:6" x14ac:dyDescent="0.2">
      <c r="B365" s="5"/>
      <c r="C365" s="5"/>
      <c r="D365" s="5"/>
      <c r="E365" s="5"/>
      <c r="F365" s="7"/>
    </row>
    <row r="366" spans="2:6" x14ac:dyDescent="0.2">
      <c r="B366" s="5"/>
      <c r="C366" s="5"/>
      <c r="D366" s="5"/>
      <c r="E366" s="5"/>
      <c r="F366" s="7"/>
    </row>
    <row r="367" spans="2:6" x14ac:dyDescent="0.2">
      <c r="B367" s="5"/>
      <c r="C367" s="5"/>
      <c r="D367" s="5"/>
      <c r="E367" s="5"/>
      <c r="F367" s="7"/>
    </row>
    <row r="368" spans="2:6" x14ac:dyDescent="0.2">
      <c r="B368" s="5"/>
      <c r="C368" s="5"/>
      <c r="D368" s="5"/>
      <c r="E368" s="5"/>
      <c r="F368" s="7"/>
    </row>
    <row r="369" spans="2:6" x14ac:dyDescent="0.2">
      <c r="B369" s="5"/>
      <c r="C369" s="5"/>
      <c r="D369" s="5"/>
      <c r="E369" s="5"/>
      <c r="F369" s="7"/>
    </row>
    <row r="370" spans="2:6" x14ac:dyDescent="0.2">
      <c r="B370" s="5"/>
      <c r="C370" s="5"/>
      <c r="D370" s="5"/>
      <c r="E370" s="5"/>
      <c r="F370" s="7"/>
    </row>
    <row r="371" spans="2:6" x14ac:dyDescent="0.2">
      <c r="B371" s="5"/>
      <c r="C371" s="5"/>
      <c r="D371" s="5"/>
      <c r="E371" s="5"/>
      <c r="F371" s="7"/>
    </row>
    <row r="372" spans="2:6" x14ac:dyDescent="0.2">
      <c r="B372" s="5"/>
      <c r="C372" s="5"/>
      <c r="D372" s="5"/>
      <c r="E372" s="5"/>
      <c r="F372" s="7"/>
    </row>
    <row r="373" spans="2:6" x14ac:dyDescent="0.2">
      <c r="B373" s="5"/>
      <c r="C373" s="5"/>
      <c r="D373" s="5"/>
      <c r="E373" s="5"/>
      <c r="F373" s="7"/>
    </row>
    <row r="374" spans="2:6" x14ac:dyDescent="0.2">
      <c r="B374" s="5"/>
      <c r="C374" s="5"/>
      <c r="D374" s="5"/>
      <c r="E374" s="5"/>
      <c r="F374" s="7"/>
    </row>
    <row r="375" spans="2:6" x14ac:dyDescent="0.2">
      <c r="B375" s="5"/>
      <c r="C375" s="5"/>
      <c r="D375" s="5"/>
      <c r="E375" s="5"/>
      <c r="F375" s="7"/>
    </row>
    <row r="376" spans="2:6" x14ac:dyDescent="0.2">
      <c r="B376" s="5"/>
      <c r="C376" s="5"/>
      <c r="D376" s="5"/>
      <c r="E376" s="5"/>
      <c r="F376" s="7"/>
    </row>
    <row r="377" spans="2:6" x14ac:dyDescent="0.2">
      <c r="B377" s="5"/>
      <c r="C377" s="5"/>
      <c r="D377" s="5"/>
      <c r="E377" s="5"/>
      <c r="F377" s="7"/>
    </row>
    <row r="378" spans="2:6" x14ac:dyDescent="0.2">
      <c r="B378" s="5"/>
      <c r="C378" s="5"/>
      <c r="D378" s="5"/>
      <c r="E378" s="5"/>
      <c r="F378" s="7"/>
    </row>
    <row r="379" spans="2:6" x14ac:dyDescent="0.2">
      <c r="B379" s="5"/>
      <c r="C379" s="5"/>
      <c r="D379" s="5"/>
      <c r="E379" s="5"/>
      <c r="F379" s="7"/>
    </row>
    <row r="380" spans="2:6" x14ac:dyDescent="0.2">
      <c r="B380" s="5"/>
      <c r="C380" s="5"/>
      <c r="D380" s="5"/>
      <c r="E380" s="5"/>
      <c r="F380" s="7"/>
    </row>
    <row r="381" spans="2:6" x14ac:dyDescent="0.2">
      <c r="B381" s="5"/>
      <c r="C381" s="5"/>
      <c r="D381" s="5"/>
      <c r="E381" s="5"/>
      <c r="F381" s="7"/>
    </row>
    <row r="382" spans="2:6" x14ac:dyDescent="0.2">
      <c r="B382" s="5"/>
      <c r="C382" s="5"/>
      <c r="D382" s="5"/>
      <c r="E382" s="5"/>
      <c r="F382" s="7"/>
    </row>
    <row r="383" spans="2:6" x14ac:dyDescent="0.2">
      <c r="B383" s="5"/>
      <c r="C383" s="5"/>
      <c r="D383" s="5"/>
      <c r="E383" s="5"/>
      <c r="F383" s="7"/>
    </row>
    <row r="384" spans="2:6" x14ac:dyDescent="0.2">
      <c r="B384" s="5"/>
      <c r="C384" s="5"/>
      <c r="D384" s="5"/>
      <c r="E384" s="5"/>
      <c r="F384" s="7"/>
    </row>
    <row r="385" spans="2:6" x14ac:dyDescent="0.2">
      <c r="B385" s="5"/>
      <c r="C385" s="5"/>
      <c r="D385" s="5"/>
      <c r="E385" s="5"/>
      <c r="F385" s="7"/>
    </row>
    <row r="386" spans="2:6" x14ac:dyDescent="0.2">
      <c r="B386" s="5"/>
      <c r="C386" s="5"/>
      <c r="D386" s="5"/>
      <c r="E386" s="5"/>
      <c r="F386" s="7"/>
    </row>
    <row r="387" spans="2:6" x14ac:dyDescent="0.2">
      <c r="B387" s="5"/>
      <c r="C387" s="5"/>
      <c r="D387" s="5"/>
      <c r="E387" s="5"/>
      <c r="F387" s="7"/>
    </row>
    <row r="388" spans="2:6" x14ac:dyDescent="0.2">
      <c r="B388" s="5"/>
      <c r="C388" s="5"/>
      <c r="D388" s="5"/>
      <c r="E388" s="5"/>
      <c r="F388" s="7"/>
    </row>
    <row r="389" spans="2:6" x14ac:dyDescent="0.2">
      <c r="B389" s="5"/>
      <c r="C389" s="5"/>
      <c r="D389" s="5"/>
      <c r="E389" s="5"/>
      <c r="F389" s="7"/>
    </row>
    <row r="390" spans="2:6" x14ac:dyDescent="0.2">
      <c r="B390" s="5"/>
      <c r="C390" s="5"/>
      <c r="D390" s="5"/>
      <c r="E390" s="5"/>
      <c r="F390" s="7"/>
    </row>
    <row r="391" spans="2:6" x14ac:dyDescent="0.2">
      <c r="B391" s="5"/>
      <c r="C391" s="5"/>
      <c r="D391" s="5"/>
      <c r="E391" s="5"/>
      <c r="F391" s="7"/>
    </row>
    <row r="392" spans="2:6" x14ac:dyDescent="0.2">
      <c r="B392" s="5"/>
      <c r="C392" s="5"/>
      <c r="D392" s="5"/>
      <c r="E392" s="5"/>
      <c r="F392" s="7"/>
    </row>
    <row r="393" spans="2:6" x14ac:dyDescent="0.2">
      <c r="B393" s="5"/>
      <c r="C393" s="5"/>
      <c r="D393" s="5"/>
      <c r="E393" s="5"/>
      <c r="F393" s="7"/>
    </row>
    <row r="394" spans="2:6" x14ac:dyDescent="0.2">
      <c r="B394" s="5"/>
      <c r="C394" s="5"/>
      <c r="D394" s="5"/>
      <c r="E394" s="5"/>
      <c r="F394" s="7"/>
    </row>
    <row r="395" spans="2:6" x14ac:dyDescent="0.2">
      <c r="B395" s="5"/>
      <c r="C395" s="5"/>
      <c r="D395" s="5"/>
      <c r="E395" s="5"/>
      <c r="F395" s="7"/>
    </row>
    <row r="396" spans="2:6" x14ac:dyDescent="0.2">
      <c r="B396" s="5"/>
      <c r="C396" s="5"/>
      <c r="D396" s="5"/>
      <c r="E396" s="5"/>
      <c r="F396" s="7"/>
    </row>
    <row r="397" spans="2:6" x14ac:dyDescent="0.2">
      <c r="B397" s="5"/>
      <c r="C397" s="5"/>
      <c r="D397" s="5"/>
      <c r="E397" s="5"/>
      <c r="F397" s="7"/>
    </row>
    <row r="398" spans="2:6" x14ac:dyDescent="0.2">
      <c r="B398" s="5"/>
      <c r="C398" s="5"/>
      <c r="D398" s="5"/>
      <c r="E398" s="5"/>
      <c r="F398" s="7"/>
    </row>
    <row r="399" spans="2:6" x14ac:dyDescent="0.2">
      <c r="B399" s="5"/>
      <c r="C399" s="5"/>
      <c r="D399" s="5"/>
      <c r="E399" s="5"/>
      <c r="F399" s="7"/>
    </row>
    <row r="400" spans="2:6" x14ac:dyDescent="0.2">
      <c r="B400" s="5"/>
      <c r="C400" s="5"/>
      <c r="D400" s="5"/>
      <c r="E400" s="5"/>
      <c r="F400" s="7"/>
    </row>
    <row r="401" spans="2:6" x14ac:dyDescent="0.2">
      <c r="B401" s="5"/>
      <c r="C401" s="5"/>
      <c r="D401" s="5"/>
      <c r="E401" s="5"/>
      <c r="F401" s="7"/>
    </row>
    <row r="402" spans="2:6" x14ac:dyDescent="0.2">
      <c r="B402" s="5"/>
      <c r="C402" s="5"/>
      <c r="D402" s="5"/>
      <c r="E402" s="5"/>
      <c r="F402" s="7"/>
    </row>
    <row r="403" spans="2:6" x14ac:dyDescent="0.2">
      <c r="B403" s="5"/>
      <c r="C403" s="5"/>
      <c r="D403" s="5"/>
      <c r="E403" s="5"/>
      <c r="F403" s="7"/>
    </row>
    <row r="404" spans="2:6" x14ac:dyDescent="0.2">
      <c r="B404" s="5"/>
      <c r="C404" s="5"/>
      <c r="D404" s="5"/>
      <c r="E404" s="5"/>
      <c r="F404" s="7"/>
    </row>
    <row r="405" spans="2:6" x14ac:dyDescent="0.2">
      <c r="B405" s="5"/>
      <c r="C405" s="5"/>
      <c r="D405" s="5"/>
      <c r="E405" s="5"/>
      <c r="F405" s="7"/>
    </row>
    <row r="406" spans="2:6" x14ac:dyDescent="0.2">
      <c r="B406" s="5"/>
      <c r="C406" s="5"/>
      <c r="D406" s="5"/>
      <c r="E406" s="5"/>
      <c r="F406" s="7"/>
    </row>
    <row r="407" spans="2:6" x14ac:dyDescent="0.2">
      <c r="B407" s="5"/>
      <c r="C407" s="5"/>
      <c r="D407" s="5"/>
      <c r="E407" s="5"/>
      <c r="F407" s="7"/>
    </row>
    <row r="408" spans="2:6" x14ac:dyDescent="0.2">
      <c r="B408" s="5"/>
      <c r="C408" s="5"/>
      <c r="D408" s="5"/>
      <c r="E408" s="5"/>
      <c r="F408" s="7"/>
    </row>
    <row r="409" spans="2:6" x14ac:dyDescent="0.2">
      <c r="B409" s="5"/>
      <c r="C409" s="5"/>
      <c r="D409" s="5"/>
      <c r="E409" s="5"/>
      <c r="F409" s="7"/>
    </row>
    <row r="410" spans="2:6" x14ac:dyDescent="0.2">
      <c r="B410" s="5"/>
      <c r="C410" s="5"/>
      <c r="D410" s="5"/>
      <c r="E410" s="5"/>
      <c r="F410" s="7"/>
    </row>
    <row r="411" spans="2:6" x14ac:dyDescent="0.2">
      <c r="B411" s="5"/>
      <c r="C411" s="5"/>
      <c r="D411" s="5"/>
      <c r="E411" s="5"/>
      <c r="F411" s="7"/>
    </row>
    <row r="412" spans="2:6" x14ac:dyDescent="0.2">
      <c r="B412" s="5"/>
      <c r="C412" s="5"/>
      <c r="D412" s="5"/>
      <c r="E412" s="5"/>
      <c r="F412" s="7"/>
    </row>
    <row r="413" spans="2:6" x14ac:dyDescent="0.2">
      <c r="B413" s="5"/>
      <c r="C413" s="5"/>
      <c r="D413" s="5"/>
      <c r="E413" s="5"/>
      <c r="F413" s="7"/>
    </row>
    <row r="414" spans="2:6" x14ac:dyDescent="0.2">
      <c r="B414" s="5"/>
      <c r="C414" s="5"/>
      <c r="D414" s="5"/>
      <c r="E414" s="5"/>
      <c r="F414" s="7"/>
    </row>
    <row r="415" spans="2:6" x14ac:dyDescent="0.2">
      <c r="B415" s="5"/>
      <c r="C415" s="5"/>
      <c r="D415" s="5"/>
      <c r="E415" s="5"/>
      <c r="F415" s="7"/>
    </row>
    <row r="416" spans="2:6" x14ac:dyDescent="0.2">
      <c r="B416" s="5"/>
      <c r="C416" s="5"/>
      <c r="D416" s="5"/>
      <c r="E416" s="5"/>
      <c r="F416" s="7"/>
    </row>
    <row r="417" spans="2:6" x14ac:dyDescent="0.2">
      <c r="B417" s="5"/>
      <c r="C417" s="5"/>
      <c r="D417" s="5"/>
      <c r="E417" s="5"/>
      <c r="F417" s="7"/>
    </row>
    <row r="418" spans="2:6" x14ac:dyDescent="0.2">
      <c r="B418" s="5"/>
      <c r="C418" s="5"/>
      <c r="D418" s="5"/>
      <c r="E418" s="5"/>
      <c r="F418" s="7"/>
    </row>
    <row r="419" spans="2:6" x14ac:dyDescent="0.2">
      <c r="B419" s="5"/>
      <c r="C419" s="5"/>
      <c r="D419" s="5"/>
      <c r="E419" s="5"/>
      <c r="F419" s="7"/>
    </row>
    <row r="420" spans="2:6" x14ac:dyDescent="0.2">
      <c r="B420" s="5"/>
      <c r="C420" s="5"/>
      <c r="D420" s="5"/>
      <c r="E420" s="5"/>
      <c r="F420" s="7"/>
    </row>
    <row r="421" spans="2:6" x14ac:dyDescent="0.2">
      <c r="B421" s="5"/>
      <c r="C421" s="5"/>
      <c r="D421" s="5"/>
      <c r="E421" s="5"/>
      <c r="F421" s="7"/>
    </row>
    <row r="422" spans="2:6" x14ac:dyDescent="0.2">
      <c r="B422" s="5"/>
      <c r="C422" s="5"/>
      <c r="D422" s="5"/>
      <c r="E422" s="5"/>
      <c r="F422" s="7"/>
    </row>
    <row r="423" spans="2:6" x14ac:dyDescent="0.2">
      <c r="B423" s="5"/>
      <c r="C423" s="5"/>
      <c r="D423" s="5"/>
      <c r="E423" s="5"/>
      <c r="F423" s="7"/>
    </row>
    <row r="424" spans="2:6" x14ac:dyDescent="0.2">
      <c r="B424" s="5"/>
      <c r="C424" s="5"/>
      <c r="D424" s="5"/>
      <c r="E424" s="5"/>
      <c r="F424" s="7"/>
    </row>
    <row r="425" spans="2:6" x14ac:dyDescent="0.2">
      <c r="B425" s="5"/>
      <c r="C425" s="5"/>
      <c r="D425" s="5"/>
      <c r="E425" s="5"/>
      <c r="F425" s="7"/>
    </row>
    <row r="426" spans="2:6" x14ac:dyDescent="0.2">
      <c r="B426" s="5"/>
      <c r="C426" s="5"/>
      <c r="D426" s="5"/>
      <c r="E426" s="5"/>
      <c r="F426" s="7"/>
    </row>
    <row r="427" spans="2:6" x14ac:dyDescent="0.2">
      <c r="B427" s="5"/>
      <c r="C427" s="5"/>
      <c r="D427" s="5"/>
      <c r="E427" s="5"/>
      <c r="F427" s="7"/>
    </row>
    <row r="428" spans="2:6" x14ac:dyDescent="0.2">
      <c r="B428" s="5"/>
      <c r="C428" s="5"/>
      <c r="D428" s="5"/>
      <c r="E428" s="5"/>
      <c r="F428" s="7"/>
    </row>
    <row r="429" spans="2:6" x14ac:dyDescent="0.2">
      <c r="B429" s="5"/>
      <c r="C429" s="5"/>
      <c r="D429" s="5"/>
      <c r="E429" s="5"/>
      <c r="F429" s="7"/>
    </row>
    <row r="430" spans="2:6" x14ac:dyDescent="0.2">
      <c r="B430" s="5"/>
      <c r="C430" s="5"/>
      <c r="D430" s="5"/>
      <c r="E430" s="5"/>
      <c r="F430" s="7"/>
    </row>
    <row r="431" spans="2:6" x14ac:dyDescent="0.2">
      <c r="B431" s="5"/>
      <c r="C431" s="5"/>
      <c r="D431" s="5"/>
      <c r="E431" s="5"/>
      <c r="F431" s="7"/>
    </row>
    <row r="432" spans="2:6" x14ac:dyDescent="0.2">
      <c r="B432" s="5"/>
      <c r="C432" s="5"/>
      <c r="D432" s="5"/>
      <c r="E432" s="5"/>
      <c r="F432" s="7"/>
    </row>
    <row r="433" spans="2:6" x14ac:dyDescent="0.2">
      <c r="B433" s="5"/>
      <c r="C433" s="5"/>
      <c r="D433" s="5"/>
      <c r="E433" s="5"/>
      <c r="F433" s="7"/>
    </row>
    <row r="434" spans="2:6" x14ac:dyDescent="0.2">
      <c r="B434" s="5"/>
      <c r="C434" s="5"/>
      <c r="D434" s="5"/>
      <c r="E434" s="5"/>
      <c r="F434" s="7"/>
    </row>
    <row r="435" spans="2:6" x14ac:dyDescent="0.2">
      <c r="B435" s="5"/>
      <c r="C435" s="5"/>
      <c r="D435" s="5"/>
      <c r="E435" s="5"/>
      <c r="F435" s="7"/>
    </row>
    <row r="436" spans="2:6" x14ac:dyDescent="0.2">
      <c r="B436" s="5"/>
      <c r="C436" s="5"/>
      <c r="D436" s="5"/>
      <c r="E436" s="5"/>
      <c r="F436" s="7"/>
    </row>
    <row r="437" spans="2:6" x14ac:dyDescent="0.2">
      <c r="B437" s="5"/>
      <c r="C437" s="5"/>
      <c r="D437" s="5"/>
      <c r="E437" s="5"/>
      <c r="F437" s="7"/>
    </row>
    <row r="438" spans="2:6" x14ac:dyDescent="0.2">
      <c r="B438" s="5"/>
      <c r="C438" s="5"/>
      <c r="D438" s="5"/>
      <c r="E438" s="5"/>
      <c r="F438" s="7"/>
    </row>
    <row r="439" spans="2:6" x14ac:dyDescent="0.2">
      <c r="B439" s="5"/>
      <c r="C439" s="5"/>
      <c r="D439" s="5"/>
      <c r="E439" s="5"/>
      <c r="F439" s="7"/>
    </row>
    <row r="440" spans="2:6" x14ac:dyDescent="0.2">
      <c r="B440" s="5"/>
      <c r="C440" s="5"/>
      <c r="D440" s="5"/>
      <c r="E440" s="5"/>
      <c r="F440" s="7"/>
    </row>
    <row r="441" spans="2:6" x14ac:dyDescent="0.2">
      <c r="B441" s="5"/>
      <c r="C441" s="5"/>
      <c r="D441" s="5"/>
      <c r="E441" s="5"/>
      <c r="F441" s="7"/>
    </row>
    <row r="442" spans="2:6" x14ac:dyDescent="0.2">
      <c r="B442" s="5"/>
      <c r="C442" s="5"/>
      <c r="D442" s="5"/>
      <c r="E442" s="5"/>
      <c r="F442" s="7"/>
    </row>
    <row r="443" spans="2:6" x14ac:dyDescent="0.2">
      <c r="B443" s="5"/>
      <c r="C443" s="5"/>
      <c r="D443" s="5"/>
      <c r="E443" s="5"/>
      <c r="F443" s="7"/>
    </row>
    <row r="444" spans="2:6" x14ac:dyDescent="0.2">
      <c r="B444" s="5"/>
      <c r="C444" s="5"/>
      <c r="D444" s="5"/>
      <c r="E444" s="5"/>
      <c r="F444" s="7"/>
    </row>
    <row r="445" spans="2:6" x14ac:dyDescent="0.2">
      <c r="B445" s="5"/>
      <c r="C445" s="5"/>
      <c r="D445" s="5"/>
      <c r="E445" s="5"/>
      <c r="F445" s="7"/>
    </row>
    <row r="446" spans="2:6" x14ac:dyDescent="0.2">
      <c r="B446" s="5"/>
      <c r="C446" s="5"/>
      <c r="D446" s="5"/>
      <c r="E446" s="5"/>
      <c r="F446" s="7"/>
    </row>
    <row r="447" spans="2:6" x14ac:dyDescent="0.2">
      <c r="B447" s="5"/>
      <c r="C447" s="5"/>
      <c r="D447" s="5"/>
      <c r="E447" s="5"/>
      <c r="F447" s="7"/>
    </row>
    <row r="448" spans="2:6" x14ac:dyDescent="0.2">
      <c r="B448" s="5"/>
      <c r="C448" s="5"/>
      <c r="D448" s="5"/>
      <c r="E448" s="5"/>
      <c r="F448" s="7"/>
    </row>
    <row r="449" spans="2:6" x14ac:dyDescent="0.2">
      <c r="B449" s="5"/>
      <c r="C449" s="5"/>
      <c r="D449" s="5"/>
      <c r="E449" s="5"/>
      <c r="F449" s="7"/>
    </row>
    <row r="450" spans="2:6" x14ac:dyDescent="0.2">
      <c r="B450" s="5"/>
      <c r="C450" s="5"/>
      <c r="D450" s="5"/>
      <c r="E450" s="5"/>
      <c r="F450" s="7"/>
    </row>
    <row r="451" spans="2:6" x14ac:dyDescent="0.2">
      <c r="B451" s="5"/>
      <c r="C451" s="5"/>
      <c r="D451" s="5"/>
      <c r="E451" s="5"/>
      <c r="F451" s="7"/>
    </row>
    <row r="452" spans="2:6" x14ac:dyDescent="0.2">
      <c r="B452" s="5"/>
      <c r="C452" s="5"/>
      <c r="D452" s="5"/>
      <c r="E452" s="5"/>
      <c r="F452" s="7"/>
    </row>
    <row r="453" spans="2:6" x14ac:dyDescent="0.2">
      <c r="B453" s="5"/>
      <c r="C453" s="5"/>
      <c r="D453" s="5"/>
      <c r="E453" s="5"/>
      <c r="F453" s="7"/>
    </row>
    <row r="454" spans="2:6" x14ac:dyDescent="0.2">
      <c r="B454" s="5"/>
      <c r="C454" s="5"/>
      <c r="D454" s="5"/>
      <c r="E454" s="5"/>
      <c r="F454" s="7"/>
    </row>
    <row r="455" spans="2:6" x14ac:dyDescent="0.2">
      <c r="B455" s="5"/>
      <c r="C455" s="5"/>
      <c r="D455" s="5"/>
      <c r="E455" s="5"/>
      <c r="F455" s="7"/>
    </row>
    <row r="456" spans="2:6" x14ac:dyDescent="0.2">
      <c r="B456" s="5"/>
      <c r="C456" s="5"/>
      <c r="D456" s="5"/>
      <c r="E456" s="5"/>
      <c r="F456" s="7"/>
    </row>
    <row r="457" spans="2:6" x14ac:dyDescent="0.2">
      <c r="B457" s="5"/>
      <c r="C457" s="5"/>
      <c r="D457" s="5"/>
      <c r="E457" s="5"/>
      <c r="F457" s="7"/>
    </row>
    <row r="458" spans="2:6" x14ac:dyDescent="0.2">
      <c r="B458" s="5"/>
      <c r="C458" s="5"/>
      <c r="D458" s="5"/>
      <c r="E458" s="5"/>
      <c r="F458" s="7"/>
    </row>
    <row r="459" spans="2:6" x14ac:dyDescent="0.2">
      <c r="B459" s="5"/>
      <c r="C459" s="5"/>
      <c r="D459" s="5"/>
      <c r="E459" s="5"/>
      <c r="F459" s="7"/>
    </row>
    <row r="460" spans="2:6" x14ac:dyDescent="0.2">
      <c r="B460" s="5"/>
      <c r="C460" s="5"/>
      <c r="D460" s="5"/>
      <c r="E460" s="5"/>
      <c r="F460" s="7"/>
    </row>
    <row r="461" spans="2:6" x14ac:dyDescent="0.2">
      <c r="B461" s="5"/>
      <c r="C461" s="5"/>
      <c r="D461" s="5"/>
      <c r="E461" s="5"/>
      <c r="F461" s="7"/>
    </row>
    <row r="462" spans="2:6" x14ac:dyDescent="0.2">
      <c r="B462" s="5"/>
      <c r="C462" s="5"/>
      <c r="D462" s="5"/>
      <c r="E462" s="5"/>
      <c r="F462" s="7"/>
    </row>
    <row r="463" spans="2:6" x14ac:dyDescent="0.2">
      <c r="B463" s="5"/>
      <c r="C463" s="5"/>
      <c r="D463" s="5"/>
      <c r="E463" s="5"/>
      <c r="F463" s="7"/>
    </row>
    <row r="464" spans="2:6" x14ac:dyDescent="0.2">
      <c r="B464" s="5"/>
      <c r="C464" s="5"/>
      <c r="D464" s="5"/>
      <c r="E464" s="5"/>
      <c r="F464" s="7"/>
    </row>
    <row r="465" spans="2:6" x14ac:dyDescent="0.2">
      <c r="B465" s="5"/>
      <c r="C465" s="5"/>
      <c r="D465" s="5"/>
      <c r="E465" s="5"/>
      <c r="F465" s="7"/>
    </row>
    <row r="466" spans="2:6" x14ac:dyDescent="0.2">
      <c r="B466" s="5"/>
      <c r="C466" s="5"/>
      <c r="D466" s="5"/>
      <c r="E466" s="5"/>
      <c r="F466" s="7"/>
    </row>
    <row r="467" spans="2:6" x14ac:dyDescent="0.2">
      <c r="B467" s="5"/>
      <c r="C467" s="5"/>
      <c r="D467" s="5"/>
      <c r="E467" s="5"/>
      <c r="F467" s="7"/>
    </row>
    <row r="468" spans="2:6" x14ac:dyDescent="0.2">
      <c r="B468" s="5"/>
      <c r="C468" s="5"/>
      <c r="D468" s="5"/>
      <c r="E468" s="5"/>
      <c r="F468" s="7"/>
    </row>
    <row r="469" spans="2:6" x14ac:dyDescent="0.2">
      <c r="B469" s="5"/>
      <c r="C469" s="5"/>
      <c r="D469" s="5"/>
      <c r="E469" s="5"/>
      <c r="F469" s="7"/>
    </row>
    <row r="470" spans="2:6" x14ac:dyDescent="0.2">
      <c r="B470" s="5"/>
      <c r="C470" s="5"/>
      <c r="D470" s="5"/>
      <c r="E470" s="5"/>
      <c r="F470" s="7"/>
    </row>
    <row r="471" spans="2:6" x14ac:dyDescent="0.2">
      <c r="B471" s="5"/>
      <c r="C471" s="5"/>
      <c r="D471" s="5"/>
      <c r="E471" s="5"/>
      <c r="F471" s="7"/>
    </row>
    <row r="472" spans="2:6" x14ac:dyDescent="0.2">
      <c r="B472" s="5"/>
      <c r="C472" s="5"/>
      <c r="D472" s="5"/>
      <c r="E472" s="5"/>
      <c r="F472" s="7"/>
    </row>
    <row r="473" spans="2:6" x14ac:dyDescent="0.2">
      <c r="B473" s="5"/>
      <c r="C473" s="5"/>
      <c r="D473" s="5"/>
      <c r="E473" s="5"/>
      <c r="F473" s="7"/>
    </row>
    <row r="474" spans="2:6" x14ac:dyDescent="0.2">
      <c r="B474" s="5"/>
      <c r="C474" s="5"/>
      <c r="D474" s="5"/>
      <c r="E474" s="5"/>
      <c r="F474" s="7"/>
    </row>
    <row r="475" spans="2:6" x14ac:dyDescent="0.2">
      <c r="B475" s="5"/>
      <c r="C475" s="5"/>
      <c r="D475" s="5"/>
      <c r="E475" s="5"/>
      <c r="F475" s="7"/>
    </row>
    <row r="476" spans="2:6" x14ac:dyDescent="0.2">
      <c r="B476" s="5"/>
      <c r="C476" s="5"/>
      <c r="D476" s="5"/>
      <c r="E476" s="5"/>
      <c r="F476" s="7"/>
    </row>
    <row r="477" spans="2:6" x14ac:dyDescent="0.2">
      <c r="B477" s="5"/>
      <c r="C477" s="5"/>
      <c r="D477" s="5"/>
      <c r="E477" s="5"/>
      <c r="F477" s="7"/>
    </row>
    <row r="478" spans="2:6" x14ac:dyDescent="0.2">
      <c r="B478" s="5"/>
      <c r="C478" s="5"/>
      <c r="D478" s="5"/>
      <c r="E478" s="5"/>
      <c r="F478" s="7"/>
    </row>
    <row r="479" spans="2:6" x14ac:dyDescent="0.2">
      <c r="B479" s="5"/>
      <c r="C479" s="5"/>
      <c r="D479" s="5"/>
      <c r="E479" s="5"/>
      <c r="F479" s="7"/>
    </row>
    <row r="480" spans="2:6" x14ac:dyDescent="0.2">
      <c r="B480" s="5"/>
      <c r="C480" s="5"/>
      <c r="D480" s="5"/>
      <c r="E480" s="5"/>
      <c r="F480" s="7"/>
    </row>
    <row r="481" spans="2:6" x14ac:dyDescent="0.2">
      <c r="B481" s="5"/>
      <c r="C481" s="5"/>
      <c r="D481" s="5"/>
      <c r="E481" s="5"/>
      <c r="F481" s="7"/>
    </row>
    <row r="482" spans="2:6" x14ac:dyDescent="0.2">
      <c r="B482" s="5"/>
      <c r="C482" s="5"/>
      <c r="D482" s="5"/>
      <c r="E482" s="5"/>
      <c r="F482" s="7"/>
    </row>
    <row r="483" spans="2:6" x14ac:dyDescent="0.2">
      <c r="B483" s="5"/>
      <c r="C483" s="5"/>
      <c r="D483" s="5"/>
      <c r="E483" s="5"/>
      <c r="F483" s="7"/>
    </row>
    <row r="484" spans="2:6" x14ac:dyDescent="0.2">
      <c r="B484" s="5"/>
      <c r="C484" s="5"/>
      <c r="D484" s="5"/>
      <c r="E484" s="5"/>
      <c r="F484" s="7"/>
    </row>
    <row r="485" spans="2:6" x14ac:dyDescent="0.2">
      <c r="B485" s="5"/>
      <c r="C485" s="5"/>
      <c r="D485" s="5"/>
      <c r="E485" s="5"/>
      <c r="F485" s="7"/>
    </row>
    <row r="486" spans="2:6" x14ac:dyDescent="0.2">
      <c r="B486" s="5"/>
      <c r="C486" s="5"/>
      <c r="D486" s="5"/>
      <c r="E486" s="5"/>
      <c r="F486" s="7"/>
    </row>
    <row r="487" spans="2:6" x14ac:dyDescent="0.2">
      <c r="B487" s="5"/>
      <c r="C487" s="5"/>
      <c r="D487" s="5"/>
      <c r="E487" s="5"/>
      <c r="F487" s="7"/>
    </row>
    <row r="488" spans="2:6" x14ac:dyDescent="0.2">
      <c r="B488" s="5"/>
      <c r="C488" s="5"/>
      <c r="D488" s="5"/>
      <c r="E488" s="5"/>
      <c r="F488" s="7"/>
    </row>
    <row r="489" spans="2:6" x14ac:dyDescent="0.2">
      <c r="B489" s="5"/>
      <c r="C489" s="5"/>
      <c r="D489" s="5"/>
      <c r="E489" s="5"/>
      <c r="F489" s="7"/>
    </row>
    <row r="490" spans="2:6" x14ac:dyDescent="0.2">
      <c r="B490" s="5"/>
      <c r="C490" s="5"/>
      <c r="D490" s="5"/>
      <c r="E490" s="5"/>
      <c r="F490" s="7"/>
    </row>
    <row r="491" spans="2:6" x14ac:dyDescent="0.2">
      <c r="B491" s="5"/>
      <c r="C491" s="5"/>
      <c r="D491" s="5"/>
      <c r="E491" s="5"/>
      <c r="F491" s="7"/>
    </row>
    <row r="492" spans="2:6" x14ac:dyDescent="0.2">
      <c r="B492" s="5"/>
      <c r="C492" s="5"/>
      <c r="D492" s="5"/>
      <c r="E492" s="5"/>
      <c r="F492" s="7"/>
    </row>
    <row r="493" spans="2:6" x14ac:dyDescent="0.2">
      <c r="B493" s="5"/>
      <c r="C493" s="5"/>
      <c r="D493" s="5"/>
      <c r="E493" s="5"/>
      <c r="F493" s="7"/>
    </row>
    <row r="494" spans="2:6" x14ac:dyDescent="0.2">
      <c r="B494" s="5"/>
      <c r="C494" s="5"/>
      <c r="D494" s="5"/>
      <c r="E494" s="5"/>
      <c r="F494" s="7"/>
    </row>
    <row r="495" spans="2:6" x14ac:dyDescent="0.2">
      <c r="B495" s="5"/>
      <c r="C495" s="5"/>
      <c r="D495" s="5"/>
      <c r="E495" s="5"/>
      <c r="F495" s="7"/>
    </row>
    <row r="496" spans="2:6" x14ac:dyDescent="0.2">
      <c r="B496" s="5"/>
      <c r="C496" s="5"/>
      <c r="D496" s="5"/>
      <c r="E496" s="5"/>
      <c r="F496" s="7"/>
    </row>
    <row r="497" spans="2:6" x14ac:dyDescent="0.2">
      <c r="B497" s="5"/>
      <c r="C497" s="5"/>
      <c r="D497" s="5"/>
      <c r="E497" s="5"/>
      <c r="F497" s="7"/>
    </row>
    <row r="498" spans="2:6" x14ac:dyDescent="0.2">
      <c r="B498" s="5"/>
      <c r="C498" s="5"/>
      <c r="D498" s="5"/>
      <c r="E498" s="5"/>
      <c r="F498" s="7"/>
    </row>
    <row r="499" spans="2:6" x14ac:dyDescent="0.2">
      <c r="B499" s="5"/>
      <c r="C499" s="5"/>
      <c r="D499" s="5"/>
      <c r="E499" s="5"/>
      <c r="F499" s="7"/>
    </row>
    <row r="500" spans="2:6" x14ac:dyDescent="0.2">
      <c r="B500" s="5"/>
      <c r="C500" s="5"/>
      <c r="D500" s="5"/>
      <c r="E500" s="5"/>
      <c r="F500" s="7"/>
    </row>
    <row r="501" spans="2:6" x14ac:dyDescent="0.2">
      <c r="B501" s="5"/>
      <c r="C501" s="5"/>
      <c r="D501" s="5"/>
      <c r="E501" s="5"/>
      <c r="F501" s="7"/>
    </row>
    <row r="502" spans="2:6" x14ac:dyDescent="0.2">
      <c r="B502" s="5"/>
      <c r="C502" s="5"/>
      <c r="D502" s="5"/>
      <c r="E502" s="5"/>
      <c r="F502" s="7"/>
    </row>
    <row r="503" spans="2:6" x14ac:dyDescent="0.2">
      <c r="B503" s="5"/>
      <c r="C503" s="5"/>
      <c r="D503" s="5"/>
      <c r="E503" s="5"/>
      <c r="F503" s="7"/>
    </row>
    <row r="504" spans="2:6" x14ac:dyDescent="0.2">
      <c r="B504" s="5"/>
      <c r="C504" s="5"/>
      <c r="D504" s="5"/>
      <c r="E504" s="5"/>
      <c r="F504" s="7"/>
    </row>
    <row r="505" spans="2:6" x14ac:dyDescent="0.2">
      <c r="B505" s="5"/>
      <c r="C505" s="5"/>
      <c r="D505" s="5"/>
      <c r="E505" s="5"/>
      <c r="F505" s="7"/>
    </row>
    <row r="506" spans="2:6" x14ac:dyDescent="0.2">
      <c r="B506" s="5"/>
      <c r="C506" s="5"/>
      <c r="D506" s="5"/>
      <c r="E506" s="5"/>
      <c r="F506" s="7"/>
    </row>
    <row r="507" spans="2:6" x14ac:dyDescent="0.2">
      <c r="B507" s="5"/>
      <c r="C507" s="5"/>
      <c r="D507" s="5"/>
      <c r="E507" s="5"/>
      <c r="F507" s="7"/>
    </row>
    <row r="508" spans="2:6" x14ac:dyDescent="0.2">
      <c r="B508" s="5"/>
      <c r="C508" s="5"/>
      <c r="D508" s="5"/>
      <c r="E508" s="5"/>
      <c r="F508" s="7"/>
    </row>
    <row r="509" spans="2:6" x14ac:dyDescent="0.2">
      <c r="B509" s="5"/>
      <c r="C509" s="5"/>
      <c r="D509" s="5"/>
      <c r="E509" s="5"/>
      <c r="F509" s="7"/>
    </row>
    <row r="510" spans="2:6" x14ac:dyDescent="0.2">
      <c r="B510" s="5"/>
      <c r="C510" s="5"/>
      <c r="D510" s="5"/>
      <c r="E510" s="5"/>
      <c r="F510" s="7"/>
    </row>
    <row r="511" spans="2:6" x14ac:dyDescent="0.2">
      <c r="B511" s="5"/>
      <c r="C511" s="5"/>
      <c r="D511" s="5"/>
      <c r="E511" s="5"/>
      <c r="F511" s="7"/>
    </row>
    <row r="512" spans="2:6" x14ac:dyDescent="0.2">
      <c r="B512" s="5"/>
      <c r="C512" s="5"/>
      <c r="D512" s="5"/>
      <c r="E512" s="5"/>
      <c r="F512" s="7"/>
    </row>
    <row r="513" spans="2:6" x14ac:dyDescent="0.2">
      <c r="B513" s="5"/>
      <c r="C513" s="5"/>
      <c r="D513" s="5"/>
      <c r="E513" s="5"/>
      <c r="F513" s="7"/>
    </row>
    <row r="514" spans="2:6" x14ac:dyDescent="0.2">
      <c r="B514" s="5"/>
      <c r="C514" s="5"/>
      <c r="D514" s="5"/>
      <c r="E514" s="5"/>
      <c r="F514" s="7"/>
    </row>
    <row r="515" spans="2:6" x14ac:dyDescent="0.2">
      <c r="B515" s="5"/>
      <c r="C515" s="5"/>
      <c r="D515" s="5"/>
      <c r="E515" s="5"/>
      <c r="F515" s="7"/>
    </row>
    <row r="516" spans="2:6" x14ac:dyDescent="0.2">
      <c r="B516" s="5"/>
      <c r="C516" s="5"/>
      <c r="D516" s="5"/>
      <c r="E516" s="5"/>
      <c r="F516" s="7"/>
    </row>
    <row r="517" spans="2:6" x14ac:dyDescent="0.2">
      <c r="B517" s="5"/>
      <c r="C517" s="5"/>
      <c r="D517" s="5"/>
      <c r="E517" s="5"/>
      <c r="F517" s="7"/>
    </row>
    <row r="518" spans="2:6" x14ac:dyDescent="0.2">
      <c r="B518" s="5"/>
      <c r="C518" s="5"/>
      <c r="D518" s="5"/>
      <c r="E518" s="5"/>
      <c r="F518" s="7"/>
    </row>
    <row r="519" spans="2:6" x14ac:dyDescent="0.2">
      <c r="B519" s="5"/>
      <c r="C519" s="5"/>
      <c r="D519" s="5"/>
      <c r="E519" s="5"/>
      <c r="F519" s="7"/>
    </row>
    <row r="520" spans="2:6" x14ac:dyDescent="0.2">
      <c r="B520" s="5"/>
      <c r="C520" s="5"/>
      <c r="D520" s="5"/>
      <c r="E520" s="5"/>
      <c r="F520" s="7"/>
    </row>
    <row r="521" spans="2:6" x14ac:dyDescent="0.2">
      <c r="B521" s="5"/>
      <c r="C521" s="5"/>
      <c r="D521" s="5"/>
      <c r="E521" s="5"/>
      <c r="F521" s="7"/>
    </row>
    <row r="522" spans="2:6" x14ac:dyDescent="0.2">
      <c r="B522" s="5"/>
      <c r="C522" s="5"/>
      <c r="D522" s="5"/>
      <c r="E522" s="5"/>
      <c r="F522" s="7"/>
    </row>
    <row r="523" spans="2:6" x14ac:dyDescent="0.2">
      <c r="B523" s="5"/>
      <c r="C523" s="5"/>
      <c r="D523" s="5"/>
      <c r="E523" s="5"/>
      <c r="F523" s="7"/>
    </row>
    <row r="524" spans="2:6" x14ac:dyDescent="0.2">
      <c r="B524" s="5"/>
      <c r="C524" s="5"/>
      <c r="D524" s="5"/>
      <c r="E524" s="5"/>
      <c r="F524" s="7"/>
    </row>
    <row r="525" spans="2:6" x14ac:dyDescent="0.2">
      <c r="B525" s="5"/>
      <c r="C525" s="5"/>
      <c r="D525" s="5"/>
      <c r="E525" s="5"/>
      <c r="F525" s="7"/>
    </row>
    <row r="526" spans="2:6" x14ac:dyDescent="0.2">
      <c r="B526" s="5"/>
      <c r="C526" s="5"/>
      <c r="D526" s="5"/>
      <c r="E526" s="5"/>
      <c r="F526" s="7"/>
    </row>
    <row r="527" spans="2:6" x14ac:dyDescent="0.2">
      <c r="B527" s="5"/>
      <c r="C527" s="5"/>
      <c r="D527" s="5"/>
      <c r="E527" s="5"/>
      <c r="F527" s="7"/>
    </row>
    <row r="528" spans="2:6" x14ac:dyDescent="0.2">
      <c r="B528" s="5"/>
      <c r="C528" s="5"/>
      <c r="D528" s="5"/>
      <c r="E528" s="5"/>
      <c r="F528" s="7"/>
    </row>
    <row r="529" spans="2:6" x14ac:dyDescent="0.2">
      <c r="B529" s="5"/>
      <c r="C529" s="5"/>
      <c r="D529" s="5"/>
      <c r="E529" s="5"/>
      <c r="F529" s="7"/>
    </row>
    <row r="530" spans="2:6" x14ac:dyDescent="0.2">
      <c r="B530" s="5"/>
      <c r="C530" s="5"/>
      <c r="D530" s="5"/>
      <c r="E530" s="5"/>
      <c r="F530" s="7"/>
    </row>
    <row r="531" spans="2:6" x14ac:dyDescent="0.2">
      <c r="B531" s="5"/>
      <c r="C531" s="5"/>
      <c r="D531" s="5"/>
      <c r="E531" s="5"/>
      <c r="F531" s="7"/>
    </row>
    <row r="532" spans="2:6" x14ac:dyDescent="0.2">
      <c r="B532" s="5"/>
      <c r="C532" s="5"/>
      <c r="D532" s="5"/>
      <c r="E532" s="5"/>
      <c r="F532" s="7"/>
    </row>
    <row r="533" spans="2:6" x14ac:dyDescent="0.2">
      <c r="B533" s="5"/>
      <c r="C533" s="5"/>
      <c r="D533" s="5"/>
      <c r="E533" s="5"/>
      <c r="F533" s="7"/>
    </row>
    <row r="534" spans="2:6" x14ac:dyDescent="0.2">
      <c r="B534" s="5"/>
      <c r="C534" s="5"/>
      <c r="D534" s="5"/>
      <c r="E534" s="5"/>
      <c r="F534" s="7"/>
    </row>
    <row r="535" spans="2:6" x14ac:dyDescent="0.2">
      <c r="B535" s="5"/>
      <c r="C535" s="5"/>
      <c r="D535" s="5"/>
      <c r="E535" s="5"/>
      <c r="F535" s="7"/>
    </row>
    <row r="536" spans="2:6" x14ac:dyDescent="0.2">
      <c r="B536" s="5"/>
      <c r="C536" s="5"/>
      <c r="D536" s="5"/>
      <c r="E536" s="5"/>
      <c r="F536" s="7"/>
    </row>
    <row r="537" spans="2:6" x14ac:dyDescent="0.2">
      <c r="B537" s="5"/>
      <c r="C537" s="5"/>
      <c r="D537" s="5"/>
      <c r="E537" s="5"/>
      <c r="F537" s="7"/>
    </row>
    <row r="538" spans="2:6" x14ac:dyDescent="0.2">
      <c r="B538" s="5"/>
      <c r="C538" s="5"/>
      <c r="D538" s="5"/>
      <c r="E538" s="5"/>
      <c r="F538" s="7"/>
    </row>
    <row r="539" spans="2:6" x14ac:dyDescent="0.2">
      <c r="B539" s="5"/>
      <c r="C539" s="5"/>
      <c r="D539" s="5"/>
      <c r="E539" s="5"/>
      <c r="F539" s="7"/>
    </row>
    <row r="540" spans="2:6" x14ac:dyDescent="0.2">
      <c r="B540" s="5"/>
      <c r="C540" s="5"/>
      <c r="D540" s="5"/>
      <c r="E540" s="5"/>
      <c r="F540" s="7"/>
    </row>
    <row r="541" spans="2:6" x14ac:dyDescent="0.2">
      <c r="B541" s="5"/>
      <c r="C541" s="5"/>
      <c r="D541" s="5"/>
      <c r="E541" s="5"/>
      <c r="F541" s="7"/>
    </row>
    <row r="542" spans="2:6" x14ac:dyDescent="0.2">
      <c r="B542" s="5"/>
      <c r="C542" s="5"/>
      <c r="D542" s="5"/>
      <c r="E542" s="5"/>
      <c r="F542" s="7"/>
    </row>
    <row r="543" spans="2:6" x14ac:dyDescent="0.2">
      <c r="B543" s="5"/>
      <c r="C543" s="5"/>
      <c r="D543" s="5"/>
      <c r="E543" s="5"/>
      <c r="F543" s="7"/>
    </row>
    <row r="544" spans="2:6" x14ac:dyDescent="0.2">
      <c r="B544" s="5"/>
      <c r="C544" s="5"/>
      <c r="D544" s="5"/>
      <c r="E544" s="5"/>
      <c r="F544" s="7"/>
    </row>
    <row r="545" spans="2:6" x14ac:dyDescent="0.2">
      <c r="B545" s="5"/>
      <c r="C545" s="5"/>
      <c r="D545" s="5"/>
      <c r="E545" s="5"/>
      <c r="F545" s="7"/>
    </row>
    <row r="546" spans="2:6" x14ac:dyDescent="0.2">
      <c r="B546" s="5"/>
      <c r="C546" s="5"/>
      <c r="D546" s="5"/>
      <c r="E546" s="5"/>
      <c r="F546" s="7"/>
    </row>
    <row r="547" spans="2:6" x14ac:dyDescent="0.2">
      <c r="B547" s="5"/>
      <c r="C547" s="5"/>
      <c r="D547" s="5"/>
      <c r="E547" s="5"/>
      <c r="F547" s="7"/>
    </row>
    <row r="548" spans="2:6" x14ac:dyDescent="0.2">
      <c r="B548" s="5"/>
      <c r="C548" s="5"/>
      <c r="D548" s="5"/>
      <c r="E548" s="5"/>
      <c r="F548" s="7"/>
    </row>
    <row r="549" spans="2:6" x14ac:dyDescent="0.2">
      <c r="B549" s="5"/>
      <c r="C549" s="5"/>
      <c r="D549" s="5"/>
      <c r="E549" s="5"/>
      <c r="F549" s="7"/>
    </row>
    <row r="550" spans="2:6" x14ac:dyDescent="0.2">
      <c r="B550" s="5"/>
      <c r="C550" s="5"/>
      <c r="D550" s="5"/>
      <c r="E550" s="5"/>
      <c r="F550" s="7"/>
    </row>
    <row r="551" spans="2:6" x14ac:dyDescent="0.2">
      <c r="B551" s="5"/>
      <c r="C551" s="5"/>
      <c r="D551" s="5"/>
      <c r="E551" s="5"/>
      <c r="F551" s="7"/>
    </row>
    <row r="552" spans="2:6" x14ac:dyDescent="0.2">
      <c r="B552" s="5"/>
      <c r="C552" s="5"/>
      <c r="D552" s="5"/>
      <c r="E552" s="5"/>
      <c r="F552" s="7"/>
    </row>
    <row r="553" spans="2:6" x14ac:dyDescent="0.2">
      <c r="B553" s="5"/>
      <c r="C553" s="5"/>
      <c r="D553" s="5"/>
      <c r="E553" s="5"/>
      <c r="F553" s="7"/>
    </row>
    <row r="554" spans="2:6" x14ac:dyDescent="0.2">
      <c r="B554" s="5"/>
      <c r="C554" s="5"/>
      <c r="D554" s="5"/>
      <c r="E554" s="5"/>
      <c r="F554" s="7"/>
    </row>
    <row r="555" spans="2:6" x14ac:dyDescent="0.2">
      <c r="B555" s="5"/>
      <c r="C555" s="5"/>
      <c r="D555" s="5"/>
      <c r="E555" s="5"/>
      <c r="F555" s="7"/>
    </row>
    <row r="556" spans="2:6" x14ac:dyDescent="0.2">
      <c r="B556" s="5"/>
      <c r="C556" s="5"/>
      <c r="D556" s="5"/>
      <c r="E556" s="5"/>
      <c r="F556" s="7"/>
    </row>
    <row r="557" spans="2:6" x14ac:dyDescent="0.2">
      <c r="B557" s="5"/>
      <c r="C557" s="5"/>
      <c r="D557" s="5"/>
      <c r="E557" s="5"/>
      <c r="F557" s="7"/>
    </row>
    <row r="558" spans="2:6" x14ac:dyDescent="0.2">
      <c r="B558" s="5"/>
      <c r="C558" s="5"/>
      <c r="D558" s="5"/>
      <c r="E558" s="5"/>
      <c r="F558" s="7"/>
    </row>
    <row r="559" spans="2:6" x14ac:dyDescent="0.2">
      <c r="B559" s="5"/>
      <c r="C559" s="5"/>
      <c r="D559" s="5"/>
      <c r="E559" s="5"/>
      <c r="F559" s="7"/>
    </row>
    <row r="560" spans="2:6" x14ac:dyDescent="0.2">
      <c r="B560" s="5"/>
      <c r="C560" s="5"/>
      <c r="D560" s="5"/>
      <c r="E560" s="5"/>
      <c r="F560" s="7"/>
    </row>
    <row r="561" spans="2:6" x14ac:dyDescent="0.2">
      <c r="B561" s="5"/>
      <c r="C561" s="5"/>
      <c r="D561" s="5"/>
      <c r="E561" s="5"/>
      <c r="F561" s="7"/>
    </row>
    <row r="562" spans="2:6" x14ac:dyDescent="0.2">
      <c r="B562" s="5"/>
      <c r="C562" s="5"/>
      <c r="D562" s="5"/>
      <c r="E562" s="5"/>
      <c r="F562" s="7"/>
    </row>
    <row r="563" spans="2:6" x14ac:dyDescent="0.2">
      <c r="B563" s="5"/>
      <c r="C563" s="5"/>
      <c r="D563" s="5"/>
      <c r="E563" s="5"/>
      <c r="F563" s="7"/>
    </row>
    <row r="564" spans="2:6" x14ac:dyDescent="0.2">
      <c r="B564" s="5"/>
      <c r="C564" s="5"/>
      <c r="D564" s="5"/>
      <c r="E564" s="5"/>
      <c r="F564" s="7"/>
    </row>
    <row r="565" spans="2:6" x14ac:dyDescent="0.2">
      <c r="B565" s="5"/>
      <c r="C565" s="5"/>
      <c r="D565" s="5"/>
      <c r="E565" s="5"/>
      <c r="F565" s="7"/>
    </row>
    <row r="566" spans="2:6" x14ac:dyDescent="0.2">
      <c r="B566" s="5"/>
      <c r="C566" s="5"/>
      <c r="D566" s="5"/>
      <c r="E566" s="5"/>
      <c r="F566" s="7"/>
    </row>
    <row r="567" spans="2:6" x14ac:dyDescent="0.2">
      <c r="B567" s="5"/>
      <c r="C567" s="5"/>
      <c r="D567" s="5"/>
      <c r="E567" s="5"/>
      <c r="F567" s="7"/>
    </row>
    <row r="568" spans="2:6" x14ac:dyDescent="0.2">
      <c r="B568" s="5"/>
      <c r="C568" s="5"/>
      <c r="D568" s="5"/>
      <c r="E568" s="5"/>
      <c r="F568" s="7"/>
    </row>
    <row r="569" spans="2:6" x14ac:dyDescent="0.2">
      <c r="B569" s="5"/>
      <c r="C569" s="5"/>
      <c r="D569" s="5"/>
      <c r="E569" s="5"/>
      <c r="F569" s="7"/>
    </row>
    <row r="570" spans="2:6" x14ac:dyDescent="0.2">
      <c r="B570" s="5"/>
      <c r="C570" s="5"/>
      <c r="D570" s="5"/>
      <c r="E570" s="5"/>
      <c r="F570" s="7"/>
    </row>
    <row r="571" spans="2:6" x14ac:dyDescent="0.2">
      <c r="B571" s="5"/>
      <c r="C571" s="5"/>
      <c r="D571" s="5"/>
      <c r="E571" s="5"/>
      <c r="F571" s="7"/>
    </row>
    <row r="572" spans="2:6" x14ac:dyDescent="0.2">
      <c r="B572" s="5"/>
      <c r="C572" s="5"/>
      <c r="D572" s="5"/>
      <c r="E572" s="5"/>
      <c r="F572" s="7"/>
    </row>
    <row r="573" spans="2:6" x14ac:dyDescent="0.2">
      <c r="B573" s="5"/>
      <c r="C573" s="5"/>
      <c r="D573" s="5"/>
      <c r="E573" s="5"/>
      <c r="F573" s="7"/>
    </row>
    <row r="574" spans="2:6" x14ac:dyDescent="0.2">
      <c r="B574" s="5"/>
      <c r="C574" s="5"/>
      <c r="D574" s="5"/>
      <c r="E574" s="5"/>
      <c r="F574" s="7"/>
    </row>
    <row r="575" spans="2:6" x14ac:dyDescent="0.2">
      <c r="B575" s="5"/>
      <c r="C575" s="5"/>
      <c r="D575" s="5"/>
      <c r="E575" s="5"/>
      <c r="F575" s="7"/>
    </row>
    <row r="576" spans="2:6" x14ac:dyDescent="0.2">
      <c r="B576" s="5"/>
      <c r="C576" s="5"/>
      <c r="D576" s="5"/>
      <c r="E576" s="5"/>
      <c r="F576" s="7"/>
    </row>
    <row r="577" spans="2:6" x14ac:dyDescent="0.2">
      <c r="B577" s="5"/>
      <c r="C577" s="5"/>
      <c r="D577" s="5"/>
      <c r="E577" s="5"/>
      <c r="F577" s="7"/>
    </row>
    <row r="578" spans="2:6" x14ac:dyDescent="0.2">
      <c r="B578" s="5"/>
      <c r="C578" s="5"/>
      <c r="D578" s="5"/>
      <c r="E578" s="5"/>
      <c r="F578" s="7"/>
    </row>
    <row r="579" spans="2:6" x14ac:dyDescent="0.2">
      <c r="B579" s="5"/>
      <c r="C579" s="5"/>
      <c r="D579" s="5"/>
      <c r="E579" s="5"/>
      <c r="F579" s="7"/>
    </row>
    <row r="580" spans="2:6" x14ac:dyDescent="0.2">
      <c r="B580" s="5"/>
      <c r="C580" s="5"/>
      <c r="D580" s="5"/>
      <c r="E580" s="5"/>
      <c r="F580" s="7"/>
    </row>
    <row r="581" spans="2:6" x14ac:dyDescent="0.2">
      <c r="B581" s="5"/>
      <c r="C581" s="5"/>
      <c r="D581" s="5"/>
      <c r="E581" s="5"/>
      <c r="F581" s="7"/>
    </row>
    <row r="582" spans="2:6" x14ac:dyDescent="0.2">
      <c r="B582" s="5"/>
      <c r="C582" s="5"/>
      <c r="D582" s="5"/>
      <c r="E582" s="5"/>
      <c r="F582" s="7"/>
    </row>
    <row r="583" spans="2:6" x14ac:dyDescent="0.2">
      <c r="B583" s="5"/>
      <c r="C583" s="5"/>
      <c r="D583" s="5"/>
      <c r="E583" s="5"/>
      <c r="F583" s="7"/>
    </row>
    <row r="584" spans="2:6" x14ac:dyDescent="0.2">
      <c r="B584" s="5"/>
      <c r="C584" s="5"/>
      <c r="D584" s="5"/>
      <c r="E584" s="5"/>
      <c r="F584" s="7"/>
    </row>
    <row r="585" spans="2:6" x14ac:dyDescent="0.2">
      <c r="B585" s="5"/>
      <c r="C585" s="5"/>
      <c r="D585" s="5"/>
      <c r="E585" s="5"/>
      <c r="F585" s="7"/>
    </row>
    <row r="586" spans="2:6" x14ac:dyDescent="0.2">
      <c r="B586" s="5"/>
      <c r="C586" s="5"/>
      <c r="D586" s="5"/>
      <c r="E586" s="5"/>
      <c r="F586" s="7"/>
    </row>
  </sheetData>
  <mergeCells count="8">
    <mergeCell ref="D6:D7"/>
    <mergeCell ref="E6:E7"/>
    <mergeCell ref="F6:F7"/>
    <mergeCell ref="A6:A7"/>
    <mergeCell ref="A66:A67"/>
    <mergeCell ref="D66:D67"/>
    <mergeCell ref="E66:E67"/>
    <mergeCell ref="F66:F67"/>
  </mergeCells>
  <phoneticPr fontId="0" type="noConversion"/>
  <pageMargins left="0.75" right="0.75" top="0.75" bottom="0.75" header="0" footer="0.25"/>
  <pageSetup paperSize="9" pageOrder="overThenDown" orientation="portrait" r:id="rId1"/>
  <headerFooter differentOddEven="1" alignWithMargins="0">
    <oddFooter>&amp;C&amp;10 17-6</oddFooter>
    <evenFooter>&amp;C&amp;10 17-7</evenFooter>
  </headerFooter>
  <rowBreaks count="1" manualBreakCount="1">
    <brk id="60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3"/>
  <sheetViews>
    <sheetView workbookViewId="0">
      <pane xSplit="1" topLeftCell="B1" activePane="topRight" state="frozen"/>
      <selection pane="topRight" activeCell="A84" sqref="A84"/>
    </sheetView>
  </sheetViews>
  <sheetFormatPr defaultRowHeight="12" x14ac:dyDescent="0.2"/>
  <cols>
    <col min="1" max="1" width="17" customWidth="1"/>
    <col min="2" max="2" width="7.28515625" customWidth="1"/>
    <col min="3" max="9" width="6.85546875" customWidth="1"/>
    <col min="10" max="14" width="7.5703125" customWidth="1"/>
    <col min="15" max="15" width="7.140625" customWidth="1"/>
    <col min="16" max="16" width="7.42578125" customWidth="1"/>
  </cols>
  <sheetData>
    <row r="1" spans="1:20" x14ac:dyDescent="0.2">
      <c r="A1" s="40" t="s">
        <v>45</v>
      </c>
    </row>
    <row r="2" spans="1:20" x14ac:dyDescent="0.2">
      <c r="A2" s="36" t="s">
        <v>42</v>
      </c>
    </row>
    <row r="3" spans="1:20" x14ac:dyDescent="0.2">
      <c r="A3" s="41">
        <v>2004</v>
      </c>
    </row>
    <row r="5" spans="1:20" x14ac:dyDescent="0.2">
      <c r="A5" s="75" t="s">
        <v>14</v>
      </c>
      <c r="B5" s="76" t="s">
        <v>22</v>
      </c>
      <c r="C5" s="77"/>
      <c r="D5" s="77"/>
      <c r="E5" s="77"/>
      <c r="F5" s="77"/>
      <c r="G5" s="77"/>
      <c r="H5" s="77"/>
      <c r="I5" s="77"/>
      <c r="J5" s="77"/>
      <c r="K5" s="77"/>
      <c r="L5" s="78"/>
      <c r="M5" s="75" t="s">
        <v>28</v>
      </c>
      <c r="N5" s="75"/>
      <c r="O5" s="75"/>
      <c r="P5" s="79" t="s">
        <v>29</v>
      </c>
      <c r="Q5" s="79" t="s">
        <v>30</v>
      </c>
      <c r="R5" s="79" t="s">
        <v>38</v>
      </c>
      <c r="S5" s="79" t="s">
        <v>31</v>
      </c>
      <c r="T5" s="75" t="s">
        <v>41</v>
      </c>
    </row>
    <row r="6" spans="1:20" x14ac:dyDescent="0.2">
      <c r="A6" s="75"/>
      <c r="B6" s="80" t="s">
        <v>23</v>
      </c>
      <c r="C6" s="80"/>
      <c r="D6" s="80"/>
      <c r="E6" s="80"/>
      <c r="F6" s="80"/>
      <c r="G6" s="81" t="s">
        <v>24</v>
      </c>
      <c r="H6" s="81"/>
      <c r="I6" s="81"/>
      <c r="J6" s="86" t="s">
        <v>27</v>
      </c>
      <c r="K6" s="87" t="s">
        <v>40</v>
      </c>
      <c r="L6" s="89" t="s">
        <v>36</v>
      </c>
      <c r="M6" s="75" t="s">
        <v>46</v>
      </c>
      <c r="N6" s="79" t="s">
        <v>47</v>
      </c>
      <c r="O6" s="79" t="s">
        <v>37</v>
      </c>
      <c r="P6" s="79"/>
      <c r="Q6" s="79"/>
      <c r="R6" s="79"/>
      <c r="S6" s="79"/>
      <c r="T6" s="75"/>
    </row>
    <row r="7" spans="1:20" ht="69.75" customHeight="1" x14ac:dyDescent="0.2">
      <c r="A7" s="75"/>
      <c r="B7" s="28" t="s">
        <v>33</v>
      </c>
      <c r="C7" s="28" t="s">
        <v>34</v>
      </c>
      <c r="D7" s="29" t="s">
        <v>35</v>
      </c>
      <c r="E7" s="28" t="s">
        <v>25</v>
      </c>
      <c r="F7" s="28" t="s">
        <v>32</v>
      </c>
      <c r="G7" s="28" t="s">
        <v>39</v>
      </c>
      <c r="H7" s="28" t="s">
        <v>26</v>
      </c>
      <c r="I7" s="28" t="s">
        <v>32</v>
      </c>
      <c r="J7" s="79"/>
      <c r="K7" s="88"/>
      <c r="L7" s="90"/>
      <c r="M7" s="75"/>
      <c r="N7" s="79"/>
      <c r="O7" s="79"/>
      <c r="P7" s="79"/>
      <c r="Q7" s="79"/>
      <c r="R7" s="79"/>
      <c r="S7" s="79"/>
      <c r="T7" s="75"/>
    </row>
    <row r="8" spans="1:20" x14ac:dyDescent="0.2">
      <c r="A8" s="32"/>
      <c r="B8" s="32"/>
      <c r="C8" s="32"/>
      <c r="D8" s="33"/>
      <c r="E8" s="32"/>
      <c r="F8" s="32"/>
      <c r="G8" s="32"/>
      <c r="H8" s="32"/>
      <c r="I8" s="32"/>
      <c r="J8" s="32"/>
      <c r="K8" s="34"/>
      <c r="L8" s="35"/>
      <c r="M8" s="32"/>
      <c r="N8" s="32"/>
      <c r="O8" s="32"/>
      <c r="P8" s="33"/>
      <c r="Q8" s="33"/>
      <c r="R8" s="33"/>
      <c r="S8" s="33"/>
      <c r="T8" s="32"/>
    </row>
    <row r="9" spans="1:20" x14ac:dyDescent="0.2">
      <c r="A9" t="s">
        <v>6</v>
      </c>
      <c r="B9" s="30">
        <f t="shared" ref="B9:K9" si="0">SUM(B11:B17)</f>
        <v>140</v>
      </c>
      <c r="C9" s="30">
        <f t="shared" si="0"/>
        <v>74</v>
      </c>
      <c r="D9" s="30">
        <f t="shared" si="0"/>
        <v>408</v>
      </c>
      <c r="E9" s="30">
        <f t="shared" si="0"/>
        <v>62</v>
      </c>
      <c r="F9" s="44">
        <f t="shared" si="0"/>
        <v>684</v>
      </c>
      <c r="G9" s="30">
        <f t="shared" si="0"/>
        <v>252</v>
      </c>
      <c r="H9" s="30">
        <f t="shared" si="0"/>
        <v>443</v>
      </c>
      <c r="I9" s="30">
        <f t="shared" si="0"/>
        <v>695</v>
      </c>
      <c r="J9" s="38">
        <f t="shared" si="0"/>
        <v>1379</v>
      </c>
      <c r="K9" s="44">
        <f t="shared" si="0"/>
        <v>1166</v>
      </c>
      <c r="L9" s="30"/>
      <c r="M9" s="38">
        <f>SUM(M11:M17)</f>
        <v>605</v>
      </c>
      <c r="N9" s="44">
        <f>SUM(N11:N17)</f>
        <v>579</v>
      </c>
      <c r="O9" s="30"/>
      <c r="P9" s="30">
        <f>SUM(P11:P17)</f>
        <v>1984</v>
      </c>
      <c r="Q9" s="38">
        <f>SUM(Q11:Q17)</f>
        <v>1745</v>
      </c>
      <c r="R9" s="30"/>
      <c r="S9" s="30"/>
      <c r="T9" s="38"/>
    </row>
    <row r="10" spans="1:20" x14ac:dyDescent="0.2">
      <c r="B10" s="30"/>
      <c r="C10" s="30"/>
      <c r="D10" s="30"/>
      <c r="E10" s="30"/>
      <c r="F10" s="31"/>
      <c r="G10" s="30"/>
      <c r="H10" s="30"/>
      <c r="I10" s="30"/>
      <c r="J10" s="38"/>
      <c r="K10" s="44"/>
      <c r="L10" s="30"/>
      <c r="M10" s="38"/>
      <c r="N10" s="44"/>
      <c r="O10" s="30"/>
      <c r="P10" s="30"/>
      <c r="Q10" s="38"/>
      <c r="R10" s="30"/>
      <c r="S10" s="30"/>
      <c r="T10" s="38"/>
    </row>
    <row r="11" spans="1:20" x14ac:dyDescent="0.2">
      <c r="A11" t="s">
        <v>15</v>
      </c>
      <c r="B11" s="42">
        <f t="shared" ref="B11:K11" si="1">SUM(B28,B47)</f>
        <v>56</v>
      </c>
      <c r="C11" s="42">
        <f t="shared" si="1"/>
        <v>16</v>
      </c>
      <c r="D11" s="42">
        <f t="shared" si="1"/>
        <v>80</v>
      </c>
      <c r="E11" s="42">
        <f t="shared" si="1"/>
        <v>11</v>
      </c>
      <c r="F11" s="42">
        <f t="shared" si="1"/>
        <v>163</v>
      </c>
      <c r="G11" s="42">
        <f t="shared" si="1"/>
        <v>9</v>
      </c>
      <c r="H11" s="42">
        <f t="shared" si="1"/>
        <v>6</v>
      </c>
      <c r="I11" s="42">
        <f t="shared" si="1"/>
        <v>15</v>
      </c>
      <c r="J11" s="43">
        <f t="shared" si="1"/>
        <v>178</v>
      </c>
      <c r="K11" s="46">
        <f t="shared" si="1"/>
        <v>125</v>
      </c>
      <c r="L11" s="42"/>
      <c r="M11" s="43">
        <f t="shared" ref="M11:N17" si="2">SUM(M28,M47)</f>
        <v>89</v>
      </c>
      <c r="N11" s="46">
        <f t="shared" si="2"/>
        <v>72</v>
      </c>
      <c r="O11" s="42"/>
      <c r="P11" s="42">
        <f t="shared" ref="P11:Q17" si="3">SUM(P28,P47)</f>
        <v>267</v>
      </c>
      <c r="Q11" s="43">
        <f t="shared" si="3"/>
        <v>197</v>
      </c>
      <c r="R11" s="42"/>
      <c r="S11" s="42"/>
      <c r="T11" s="42"/>
    </row>
    <row r="12" spans="1:20" x14ac:dyDescent="0.2">
      <c r="A12" t="s">
        <v>16</v>
      </c>
      <c r="B12" s="42">
        <f t="shared" ref="B12:K12" si="4">SUM(B29,B48)</f>
        <v>28</v>
      </c>
      <c r="C12" s="42">
        <f t="shared" si="4"/>
        <v>5</v>
      </c>
      <c r="D12" s="42">
        <f t="shared" si="4"/>
        <v>28</v>
      </c>
      <c r="E12" s="42">
        <f t="shared" si="4"/>
        <v>4</v>
      </c>
      <c r="F12" s="42">
        <f t="shared" si="4"/>
        <v>65</v>
      </c>
      <c r="G12" s="42">
        <f t="shared" si="4"/>
        <v>12</v>
      </c>
      <c r="H12" s="42">
        <f t="shared" si="4"/>
        <v>1</v>
      </c>
      <c r="I12" s="42">
        <f t="shared" si="4"/>
        <v>13</v>
      </c>
      <c r="J12" s="43">
        <f t="shared" si="4"/>
        <v>78</v>
      </c>
      <c r="K12" s="46">
        <f t="shared" si="4"/>
        <v>50</v>
      </c>
      <c r="L12" s="42"/>
      <c r="M12" s="43">
        <f t="shared" si="2"/>
        <v>22</v>
      </c>
      <c r="N12" s="46">
        <f t="shared" si="2"/>
        <v>21</v>
      </c>
      <c r="O12" s="42"/>
      <c r="P12" s="42">
        <f t="shared" si="3"/>
        <v>100</v>
      </c>
      <c r="Q12" s="43">
        <f t="shared" si="3"/>
        <v>71</v>
      </c>
      <c r="R12" s="42"/>
      <c r="S12" s="42"/>
      <c r="T12" s="42"/>
    </row>
    <row r="13" spans="1:20" x14ac:dyDescent="0.2">
      <c r="A13" t="s">
        <v>17</v>
      </c>
      <c r="B13" s="42">
        <f t="shared" ref="B13:K13" si="5">SUM(B30,B49)</f>
        <v>10</v>
      </c>
      <c r="C13" s="42">
        <f t="shared" si="5"/>
        <v>19</v>
      </c>
      <c r="D13" s="42">
        <f t="shared" si="5"/>
        <v>220</v>
      </c>
      <c r="E13" s="42">
        <f t="shared" si="5"/>
        <v>8</v>
      </c>
      <c r="F13" s="42">
        <f t="shared" si="5"/>
        <v>257</v>
      </c>
      <c r="G13" s="42">
        <f t="shared" si="5"/>
        <v>155</v>
      </c>
      <c r="H13" s="42">
        <f t="shared" si="5"/>
        <v>360</v>
      </c>
      <c r="I13" s="42">
        <f t="shared" si="5"/>
        <v>515</v>
      </c>
      <c r="J13" s="43">
        <f t="shared" si="5"/>
        <v>772</v>
      </c>
      <c r="K13" s="46">
        <f t="shared" si="5"/>
        <v>698</v>
      </c>
      <c r="L13" s="42"/>
      <c r="M13" s="43">
        <f t="shared" si="2"/>
        <v>365</v>
      </c>
      <c r="N13" s="46">
        <f t="shared" si="2"/>
        <v>363</v>
      </c>
      <c r="O13" s="42"/>
      <c r="P13" s="42">
        <f t="shared" si="3"/>
        <v>1137</v>
      </c>
      <c r="Q13" s="43">
        <f t="shared" si="3"/>
        <v>1061</v>
      </c>
      <c r="R13" s="42"/>
      <c r="S13" s="42"/>
      <c r="T13" s="42"/>
    </row>
    <row r="14" spans="1:20" x14ac:dyDescent="0.2">
      <c r="A14" t="s">
        <v>18</v>
      </c>
      <c r="B14" s="42">
        <f t="shared" ref="B14:K14" si="6">SUM(B31,B50)</f>
        <v>14</v>
      </c>
      <c r="C14" s="42">
        <f t="shared" si="6"/>
        <v>17</v>
      </c>
      <c r="D14" s="42">
        <f t="shared" si="6"/>
        <v>34</v>
      </c>
      <c r="E14" s="42">
        <f t="shared" si="6"/>
        <v>17</v>
      </c>
      <c r="F14" s="42">
        <f t="shared" si="6"/>
        <v>82</v>
      </c>
      <c r="G14" s="42">
        <f t="shared" si="6"/>
        <v>39</v>
      </c>
      <c r="H14" s="42">
        <f t="shared" si="6"/>
        <v>60</v>
      </c>
      <c r="I14" s="42">
        <f t="shared" si="6"/>
        <v>99</v>
      </c>
      <c r="J14" s="43">
        <f t="shared" si="6"/>
        <v>181</v>
      </c>
      <c r="K14" s="46">
        <f t="shared" si="6"/>
        <v>161</v>
      </c>
      <c r="L14" s="42"/>
      <c r="M14" s="43">
        <f t="shared" si="2"/>
        <v>29</v>
      </c>
      <c r="N14" s="46">
        <f t="shared" si="2"/>
        <v>27</v>
      </c>
      <c r="O14" s="42"/>
      <c r="P14" s="42">
        <f t="shared" si="3"/>
        <v>210</v>
      </c>
      <c r="Q14" s="43">
        <f t="shared" si="3"/>
        <v>188</v>
      </c>
      <c r="R14" s="42"/>
      <c r="S14" s="42"/>
      <c r="T14" s="42"/>
    </row>
    <row r="15" spans="1:20" x14ac:dyDescent="0.2">
      <c r="A15" t="s">
        <v>19</v>
      </c>
      <c r="B15" s="42">
        <f t="shared" ref="B15:K15" si="7">SUM(B32,B51)</f>
        <v>6</v>
      </c>
      <c r="C15" s="42">
        <f t="shared" si="7"/>
        <v>7</v>
      </c>
      <c r="D15" s="42">
        <f t="shared" si="7"/>
        <v>22</v>
      </c>
      <c r="E15" s="42">
        <f t="shared" si="7"/>
        <v>9</v>
      </c>
      <c r="F15" s="42">
        <f t="shared" si="7"/>
        <v>44</v>
      </c>
      <c r="G15" s="42">
        <f t="shared" si="7"/>
        <v>6</v>
      </c>
      <c r="H15" s="42">
        <f t="shared" si="7"/>
        <v>0</v>
      </c>
      <c r="I15" s="42">
        <f t="shared" si="7"/>
        <v>6</v>
      </c>
      <c r="J15" s="43">
        <f t="shared" si="7"/>
        <v>50</v>
      </c>
      <c r="K15" s="46">
        <f t="shared" si="7"/>
        <v>39</v>
      </c>
      <c r="L15" s="42"/>
      <c r="M15" s="43">
        <f t="shared" si="2"/>
        <v>38</v>
      </c>
      <c r="N15" s="46">
        <f t="shared" si="2"/>
        <v>38</v>
      </c>
      <c r="O15" s="42"/>
      <c r="P15" s="42">
        <f t="shared" si="3"/>
        <v>88</v>
      </c>
      <c r="Q15" s="43">
        <f t="shared" si="3"/>
        <v>77</v>
      </c>
      <c r="R15" s="42"/>
      <c r="S15" s="42"/>
      <c r="T15" s="42"/>
    </row>
    <row r="16" spans="1:20" x14ac:dyDescent="0.2">
      <c r="A16" t="s">
        <v>20</v>
      </c>
      <c r="B16" s="42">
        <f t="shared" ref="B16:K16" si="8">SUM(B33,B52)</f>
        <v>20</v>
      </c>
      <c r="C16" s="42">
        <f t="shared" si="8"/>
        <v>6</v>
      </c>
      <c r="D16" s="42">
        <f t="shared" si="8"/>
        <v>16</v>
      </c>
      <c r="E16" s="42">
        <f t="shared" si="8"/>
        <v>6</v>
      </c>
      <c r="F16" s="42">
        <f t="shared" si="8"/>
        <v>48</v>
      </c>
      <c r="G16" s="42">
        <f t="shared" si="8"/>
        <v>18</v>
      </c>
      <c r="H16" s="42">
        <f t="shared" si="8"/>
        <v>12</v>
      </c>
      <c r="I16" s="42">
        <f t="shared" si="8"/>
        <v>30</v>
      </c>
      <c r="J16" s="43">
        <f t="shared" si="8"/>
        <v>78</v>
      </c>
      <c r="K16" s="46">
        <f t="shared" si="8"/>
        <v>61</v>
      </c>
      <c r="L16" s="42"/>
      <c r="M16" s="43">
        <f t="shared" si="2"/>
        <v>48</v>
      </c>
      <c r="N16" s="46">
        <f t="shared" si="2"/>
        <v>46</v>
      </c>
      <c r="O16" s="42"/>
      <c r="P16" s="42">
        <f t="shared" si="3"/>
        <v>126</v>
      </c>
      <c r="Q16" s="43">
        <f t="shared" si="3"/>
        <v>107</v>
      </c>
      <c r="R16" s="42"/>
      <c r="S16" s="42"/>
      <c r="T16" s="42"/>
    </row>
    <row r="17" spans="1:20" x14ac:dyDescent="0.2">
      <c r="A17" s="25" t="s">
        <v>21</v>
      </c>
      <c r="B17" s="37">
        <f t="shared" ref="B17:K17" si="9">SUM(B34,B53)</f>
        <v>6</v>
      </c>
      <c r="C17" s="37">
        <f t="shared" si="9"/>
        <v>4</v>
      </c>
      <c r="D17" s="37">
        <f t="shared" si="9"/>
        <v>8</v>
      </c>
      <c r="E17" s="37">
        <f t="shared" si="9"/>
        <v>7</v>
      </c>
      <c r="F17" s="37">
        <f t="shared" si="9"/>
        <v>25</v>
      </c>
      <c r="G17" s="37">
        <f t="shared" si="9"/>
        <v>13</v>
      </c>
      <c r="H17" s="37">
        <f t="shared" si="9"/>
        <v>4</v>
      </c>
      <c r="I17" s="37">
        <f t="shared" si="9"/>
        <v>17</v>
      </c>
      <c r="J17" s="39">
        <f t="shared" si="9"/>
        <v>42</v>
      </c>
      <c r="K17" s="45">
        <f t="shared" si="9"/>
        <v>32</v>
      </c>
      <c r="L17" s="37"/>
      <c r="M17" s="39">
        <f t="shared" si="2"/>
        <v>14</v>
      </c>
      <c r="N17" s="45">
        <f t="shared" si="2"/>
        <v>12</v>
      </c>
      <c r="O17" s="37"/>
      <c r="P17" s="37">
        <f t="shared" si="3"/>
        <v>56</v>
      </c>
      <c r="Q17" s="39">
        <f t="shared" si="3"/>
        <v>44</v>
      </c>
      <c r="R17" s="37"/>
      <c r="S17" s="37"/>
      <c r="T17" s="37"/>
    </row>
    <row r="18" spans="1:20" x14ac:dyDescent="0.2">
      <c r="A18" s="40"/>
    </row>
    <row r="19" spans="1:20" x14ac:dyDescent="0.2">
      <c r="A19" s="36" t="s">
        <v>42</v>
      </c>
    </row>
    <row r="20" spans="1:20" x14ac:dyDescent="0.2">
      <c r="A20" t="s">
        <v>44</v>
      </c>
    </row>
    <row r="22" spans="1:20" x14ac:dyDescent="0.2">
      <c r="A22" s="75" t="s">
        <v>14</v>
      </c>
      <c r="B22" s="76" t="s">
        <v>22</v>
      </c>
      <c r="C22" s="77"/>
      <c r="D22" s="77"/>
      <c r="E22" s="77"/>
      <c r="F22" s="77"/>
      <c r="G22" s="77"/>
      <c r="H22" s="77"/>
      <c r="I22" s="77"/>
      <c r="J22" s="77"/>
      <c r="K22" s="77"/>
      <c r="L22" s="78"/>
      <c r="M22" s="75" t="s">
        <v>28</v>
      </c>
      <c r="N22" s="75"/>
      <c r="O22" s="75"/>
      <c r="P22" s="79" t="s">
        <v>29</v>
      </c>
      <c r="Q22" s="79" t="s">
        <v>30</v>
      </c>
      <c r="R22" s="79" t="s">
        <v>38</v>
      </c>
      <c r="S22" s="79" t="s">
        <v>31</v>
      </c>
      <c r="T22" s="75" t="s">
        <v>41</v>
      </c>
    </row>
    <row r="23" spans="1:20" ht="12" customHeight="1" x14ac:dyDescent="0.2">
      <c r="A23" s="75"/>
      <c r="B23" s="80" t="s">
        <v>23</v>
      </c>
      <c r="C23" s="80"/>
      <c r="D23" s="80"/>
      <c r="E23" s="80"/>
      <c r="F23" s="80"/>
      <c r="G23" s="81" t="s">
        <v>24</v>
      </c>
      <c r="H23" s="81"/>
      <c r="I23" s="81"/>
      <c r="J23" s="80" t="s">
        <v>27</v>
      </c>
      <c r="K23" s="84" t="s">
        <v>40</v>
      </c>
      <c r="L23" s="82" t="s">
        <v>36</v>
      </c>
      <c r="M23" s="75" t="s">
        <v>46</v>
      </c>
      <c r="N23" s="79" t="s">
        <v>47</v>
      </c>
      <c r="O23" s="75" t="s">
        <v>37</v>
      </c>
      <c r="P23" s="79"/>
      <c r="Q23" s="79"/>
      <c r="R23" s="79"/>
      <c r="S23" s="79"/>
      <c r="T23" s="75"/>
    </row>
    <row r="24" spans="1:20" ht="68.25" customHeight="1" x14ac:dyDescent="0.2">
      <c r="A24" s="75"/>
      <c r="B24" s="28" t="s">
        <v>33</v>
      </c>
      <c r="C24" s="28" t="s">
        <v>34</v>
      </c>
      <c r="D24" s="29" t="s">
        <v>35</v>
      </c>
      <c r="E24" s="28" t="s">
        <v>25</v>
      </c>
      <c r="F24" s="28" t="s">
        <v>32</v>
      </c>
      <c r="G24" s="28" t="s">
        <v>39</v>
      </c>
      <c r="H24" s="28" t="s">
        <v>26</v>
      </c>
      <c r="I24" s="28" t="s">
        <v>32</v>
      </c>
      <c r="J24" s="75"/>
      <c r="K24" s="85"/>
      <c r="L24" s="83"/>
      <c r="M24" s="75"/>
      <c r="N24" s="79"/>
      <c r="O24" s="75"/>
      <c r="P24" s="79"/>
      <c r="Q24" s="79"/>
      <c r="R24" s="79"/>
      <c r="S24" s="79"/>
      <c r="T24" s="75"/>
    </row>
    <row r="25" spans="1:20" ht="12" customHeight="1" x14ac:dyDescent="0.2">
      <c r="A25" s="32"/>
      <c r="B25" s="32"/>
      <c r="C25" s="32"/>
      <c r="D25" s="33"/>
      <c r="E25" s="32"/>
      <c r="F25" s="32"/>
      <c r="G25" s="32"/>
      <c r="H25" s="32"/>
      <c r="I25" s="32"/>
      <c r="J25" s="32"/>
      <c r="K25" s="34"/>
      <c r="L25" s="35"/>
      <c r="M25" s="32"/>
      <c r="N25" s="32"/>
      <c r="O25" s="32"/>
      <c r="P25" s="33"/>
      <c r="Q25" s="33"/>
      <c r="R25" s="33"/>
      <c r="S25" s="33"/>
      <c r="T25" s="32"/>
    </row>
    <row r="26" spans="1:20" x14ac:dyDescent="0.2">
      <c r="A26" t="s">
        <v>6</v>
      </c>
      <c r="B26" s="30">
        <f>SUM(B28:B34)</f>
        <v>79</v>
      </c>
      <c r="C26" s="30">
        <f t="shared" ref="C26:S26" si="10">SUM(C28:C34)</f>
        <v>30</v>
      </c>
      <c r="D26" s="30">
        <f t="shared" si="10"/>
        <v>201</v>
      </c>
      <c r="E26" s="30">
        <f t="shared" si="10"/>
        <v>32</v>
      </c>
      <c r="F26" s="44">
        <f t="shared" si="10"/>
        <v>342</v>
      </c>
      <c r="G26" s="30">
        <f t="shared" si="10"/>
        <v>108</v>
      </c>
      <c r="H26" s="30">
        <f t="shared" si="10"/>
        <v>222</v>
      </c>
      <c r="I26" s="30">
        <f t="shared" si="10"/>
        <v>330</v>
      </c>
      <c r="J26" s="44">
        <f t="shared" si="10"/>
        <v>672</v>
      </c>
      <c r="K26" s="44">
        <f t="shared" si="10"/>
        <v>538</v>
      </c>
      <c r="L26" s="44"/>
      <c r="M26" s="44">
        <f t="shared" si="10"/>
        <v>277</v>
      </c>
      <c r="N26" s="44">
        <f t="shared" si="10"/>
        <v>257</v>
      </c>
      <c r="O26" s="30"/>
      <c r="P26" s="30">
        <f t="shared" si="10"/>
        <v>949</v>
      </c>
      <c r="Q26" s="30">
        <f t="shared" si="10"/>
        <v>795</v>
      </c>
      <c r="R26" s="30">
        <f t="shared" si="10"/>
        <v>0</v>
      </c>
      <c r="S26" s="30">
        <f t="shared" si="10"/>
        <v>0</v>
      </c>
      <c r="T26" s="38"/>
    </row>
    <row r="27" spans="1:20" x14ac:dyDescent="0.2">
      <c r="B27" s="30"/>
      <c r="C27" s="30"/>
      <c r="D27" s="30"/>
      <c r="E27" s="30"/>
      <c r="F27" s="31"/>
      <c r="G27" s="30"/>
      <c r="H27" s="30"/>
      <c r="I27" s="30"/>
      <c r="J27" s="44"/>
      <c r="K27" s="44"/>
      <c r="L27" s="44"/>
      <c r="M27" s="44"/>
      <c r="N27" s="44"/>
      <c r="O27" s="30"/>
      <c r="P27" s="30"/>
      <c r="Q27" s="30"/>
      <c r="R27" s="30"/>
      <c r="S27" s="30"/>
      <c r="T27" s="38"/>
    </row>
    <row r="28" spans="1:20" x14ac:dyDescent="0.2">
      <c r="A28" t="s">
        <v>15</v>
      </c>
      <c r="B28" s="30">
        <f>'DATA SOURCE (2)'!B10+'DATA SOURCE (2)'!B29</f>
        <v>29</v>
      </c>
      <c r="C28" s="30">
        <f>'DATA SOURCE (2)'!C29+'DATA SOURCE (2)'!C10</f>
        <v>7</v>
      </c>
      <c r="D28" s="30">
        <f>'DATA SOURCE (2)'!D10+'DATA SOURCE (2)'!D29</f>
        <v>37</v>
      </c>
      <c r="E28" s="30">
        <f>'DATA SOURCE (2)'!E10+'DATA SOURCE (2)'!E29</f>
        <v>5</v>
      </c>
      <c r="F28" s="30">
        <f>SUM(B28:E28)</f>
        <v>78</v>
      </c>
      <c r="G28" s="30">
        <f>'DATA SOURCE (2)'!G10+'DATA SOURCE (2)'!G29</f>
        <v>3</v>
      </c>
      <c r="H28" s="30">
        <f>'DATA SOURCE (2)'!H29+'DATA SOURCE (2)'!H10</f>
        <v>1</v>
      </c>
      <c r="I28" s="30">
        <f>SUM(G28:H28)</f>
        <v>4</v>
      </c>
      <c r="J28" s="44">
        <f>SUM(I28,F28)</f>
        <v>82</v>
      </c>
      <c r="K28" s="44">
        <f>'DATA SOURCE (2)'!K10+'DATA SOURCE (2)'!K29</f>
        <v>55</v>
      </c>
      <c r="L28" s="44"/>
      <c r="M28" s="44">
        <f>'DATA SOURCE (2)'!M29+'DATA SOURCE (2)'!M10</f>
        <v>51</v>
      </c>
      <c r="N28" s="44">
        <f>'DATA SOURCE (2)'!N10+'DATA SOURCE (2)'!N29</f>
        <v>37</v>
      </c>
      <c r="O28" s="30"/>
      <c r="P28" s="30">
        <f>SUM(M28,J28)</f>
        <v>133</v>
      </c>
      <c r="Q28" s="30">
        <f>SUM(N28,K28)</f>
        <v>92</v>
      </c>
      <c r="R28" s="30"/>
      <c r="S28" s="30"/>
      <c r="T28" s="38"/>
    </row>
    <row r="29" spans="1:20" x14ac:dyDescent="0.2">
      <c r="A29" t="s">
        <v>16</v>
      </c>
      <c r="B29" s="30">
        <f>'DATA SOURCE (2)'!B11+'DATA SOURCE (2)'!B30</f>
        <v>16</v>
      </c>
      <c r="C29" s="30">
        <f>'DATA SOURCE (2)'!C30</f>
        <v>3</v>
      </c>
      <c r="D29" s="30">
        <f>'DATA SOURCE (2)'!D11+'DATA SOURCE (2)'!D30</f>
        <v>16</v>
      </c>
      <c r="E29" s="30">
        <f>'DATA SOURCE (2)'!E11+'DATA SOURCE (2)'!E30</f>
        <v>2</v>
      </c>
      <c r="F29" s="30">
        <f t="shared" ref="F29:F34" si="11">SUM(B29:E29)</f>
        <v>37</v>
      </c>
      <c r="G29" s="30">
        <f>'DATA SOURCE (2)'!G11+'DATA SOURCE (2)'!G30</f>
        <v>7</v>
      </c>
      <c r="H29" s="30">
        <f>'DATA SOURCE (2)'!H30+'DATA SOURCE (2)'!H11</f>
        <v>1</v>
      </c>
      <c r="I29" s="30">
        <f t="shared" ref="I29:I34" si="12">SUM(G29:H29)</f>
        <v>8</v>
      </c>
      <c r="J29" s="44">
        <f t="shared" ref="J29:J34" si="13">SUM(I29,F29)</f>
        <v>45</v>
      </c>
      <c r="K29" s="44">
        <f>'DATA SOURCE (2)'!K11+'DATA SOURCE (2)'!K30</f>
        <v>32</v>
      </c>
      <c r="L29" s="44"/>
      <c r="M29" s="44">
        <f>'DATA SOURCE (2)'!M30+'DATA SOURCE (2)'!M11</f>
        <v>8</v>
      </c>
      <c r="N29" s="44">
        <f>'DATA SOURCE (2)'!N11+'DATA SOURCE (2)'!N30</f>
        <v>8</v>
      </c>
      <c r="O29" s="30"/>
      <c r="P29" s="30">
        <f t="shared" ref="P29:P34" si="14">SUM(M29,J29)</f>
        <v>53</v>
      </c>
      <c r="Q29" s="30">
        <f t="shared" ref="Q29:Q34" si="15">SUM(N29,K29)</f>
        <v>40</v>
      </c>
      <c r="R29" s="30"/>
      <c r="S29" s="30"/>
      <c r="T29" s="38"/>
    </row>
    <row r="30" spans="1:20" x14ac:dyDescent="0.2">
      <c r="A30" t="s">
        <v>17</v>
      </c>
      <c r="B30" s="30">
        <f>'DATA SOURCE (2)'!B12+'DATA SOURCE (2)'!B31</f>
        <v>4</v>
      </c>
      <c r="C30" s="30">
        <f>'DATA SOURCE (2)'!C12+'DATA SOURCE (2)'!C31</f>
        <v>6</v>
      </c>
      <c r="D30" s="30">
        <f>'DATA SOURCE (2)'!D12+'DATA SOURCE (2)'!D31</f>
        <v>98</v>
      </c>
      <c r="E30" s="30">
        <f>'DATA SOURCE (2)'!E12+'DATA SOURCE (2)'!E31</f>
        <v>4</v>
      </c>
      <c r="F30" s="30">
        <f t="shared" si="11"/>
        <v>112</v>
      </c>
      <c r="G30" s="30">
        <f>'DATA SOURCE (2)'!G12+'DATA SOURCE (2)'!G31</f>
        <v>66</v>
      </c>
      <c r="H30" s="30">
        <f>'DATA SOURCE (2)'!H31+'DATA SOURCE (2)'!H12</f>
        <v>177</v>
      </c>
      <c r="I30" s="30">
        <f t="shared" si="12"/>
        <v>243</v>
      </c>
      <c r="J30" s="44">
        <f t="shared" si="13"/>
        <v>355</v>
      </c>
      <c r="K30" s="44">
        <f>'DATA SOURCE (2)'!K12+'DATA SOURCE (2)'!K31</f>
        <v>303</v>
      </c>
      <c r="L30" s="44"/>
      <c r="M30" s="44">
        <f>'DATA SOURCE (2)'!M31+'DATA SOURCE (2)'!M12</f>
        <v>150</v>
      </c>
      <c r="N30" s="44">
        <f>'DATA SOURCE (2)'!N12+'DATA SOURCE (2)'!N31</f>
        <v>148</v>
      </c>
      <c r="O30" s="30"/>
      <c r="P30" s="30">
        <f t="shared" si="14"/>
        <v>505</v>
      </c>
      <c r="Q30" s="30">
        <f t="shared" si="15"/>
        <v>451</v>
      </c>
      <c r="R30" s="30"/>
      <c r="S30" s="30"/>
      <c r="T30" s="38"/>
    </row>
    <row r="31" spans="1:20" x14ac:dyDescent="0.2">
      <c r="A31" t="s">
        <v>18</v>
      </c>
      <c r="B31" s="30">
        <f>'DATA SOURCE (2)'!B13+'DATA SOURCE (2)'!B32</f>
        <v>10</v>
      </c>
      <c r="C31" s="30">
        <f>'DATA SOURCE (2)'!C13+'DATA SOURCE (2)'!C32</f>
        <v>6</v>
      </c>
      <c r="D31" s="30">
        <f>'DATA SOURCE (2)'!D13+'DATA SOURCE (2)'!D32</f>
        <v>20</v>
      </c>
      <c r="E31" s="30">
        <f>'DATA SOURCE (2)'!E13+'DATA SOURCE (2)'!E32</f>
        <v>13</v>
      </c>
      <c r="F31" s="30">
        <f t="shared" si="11"/>
        <v>49</v>
      </c>
      <c r="G31" s="30">
        <f>'DATA SOURCE (2)'!G13+'DATA SOURCE (2)'!G32</f>
        <v>17</v>
      </c>
      <c r="H31" s="30">
        <f>'DATA SOURCE (2)'!H32+'DATA SOURCE (2)'!H13</f>
        <v>39</v>
      </c>
      <c r="I31" s="30">
        <f t="shared" si="12"/>
        <v>56</v>
      </c>
      <c r="J31" s="44">
        <f t="shared" si="13"/>
        <v>105</v>
      </c>
      <c r="K31" s="44">
        <f>'DATA SOURCE (2)'!K13+'DATA SOURCE (2)'!K32</f>
        <v>88</v>
      </c>
      <c r="L31" s="44"/>
      <c r="M31" s="44">
        <f>'DATA SOURCE (2)'!M32+'DATA SOURCE (2)'!M13</f>
        <v>12</v>
      </c>
      <c r="N31" s="44">
        <f>'DATA SOURCE (2)'!N13+'DATA SOURCE (2)'!N32</f>
        <v>11</v>
      </c>
      <c r="O31" s="30"/>
      <c r="P31" s="30">
        <f t="shared" si="14"/>
        <v>117</v>
      </c>
      <c r="Q31" s="30">
        <f t="shared" si="15"/>
        <v>99</v>
      </c>
      <c r="R31" s="30"/>
      <c r="S31" s="30"/>
      <c r="T31" s="38"/>
    </row>
    <row r="32" spans="1:20" x14ac:dyDescent="0.2">
      <c r="A32" t="s">
        <v>19</v>
      </c>
      <c r="B32" s="30">
        <f>'DATA SOURCE (2)'!B14+'DATA SOURCE (2)'!B33</f>
        <v>3</v>
      </c>
      <c r="C32" s="30">
        <f>'DATA SOURCE (2)'!C14+'DATA SOURCE (2)'!C33</f>
        <v>2</v>
      </c>
      <c r="D32" s="30">
        <f>'DATA SOURCE (2)'!D14+'DATA SOURCE (2)'!D33</f>
        <v>11</v>
      </c>
      <c r="E32" s="30">
        <f>'DATA SOURCE (2)'!E14+'DATA SOURCE (2)'!E33</f>
        <v>2</v>
      </c>
      <c r="F32" s="30">
        <f t="shared" si="11"/>
        <v>18</v>
      </c>
      <c r="G32" s="30">
        <f>'DATA SOURCE (2)'!G14+'DATA SOURCE (2)'!G33</f>
        <v>4</v>
      </c>
      <c r="H32" s="30">
        <f>'DATA SOURCE (2)'!H33+'DATA SOURCE (2)'!H14</f>
        <v>0</v>
      </c>
      <c r="I32" s="30">
        <f t="shared" si="12"/>
        <v>4</v>
      </c>
      <c r="J32" s="44">
        <f t="shared" si="13"/>
        <v>22</v>
      </c>
      <c r="K32" s="44">
        <f>'DATA SOURCE (2)'!K14+'DATA SOURCE (2)'!K33</f>
        <v>16</v>
      </c>
      <c r="L32" s="44"/>
      <c r="M32" s="44">
        <f>'DATA SOURCE (2)'!M33+'DATA SOURCE (2)'!M14</f>
        <v>20</v>
      </c>
      <c r="N32" s="44">
        <f>'DATA SOURCE (2)'!N14+'DATA SOURCE (2)'!N33</f>
        <v>20</v>
      </c>
      <c r="O32" s="30"/>
      <c r="P32" s="30">
        <f t="shared" si="14"/>
        <v>42</v>
      </c>
      <c r="Q32" s="30">
        <f t="shared" si="15"/>
        <v>36</v>
      </c>
      <c r="R32" s="30"/>
      <c r="S32" s="30"/>
      <c r="T32" s="38"/>
    </row>
    <row r="33" spans="1:20" x14ac:dyDescent="0.2">
      <c r="A33" t="s">
        <v>20</v>
      </c>
      <c r="B33" s="30">
        <f>'DATA SOURCE (2)'!B15+'DATA SOURCE (2)'!B34</f>
        <v>14</v>
      </c>
      <c r="C33" s="30">
        <f>'DATA SOURCE (2)'!C15+'DATA SOURCE (2)'!C34</f>
        <v>4</v>
      </c>
      <c r="D33" s="30">
        <f>'DATA SOURCE (2)'!D15+'DATA SOURCE (2)'!D34</f>
        <v>15</v>
      </c>
      <c r="E33" s="30">
        <f>'DATA SOURCE (2)'!E15+'DATA SOURCE (2)'!E34</f>
        <v>2</v>
      </c>
      <c r="F33" s="30">
        <f t="shared" si="11"/>
        <v>35</v>
      </c>
      <c r="G33" s="30">
        <f>'DATA SOURCE (2)'!G15+'DATA SOURCE (2)'!G34</f>
        <v>5</v>
      </c>
      <c r="H33" s="30">
        <f>'DATA SOURCE (2)'!H34+'DATA SOURCE (2)'!H15</f>
        <v>4</v>
      </c>
      <c r="I33" s="30">
        <f t="shared" si="12"/>
        <v>9</v>
      </c>
      <c r="J33" s="44">
        <f t="shared" si="13"/>
        <v>44</v>
      </c>
      <c r="K33" s="44">
        <f>'DATA SOURCE (2)'!K15+'DATA SOURCE (2)'!K34</f>
        <v>30</v>
      </c>
      <c r="L33" s="44"/>
      <c r="M33" s="44">
        <f>'DATA SOURCE (2)'!M34+'DATA SOURCE (2)'!M15</f>
        <v>30</v>
      </c>
      <c r="N33" s="44">
        <f>'DATA SOURCE (2)'!N15+'DATA SOURCE (2)'!N34</f>
        <v>28</v>
      </c>
      <c r="O33" s="30"/>
      <c r="P33" s="30">
        <f t="shared" si="14"/>
        <v>74</v>
      </c>
      <c r="Q33" s="30">
        <f t="shared" si="15"/>
        <v>58</v>
      </c>
      <c r="R33" s="30"/>
      <c r="S33" s="30"/>
      <c r="T33" s="38"/>
    </row>
    <row r="34" spans="1:20" x14ac:dyDescent="0.2">
      <c r="A34" s="25" t="s">
        <v>21</v>
      </c>
      <c r="B34" s="37">
        <f>'DATA SOURCE (2)'!B16+'DATA SOURCE (2)'!B35</f>
        <v>3</v>
      </c>
      <c r="C34" s="37">
        <f>'DATA SOURCE (2)'!C16+'DATA SOURCE (2)'!C35</f>
        <v>2</v>
      </c>
      <c r="D34" s="37">
        <f>'DATA SOURCE (2)'!D16+'DATA SOURCE (2)'!D35</f>
        <v>4</v>
      </c>
      <c r="E34" s="30">
        <f>'DATA SOURCE (2)'!E16+'DATA SOURCE (2)'!E35</f>
        <v>4</v>
      </c>
      <c r="F34" s="37">
        <f t="shared" si="11"/>
        <v>13</v>
      </c>
      <c r="G34" s="30">
        <f>'DATA SOURCE (2)'!G16+'DATA SOURCE (2)'!G35</f>
        <v>6</v>
      </c>
      <c r="H34" s="30">
        <f>'DATA SOURCE (2)'!H35+'DATA SOURCE (2)'!H16</f>
        <v>0</v>
      </c>
      <c r="I34" s="37">
        <f t="shared" si="12"/>
        <v>6</v>
      </c>
      <c r="J34" s="45">
        <f t="shared" si="13"/>
        <v>19</v>
      </c>
      <c r="K34" s="44">
        <f>'DATA SOURCE (2)'!K16+'DATA SOURCE (2)'!K35</f>
        <v>14</v>
      </c>
      <c r="L34" s="45"/>
      <c r="M34" s="44">
        <f>'DATA SOURCE (2)'!M35+'DATA SOURCE (2)'!M16</f>
        <v>6</v>
      </c>
      <c r="N34" s="44">
        <f>'DATA SOURCE (2)'!N16+'DATA SOURCE (2)'!N35</f>
        <v>5</v>
      </c>
      <c r="O34" s="37"/>
      <c r="P34" s="37">
        <f t="shared" si="14"/>
        <v>25</v>
      </c>
      <c r="Q34" s="37">
        <f t="shared" si="15"/>
        <v>19</v>
      </c>
      <c r="R34" s="37"/>
      <c r="S34" s="37"/>
      <c r="T34" s="39"/>
    </row>
    <row r="38" spans="1:20" x14ac:dyDescent="0.2">
      <c r="A38" s="36" t="s">
        <v>42</v>
      </c>
    </row>
    <row r="39" spans="1:20" x14ac:dyDescent="0.2">
      <c r="A39" t="s">
        <v>43</v>
      </c>
    </row>
    <row r="41" spans="1:20" x14ac:dyDescent="0.2">
      <c r="A41" s="75" t="s">
        <v>14</v>
      </c>
      <c r="B41" s="76" t="s">
        <v>22</v>
      </c>
      <c r="C41" s="77"/>
      <c r="D41" s="77"/>
      <c r="E41" s="77"/>
      <c r="F41" s="77"/>
      <c r="G41" s="77"/>
      <c r="H41" s="77"/>
      <c r="I41" s="77"/>
      <c r="J41" s="77"/>
      <c r="K41" s="77"/>
      <c r="L41" s="78"/>
      <c r="M41" s="75" t="s">
        <v>28</v>
      </c>
      <c r="N41" s="75"/>
      <c r="O41" s="75"/>
      <c r="P41" s="79" t="s">
        <v>29</v>
      </c>
      <c r="Q41" s="79" t="s">
        <v>30</v>
      </c>
      <c r="R41" s="79" t="s">
        <v>38</v>
      </c>
      <c r="S41" s="79" t="s">
        <v>31</v>
      </c>
      <c r="T41" s="75" t="s">
        <v>41</v>
      </c>
    </row>
    <row r="42" spans="1:20" ht="12" customHeight="1" x14ac:dyDescent="0.2">
      <c r="A42" s="75"/>
      <c r="B42" s="80" t="s">
        <v>23</v>
      </c>
      <c r="C42" s="80"/>
      <c r="D42" s="80"/>
      <c r="E42" s="80"/>
      <c r="F42" s="80"/>
      <c r="G42" s="81" t="s">
        <v>24</v>
      </c>
      <c r="H42" s="81"/>
      <c r="I42" s="81"/>
      <c r="J42" s="80" t="s">
        <v>27</v>
      </c>
      <c r="K42" s="84" t="s">
        <v>40</v>
      </c>
      <c r="L42" s="82" t="s">
        <v>36</v>
      </c>
      <c r="M42" s="75" t="s">
        <v>46</v>
      </c>
      <c r="N42" s="79" t="s">
        <v>47</v>
      </c>
      <c r="O42" s="75" t="s">
        <v>37</v>
      </c>
      <c r="P42" s="79"/>
      <c r="Q42" s="79"/>
      <c r="R42" s="79"/>
      <c r="S42" s="79"/>
      <c r="T42" s="75"/>
    </row>
    <row r="43" spans="1:20" ht="45" x14ac:dyDescent="0.2">
      <c r="A43" s="75"/>
      <c r="B43" s="28" t="s">
        <v>33</v>
      </c>
      <c r="C43" s="28" t="s">
        <v>34</v>
      </c>
      <c r="D43" s="29" t="s">
        <v>35</v>
      </c>
      <c r="E43" s="28" t="s">
        <v>25</v>
      </c>
      <c r="F43" s="28" t="s">
        <v>32</v>
      </c>
      <c r="G43" s="28" t="s">
        <v>39</v>
      </c>
      <c r="H43" s="28" t="s">
        <v>26</v>
      </c>
      <c r="I43" s="28" t="s">
        <v>32</v>
      </c>
      <c r="J43" s="75"/>
      <c r="K43" s="85"/>
      <c r="L43" s="83"/>
      <c r="M43" s="75"/>
      <c r="N43" s="79"/>
      <c r="O43" s="75"/>
      <c r="P43" s="79"/>
      <c r="Q43" s="79"/>
      <c r="R43" s="79"/>
      <c r="S43" s="79"/>
      <c r="T43" s="75"/>
    </row>
    <row r="44" spans="1:20" x14ac:dyDescent="0.2">
      <c r="A44" s="32"/>
      <c r="B44" s="32"/>
      <c r="C44" s="32"/>
      <c r="D44" s="33"/>
      <c r="E44" s="32"/>
      <c r="F44" s="32"/>
      <c r="G44" s="32"/>
      <c r="H44" s="32"/>
      <c r="I44" s="32"/>
      <c r="J44" s="32"/>
      <c r="K44" s="34"/>
      <c r="L44" s="35"/>
      <c r="M44" s="32"/>
      <c r="N44" s="32"/>
      <c r="O44" s="32"/>
      <c r="P44" s="33"/>
      <c r="Q44" s="33"/>
      <c r="R44" s="33"/>
      <c r="S44" s="33"/>
      <c r="T44" s="32"/>
    </row>
    <row r="45" spans="1:20" x14ac:dyDescent="0.2">
      <c r="A45" t="s">
        <v>6</v>
      </c>
      <c r="B45" s="30">
        <f t="shared" ref="B45:K45" si="16">SUM(B47:B53)</f>
        <v>61</v>
      </c>
      <c r="C45" s="30">
        <f t="shared" si="16"/>
        <v>44</v>
      </c>
      <c r="D45" s="30">
        <f t="shared" si="16"/>
        <v>207</v>
      </c>
      <c r="E45" s="30">
        <f t="shared" si="16"/>
        <v>30</v>
      </c>
      <c r="F45" s="31">
        <f t="shared" si="16"/>
        <v>342</v>
      </c>
      <c r="G45" s="30">
        <f t="shared" si="16"/>
        <v>144</v>
      </c>
      <c r="H45" s="30">
        <f t="shared" si="16"/>
        <v>221</v>
      </c>
      <c r="I45" s="30">
        <f t="shared" si="16"/>
        <v>365</v>
      </c>
      <c r="J45" s="30">
        <f t="shared" si="16"/>
        <v>707</v>
      </c>
      <c r="K45" s="30">
        <f t="shared" si="16"/>
        <v>628</v>
      </c>
      <c r="L45" s="30"/>
      <c r="M45" s="30">
        <f>SUM(M47:M53)</f>
        <v>328</v>
      </c>
      <c r="N45" s="30">
        <f>SUM(N47:N53)</f>
        <v>322</v>
      </c>
      <c r="O45" s="30"/>
      <c r="P45" s="30">
        <f>SUM(P47:P53)</f>
        <v>1035</v>
      </c>
      <c r="Q45" s="30">
        <f>SUM(Q47:Q53)</f>
        <v>950</v>
      </c>
      <c r="R45" s="30">
        <f>SUM(R47:R53)</f>
        <v>0</v>
      </c>
      <c r="S45" s="30">
        <f>SUM(S47:S53)</f>
        <v>0</v>
      </c>
      <c r="T45" s="30"/>
    </row>
    <row r="46" spans="1:20" x14ac:dyDescent="0.2">
      <c r="B46" s="30"/>
      <c r="C46" s="30"/>
      <c r="D46" s="30"/>
      <c r="E46" s="30"/>
      <c r="F46" s="31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</row>
    <row r="47" spans="1:20" x14ac:dyDescent="0.2">
      <c r="A47" t="s">
        <v>15</v>
      </c>
      <c r="B47" s="30">
        <v>27</v>
      </c>
      <c r="C47" s="30">
        <v>9</v>
      </c>
      <c r="D47" s="30">
        <v>43</v>
      </c>
      <c r="E47" s="30">
        <v>6</v>
      </c>
      <c r="F47" s="30">
        <f>SUM(B47:E47)</f>
        <v>85</v>
      </c>
      <c r="G47" s="30">
        <v>6</v>
      </c>
      <c r="H47" s="30">
        <v>5</v>
      </c>
      <c r="I47" s="30">
        <f>SUM(G47:H47)</f>
        <v>11</v>
      </c>
      <c r="J47" s="30">
        <f>SUM(I47,F47)</f>
        <v>96</v>
      </c>
      <c r="K47" s="30">
        <v>70</v>
      </c>
      <c r="L47" s="30"/>
      <c r="M47" s="30">
        <v>38</v>
      </c>
      <c r="N47" s="30">
        <v>35</v>
      </c>
      <c r="O47" s="30"/>
      <c r="P47" s="30">
        <f>SUM(M47,J47)</f>
        <v>134</v>
      </c>
      <c r="Q47" s="30">
        <f>SUM(N47,K47)</f>
        <v>105</v>
      </c>
      <c r="R47" s="30"/>
      <c r="S47" s="30"/>
      <c r="T47" s="30"/>
    </row>
    <row r="48" spans="1:20" x14ac:dyDescent="0.2">
      <c r="A48" t="s">
        <v>16</v>
      </c>
      <c r="B48" s="30">
        <v>12</v>
      </c>
      <c r="C48" s="30">
        <v>2</v>
      </c>
      <c r="D48" s="30">
        <v>12</v>
      </c>
      <c r="E48" s="30">
        <v>2</v>
      </c>
      <c r="F48" s="30">
        <f t="shared" ref="F48:F53" si="17">SUM(B48:E48)</f>
        <v>28</v>
      </c>
      <c r="G48" s="30">
        <v>5</v>
      </c>
      <c r="H48" s="30">
        <v>0</v>
      </c>
      <c r="I48" s="30">
        <f t="shared" ref="I48:I53" si="18">SUM(G48:H48)</f>
        <v>5</v>
      </c>
      <c r="J48" s="30">
        <f t="shared" ref="J48:J53" si="19">SUM(I48,F48)</f>
        <v>33</v>
      </c>
      <c r="K48" s="30">
        <v>18</v>
      </c>
      <c r="L48" s="30"/>
      <c r="M48" s="30">
        <v>14</v>
      </c>
      <c r="N48" s="30">
        <v>13</v>
      </c>
      <c r="O48" s="30"/>
      <c r="P48" s="30">
        <f t="shared" ref="P48:P53" si="20">SUM(M48,J48)</f>
        <v>47</v>
      </c>
      <c r="Q48" s="30">
        <f t="shared" ref="Q48:Q53" si="21">SUM(N48,K48)</f>
        <v>31</v>
      </c>
      <c r="R48" s="30"/>
      <c r="S48" s="30"/>
      <c r="T48" s="30"/>
    </row>
    <row r="49" spans="1:20" x14ac:dyDescent="0.2">
      <c r="A49" t="s">
        <v>17</v>
      </c>
      <c r="B49" s="30">
        <v>6</v>
      </c>
      <c r="C49" s="30">
        <v>13</v>
      </c>
      <c r="D49" s="30">
        <v>122</v>
      </c>
      <c r="E49" s="30">
        <v>4</v>
      </c>
      <c r="F49" s="30">
        <f t="shared" si="17"/>
        <v>145</v>
      </c>
      <c r="G49" s="30">
        <v>89</v>
      </c>
      <c r="H49" s="30">
        <v>183</v>
      </c>
      <c r="I49" s="30">
        <f t="shared" si="18"/>
        <v>272</v>
      </c>
      <c r="J49" s="30">
        <f t="shared" si="19"/>
        <v>417</v>
      </c>
      <c r="K49" s="30">
        <v>395</v>
      </c>
      <c r="L49" s="30"/>
      <c r="M49" s="30">
        <v>215</v>
      </c>
      <c r="N49" s="30">
        <v>215</v>
      </c>
      <c r="O49" s="30"/>
      <c r="P49" s="30">
        <f t="shared" si="20"/>
        <v>632</v>
      </c>
      <c r="Q49" s="30">
        <f t="shared" si="21"/>
        <v>610</v>
      </c>
      <c r="R49" s="30"/>
      <c r="S49" s="30"/>
      <c r="T49" s="30"/>
    </row>
    <row r="50" spans="1:20" x14ac:dyDescent="0.2">
      <c r="A50" t="s">
        <v>18</v>
      </c>
      <c r="B50" s="30">
        <v>4</v>
      </c>
      <c r="C50" s="30">
        <v>11</v>
      </c>
      <c r="D50" s="30">
        <v>14</v>
      </c>
      <c r="E50" s="30">
        <v>4</v>
      </c>
      <c r="F50" s="30">
        <f t="shared" si="17"/>
        <v>33</v>
      </c>
      <c r="G50" s="30">
        <v>22</v>
      </c>
      <c r="H50" s="30">
        <v>21</v>
      </c>
      <c r="I50" s="30">
        <f t="shared" si="18"/>
        <v>43</v>
      </c>
      <c r="J50" s="30">
        <f t="shared" si="19"/>
        <v>76</v>
      </c>
      <c r="K50" s="30">
        <v>73</v>
      </c>
      <c r="L50" s="30"/>
      <c r="M50" s="30">
        <v>17</v>
      </c>
      <c r="N50" s="30">
        <v>16</v>
      </c>
      <c r="O50" s="30"/>
      <c r="P50" s="30">
        <f t="shared" si="20"/>
        <v>93</v>
      </c>
      <c r="Q50" s="30">
        <f t="shared" si="21"/>
        <v>89</v>
      </c>
      <c r="R50" s="30"/>
      <c r="S50" s="30"/>
      <c r="T50" s="30"/>
    </row>
    <row r="51" spans="1:20" x14ac:dyDescent="0.2">
      <c r="A51" t="s">
        <v>19</v>
      </c>
      <c r="B51" s="30">
        <v>3</v>
      </c>
      <c r="C51" s="30">
        <v>5</v>
      </c>
      <c r="D51" s="30">
        <v>11</v>
      </c>
      <c r="E51" s="30">
        <v>7</v>
      </c>
      <c r="F51" s="30">
        <f t="shared" si="17"/>
        <v>26</v>
      </c>
      <c r="G51" s="30">
        <v>2</v>
      </c>
      <c r="H51" s="30">
        <v>0</v>
      </c>
      <c r="I51" s="30">
        <f t="shared" si="18"/>
        <v>2</v>
      </c>
      <c r="J51" s="30">
        <f t="shared" si="19"/>
        <v>28</v>
      </c>
      <c r="K51" s="30">
        <v>23</v>
      </c>
      <c r="L51" s="30"/>
      <c r="M51" s="30">
        <v>18</v>
      </c>
      <c r="N51" s="30">
        <v>18</v>
      </c>
      <c r="O51" s="30"/>
      <c r="P51" s="30">
        <f t="shared" si="20"/>
        <v>46</v>
      </c>
      <c r="Q51" s="30">
        <f t="shared" si="21"/>
        <v>41</v>
      </c>
      <c r="R51" s="30"/>
      <c r="S51" s="30"/>
      <c r="T51" s="30"/>
    </row>
    <row r="52" spans="1:20" x14ac:dyDescent="0.2">
      <c r="A52" t="s">
        <v>20</v>
      </c>
      <c r="B52" s="30">
        <v>6</v>
      </c>
      <c r="C52" s="30">
        <v>2</v>
      </c>
      <c r="D52" s="30">
        <v>1</v>
      </c>
      <c r="E52" s="30">
        <v>4</v>
      </c>
      <c r="F52" s="30">
        <f t="shared" si="17"/>
        <v>13</v>
      </c>
      <c r="G52" s="30">
        <v>13</v>
      </c>
      <c r="H52" s="30">
        <v>8</v>
      </c>
      <c r="I52" s="30">
        <f t="shared" si="18"/>
        <v>21</v>
      </c>
      <c r="J52" s="30">
        <f t="shared" si="19"/>
        <v>34</v>
      </c>
      <c r="K52" s="30">
        <v>31</v>
      </c>
      <c r="L52" s="30"/>
      <c r="M52" s="30">
        <v>18</v>
      </c>
      <c r="N52" s="30">
        <v>18</v>
      </c>
      <c r="O52" s="30"/>
      <c r="P52" s="30">
        <f t="shared" si="20"/>
        <v>52</v>
      </c>
      <c r="Q52" s="30">
        <f t="shared" si="21"/>
        <v>49</v>
      </c>
      <c r="R52" s="30"/>
      <c r="S52" s="30"/>
      <c r="T52" s="30"/>
    </row>
    <row r="53" spans="1:20" x14ac:dyDescent="0.2">
      <c r="A53" s="25" t="s">
        <v>21</v>
      </c>
      <c r="B53" s="37">
        <v>3</v>
      </c>
      <c r="C53" s="37">
        <v>2</v>
      </c>
      <c r="D53" s="37">
        <v>4</v>
      </c>
      <c r="E53" s="37">
        <v>3</v>
      </c>
      <c r="F53" s="37">
        <f t="shared" si="17"/>
        <v>12</v>
      </c>
      <c r="G53" s="37">
        <v>7</v>
      </c>
      <c r="H53" s="37">
        <v>4</v>
      </c>
      <c r="I53" s="37">
        <f t="shared" si="18"/>
        <v>11</v>
      </c>
      <c r="J53" s="37">
        <f t="shared" si="19"/>
        <v>23</v>
      </c>
      <c r="K53" s="37">
        <v>18</v>
      </c>
      <c r="L53" s="37"/>
      <c r="M53" s="37">
        <v>8</v>
      </c>
      <c r="N53" s="37">
        <v>7</v>
      </c>
      <c r="O53" s="37"/>
      <c r="P53" s="37">
        <f t="shared" si="20"/>
        <v>31</v>
      </c>
      <c r="Q53" s="37">
        <f t="shared" si="21"/>
        <v>25</v>
      </c>
      <c r="R53" s="37"/>
      <c r="S53" s="37"/>
      <c r="T53" s="37"/>
    </row>
  </sheetData>
  <mergeCells count="48">
    <mergeCell ref="A5:A7"/>
    <mergeCell ref="B5:L5"/>
    <mergeCell ref="M5:O5"/>
    <mergeCell ref="P5:P7"/>
    <mergeCell ref="B6:F6"/>
    <mergeCell ref="G6:I6"/>
    <mergeCell ref="N6:N7"/>
    <mergeCell ref="O6:O7"/>
    <mergeCell ref="J6:J7"/>
    <mergeCell ref="K6:K7"/>
    <mergeCell ref="L6:L7"/>
    <mergeCell ref="M6:M7"/>
    <mergeCell ref="M42:M43"/>
    <mergeCell ref="Q5:Q7"/>
    <mergeCell ref="R5:R7"/>
    <mergeCell ref="S5:S7"/>
    <mergeCell ref="T5:T7"/>
    <mergeCell ref="T22:T24"/>
    <mergeCell ref="Q41:Q43"/>
    <mergeCell ref="R41:R43"/>
    <mergeCell ref="S41:S43"/>
    <mergeCell ref="T41:T43"/>
    <mergeCell ref="Q22:Q24"/>
    <mergeCell ref="R22:R24"/>
    <mergeCell ref="S22:S24"/>
    <mergeCell ref="M22:O22"/>
    <mergeCell ref="M23:M24"/>
    <mergeCell ref="B42:F42"/>
    <mergeCell ref="G42:I42"/>
    <mergeCell ref="J42:J43"/>
    <mergeCell ref="K42:K43"/>
    <mergeCell ref="L42:L43"/>
    <mergeCell ref="A22:A24"/>
    <mergeCell ref="A41:A43"/>
    <mergeCell ref="B41:L41"/>
    <mergeCell ref="M41:O41"/>
    <mergeCell ref="P41:P43"/>
    <mergeCell ref="N23:N24"/>
    <mergeCell ref="O23:O24"/>
    <mergeCell ref="P22:P24"/>
    <mergeCell ref="N42:N43"/>
    <mergeCell ref="O42:O43"/>
    <mergeCell ref="B23:F23"/>
    <mergeCell ref="G23:I23"/>
    <mergeCell ref="J23:J24"/>
    <mergeCell ref="B22:L22"/>
    <mergeCell ref="L23:L24"/>
    <mergeCell ref="K23:K24"/>
  </mergeCells>
  <phoneticPr fontId="7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5"/>
  <sheetViews>
    <sheetView workbookViewId="0">
      <pane xSplit="1" topLeftCell="B1" activePane="topRight" state="frozen"/>
      <selection pane="topRight" activeCell="A8" sqref="A8"/>
    </sheetView>
  </sheetViews>
  <sheetFormatPr defaultRowHeight="12" x14ac:dyDescent="0.2"/>
  <cols>
    <col min="1" max="1" width="17" customWidth="1"/>
    <col min="2" max="2" width="7.28515625" customWidth="1"/>
    <col min="3" max="9" width="6.85546875" customWidth="1"/>
    <col min="10" max="14" width="7.5703125" customWidth="1"/>
    <col min="15" max="15" width="7.140625" customWidth="1"/>
    <col min="16" max="16" width="7.42578125" customWidth="1"/>
  </cols>
  <sheetData>
    <row r="1" spans="1:20" x14ac:dyDescent="0.2">
      <c r="A1" s="36" t="s">
        <v>42</v>
      </c>
    </row>
    <row r="2" spans="1:20" x14ac:dyDescent="0.2">
      <c r="A2" t="s">
        <v>48</v>
      </c>
    </row>
    <row r="4" spans="1:20" x14ac:dyDescent="0.2">
      <c r="A4" s="75" t="s">
        <v>14</v>
      </c>
      <c r="B4" s="76" t="s">
        <v>22</v>
      </c>
      <c r="C4" s="77"/>
      <c r="D4" s="77"/>
      <c r="E4" s="77"/>
      <c r="F4" s="77"/>
      <c r="G4" s="77"/>
      <c r="H4" s="77"/>
      <c r="I4" s="77"/>
      <c r="J4" s="77"/>
      <c r="K4" s="77"/>
      <c r="L4" s="78"/>
      <c r="M4" s="75" t="s">
        <v>28</v>
      </c>
      <c r="N4" s="75"/>
      <c r="O4" s="75"/>
      <c r="P4" s="79" t="s">
        <v>29</v>
      </c>
      <c r="Q4" s="79" t="s">
        <v>30</v>
      </c>
      <c r="R4" s="79" t="s">
        <v>38</v>
      </c>
      <c r="S4" s="79" t="s">
        <v>31</v>
      </c>
      <c r="T4" s="75" t="s">
        <v>41</v>
      </c>
    </row>
    <row r="5" spans="1:20" ht="12" customHeight="1" x14ac:dyDescent="0.2">
      <c r="A5" s="75"/>
      <c r="B5" s="80" t="s">
        <v>23</v>
      </c>
      <c r="C5" s="80"/>
      <c r="D5" s="80"/>
      <c r="E5" s="80"/>
      <c r="F5" s="80"/>
      <c r="G5" s="81" t="s">
        <v>24</v>
      </c>
      <c r="H5" s="81"/>
      <c r="I5" s="81"/>
      <c r="J5" s="80" t="s">
        <v>27</v>
      </c>
      <c r="K5" s="84" t="s">
        <v>40</v>
      </c>
      <c r="L5" s="82" t="s">
        <v>36</v>
      </c>
      <c r="M5" s="75" t="s">
        <v>46</v>
      </c>
      <c r="N5" s="79" t="s">
        <v>47</v>
      </c>
      <c r="O5" s="75" t="s">
        <v>37</v>
      </c>
      <c r="P5" s="79"/>
      <c r="Q5" s="79"/>
      <c r="R5" s="79"/>
      <c r="S5" s="79"/>
      <c r="T5" s="75"/>
    </row>
    <row r="6" spans="1:20" ht="68.25" customHeight="1" x14ac:dyDescent="0.2">
      <c r="A6" s="75"/>
      <c r="B6" s="28" t="s">
        <v>33</v>
      </c>
      <c r="C6" s="28" t="s">
        <v>34</v>
      </c>
      <c r="D6" s="29" t="s">
        <v>35</v>
      </c>
      <c r="E6" s="28" t="s">
        <v>25</v>
      </c>
      <c r="F6" s="28" t="s">
        <v>32</v>
      </c>
      <c r="G6" s="28" t="s">
        <v>39</v>
      </c>
      <c r="H6" s="28" t="s">
        <v>26</v>
      </c>
      <c r="I6" s="28" t="s">
        <v>32</v>
      </c>
      <c r="J6" s="75"/>
      <c r="K6" s="85"/>
      <c r="L6" s="83"/>
      <c r="M6" s="75"/>
      <c r="N6" s="79"/>
      <c r="O6" s="75"/>
      <c r="P6" s="79"/>
      <c r="Q6" s="79"/>
      <c r="R6" s="79"/>
      <c r="S6" s="79"/>
      <c r="T6" s="75"/>
    </row>
    <row r="7" spans="1:20" ht="12" customHeight="1" x14ac:dyDescent="0.2">
      <c r="A7" s="32"/>
      <c r="B7" s="32"/>
      <c r="C7" s="32"/>
      <c r="D7" s="33"/>
      <c r="E7" s="32"/>
      <c r="F7" s="32"/>
      <c r="G7" s="32"/>
      <c r="H7" s="32"/>
      <c r="I7" s="32"/>
      <c r="J7" s="32"/>
      <c r="K7" s="34"/>
      <c r="L7" s="35"/>
      <c r="M7" s="32"/>
      <c r="N7" s="32"/>
      <c r="O7" s="32"/>
      <c r="P7" s="33"/>
      <c r="Q7" s="33"/>
      <c r="R7" s="33"/>
      <c r="S7" s="33"/>
      <c r="T7" s="32"/>
    </row>
    <row r="8" spans="1:20" x14ac:dyDescent="0.2">
      <c r="A8" t="s">
        <v>6</v>
      </c>
      <c r="B8" s="30">
        <f t="shared" ref="B8:K8" si="0">SUM(B10:B16)</f>
        <v>41</v>
      </c>
      <c r="C8" s="30">
        <f t="shared" si="0"/>
        <v>11</v>
      </c>
      <c r="D8" s="30">
        <f t="shared" si="0"/>
        <v>91</v>
      </c>
      <c r="E8" s="30">
        <f t="shared" si="0"/>
        <v>21</v>
      </c>
      <c r="F8" s="44">
        <f t="shared" si="0"/>
        <v>164</v>
      </c>
      <c r="G8" s="30">
        <f t="shared" si="0"/>
        <v>50</v>
      </c>
      <c r="H8" s="30">
        <f t="shared" si="0"/>
        <v>98</v>
      </c>
      <c r="I8" s="30">
        <f t="shared" si="0"/>
        <v>148</v>
      </c>
      <c r="J8" s="44">
        <f t="shared" si="0"/>
        <v>312</v>
      </c>
      <c r="K8" s="44">
        <f t="shared" si="0"/>
        <v>243</v>
      </c>
      <c r="L8" s="44"/>
      <c r="M8" s="44">
        <f>SUM(M10:M16)</f>
        <v>110</v>
      </c>
      <c r="N8" s="44">
        <f>SUM(N10:N16)</f>
        <v>101</v>
      </c>
      <c r="O8" s="30"/>
      <c r="P8" s="30">
        <f>SUM(P10:P16)</f>
        <v>422</v>
      </c>
      <c r="Q8" s="30">
        <f>SUM(Q10:Q16)</f>
        <v>344</v>
      </c>
      <c r="R8" s="30">
        <f>SUM(R10:R16)</f>
        <v>0</v>
      </c>
      <c r="S8" s="30">
        <f>SUM(S10:S16)</f>
        <v>0</v>
      </c>
      <c r="T8" s="38"/>
    </row>
    <row r="9" spans="1:20" x14ac:dyDescent="0.2">
      <c r="B9" s="30"/>
      <c r="C9" s="30"/>
      <c r="D9" s="30"/>
      <c r="E9" s="30"/>
      <c r="F9" s="31"/>
      <c r="G9" s="30"/>
      <c r="H9" s="30"/>
      <c r="I9" s="30"/>
      <c r="J9" s="44"/>
      <c r="K9" s="44"/>
      <c r="L9" s="44"/>
      <c r="M9" s="44"/>
      <c r="N9" s="44"/>
      <c r="O9" s="30"/>
      <c r="P9" s="30"/>
      <c r="Q9" s="30"/>
      <c r="R9" s="30"/>
      <c r="S9" s="30"/>
      <c r="T9" s="38"/>
    </row>
    <row r="10" spans="1:20" x14ac:dyDescent="0.2">
      <c r="A10" t="s">
        <v>15</v>
      </c>
      <c r="B10" s="30">
        <v>14</v>
      </c>
      <c r="C10" s="30">
        <v>1</v>
      </c>
      <c r="D10" s="30">
        <v>17</v>
      </c>
      <c r="E10" s="30">
        <v>5</v>
      </c>
      <c r="F10" s="30">
        <f t="shared" ref="F10:F16" si="1">SUM(B10:E10)</f>
        <v>37</v>
      </c>
      <c r="G10" s="30">
        <v>2</v>
      </c>
      <c r="H10" s="30">
        <v>1</v>
      </c>
      <c r="I10" s="30">
        <f t="shared" ref="I10:I16" si="2">SUM(G10:H10)</f>
        <v>3</v>
      </c>
      <c r="J10" s="44">
        <f t="shared" ref="J10:J16" si="3">SUM(I10,F10)</f>
        <v>40</v>
      </c>
      <c r="K10" s="44">
        <v>30</v>
      </c>
      <c r="L10" s="44"/>
      <c r="M10" s="44">
        <v>22</v>
      </c>
      <c r="N10" s="44">
        <v>16</v>
      </c>
      <c r="O10" s="30"/>
      <c r="P10" s="30">
        <f t="shared" ref="P10:Q16" si="4">SUM(M10,J10)</f>
        <v>62</v>
      </c>
      <c r="Q10" s="30">
        <f t="shared" si="4"/>
        <v>46</v>
      </c>
      <c r="R10" s="30"/>
      <c r="S10" s="30"/>
      <c r="T10" s="38"/>
    </row>
    <row r="11" spans="1:20" x14ac:dyDescent="0.2">
      <c r="A11" t="s">
        <v>16</v>
      </c>
      <c r="B11" s="30">
        <v>9</v>
      </c>
      <c r="C11" s="30">
        <v>0</v>
      </c>
      <c r="D11" s="30">
        <v>5</v>
      </c>
      <c r="E11" s="30">
        <v>0</v>
      </c>
      <c r="F11" s="30">
        <f t="shared" si="1"/>
        <v>14</v>
      </c>
      <c r="G11" s="30">
        <v>6</v>
      </c>
      <c r="H11" s="30">
        <v>0</v>
      </c>
      <c r="I11" s="30">
        <f t="shared" si="2"/>
        <v>6</v>
      </c>
      <c r="J11" s="44">
        <f t="shared" si="3"/>
        <v>20</v>
      </c>
      <c r="K11" s="44">
        <v>14</v>
      </c>
      <c r="L11" s="44"/>
      <c r="M11" s="44">
        <v>5</v>
      </c>
      <c r="N11" s="44">
        <v>5</v>
      </c>
      <c r="O11" s="30"/>
      <c r="P11" s="30">
        <f t="shared" si="4"/>
        <v>25</v>
      </c>
      <c r="Q11" s="30">
        <f t="shared" si="4"/>
        <v>19</v>
      </c>
      <c r="R11" s="30"/>
      <c r="S11" s="30"/>
      <c r="T11" s="38"/>
    </row>
    <row r="12" spans="1:20" x14ac:dyDescent="0.2">
      <c r="A12" t="s">
        <v>17</v>
      </c>
      <c r="B12" s="30">
        <v>1</v>
      </c>
      <c r="C12" s="30">
        <v>3</v>
      </c>
      <c r="D12" s="30">
        <v>43</v>
      </c>
      <c r="E12" s="30">
        <v>3</v>
      </c>
      <c r="F12" s="30">
        <f t="shared" si="1"/>
        <v>50</v>
      </c>
      <c r="G12" s="30">
        <v>22</v>
      </c>
      <c r="H12" s="30">
        <v>70</v>
      </c>
      <c r="I12" s="30">
        <f t="shared" si="2"/>
        <v>92</v>
      </c>
      <c r="J12" s="44">
        <f t="shared" si="3"/>
        <v>142</v>
      </c>
      <c r="K12" s="44">
        <v>113</v>
      </c>
      <c r="L12" s="44"/>
      <c r="M12" s="44">
        <v>55</v>
      </c>
      <c r="N12" s="44">
        <v>54</v>
      </c>
      <c r="O12" s="30"/>
      <c r="P12" s="30">
        <f t="shared" si="4"/>
        <v>197</v>
      </c>
      <c r="Q12" s="30">
        <f t="shared" si="4"/>
        <v>167</v>
      </c>
      <c r="R12" s="30"/>
      <c r="S12" s="30"/>
      <c r="T12" s="38"/>
    </row>
    <row r="13" spans="1:20" x14ac:dyDescent="0.2">
      <c r="A13" t="s">
        <v>18</v>
      </c>
      <c r="B13" s="30">
        <v>8</v>
      </c>
      <c r="C13" s="30">
        <v>2</v>
      </c>
      <c r="D13" s="30">
        <v>16</v>
      </c>
      <c r="E13" s="30">
        <v>8</v>
      </c>
      <c r="F13" s="30">
        <f t="shared" si="1"/>
        <v>34</v>
      </c>
      <c r="G13" s="30">
        <v>11</v>
      </c>
      <c r="H13" s="30">
        <v>26</v>
      </c>
      <c r="I13" s="30">
        <f t="shared" si="2"/>
        <v>37</v>
      </c>
      <c r="J13" s="44">
        <f t="shared" si="3"/>
        <v>71</v>
      </c>
      <c r="K13" s="44">
        <v>57</v>
      </c>
      <c r="L13" s="44"/>
      <c r="M13" s="44">
        <v>6</v>
      </c>
      <c r="N13" s="44">
        <v>6</v>
      </c>
      <c r="O13" s="30"/>
      <c r="P13" s="30">
        <f t="shared" si="4"/>
        <v>77</v>
      </c>
      <c r="Q13" s="30">
        <f t="shared" si="4"/>
        <v>63</v>
      </c>
      <c r="R13" s="30"/>
      <c r="S13" s="30"/>
      <c r="T13" s="38"/>
    </row>
    <row r="14" spans="1:20" x14ac:dyDescent="0.2">
      <c r="A14" t="s">
        <v>19</v>
      </c>
      <c r="B14" s="30">
        <v>2</v>
      </c>
      <c r="C14" s="30">
        <v>0</v>
      </c>
      <c r="D14" s="30">
        <v>3</v>
      </c>
      <c r="E14" s="30">
        <v>2</v>
      </c>
      <c r="F14" s="30">
        <f t="shared" si="1"/>
        <v>7</v>
      </c>
      <c r="G14" s="30">
        <v>2</v>
      </c>
      <c r="H14" s="30">
        <v>0</v>
      </c>
      <c r="I14" s="30">
        <f t="shared" si="2"/>
        <v>2</v>
      </c>
      <c r="J14" s="44">
        <f t="shared" si="3"/>
        <v>9</v>
      </c>
      <c r="K14" s="44">
        <v>7</v>
      </c>
      <c r="L14" s="44"/>
      <c r="M14" s="44">
        <v>11</v>
      </c>
      <c r="N14" s="44">
        <v>11</v>
      </c>
      <c r="O14" s="30"/>
      <c r="P14" s="30">
        <f t="shared" si="4"/>
        <v>20</v>
      </c>
      <c r="Q14" s="30">
        <f t="shared" si="4"/>
        <v>18</v>
      </c>
      <c r="R14" s="30"/>
      <c r="S14" s="30"/>
      <c r="T14" s="38"/>
    </row>
    <row r="15" spans="1:20" x14ac:dyDescent="0.2">
      <c r="A15" t="s">
        <v>20</v>
      </c>
      <c r="B15" s="30">
        <v>4</v>
      </c>
      <c r="C15" s="30">
        <v>3</v>
      </c>
      <c r="D15" s="30">
        <v>4</v>
      </c>
      <c r="E15" s="30">
        <v>1</v>
      </c>
      <c r="F15" s="30">
        <f t="shared" si="1"/>
        <v>12</v>
      </c>
      <c r="G15" s="30">
        <v>3</v>
      </c>
      <c r="H15" s="30">
        <v>1</v>
      </c>
      <c r="I15" s="30">
        <f t="shared" si="2"/>
        <v>4</v>
      </c>
      <c r="J15" s="44">
        <f t="shared" si="3"/>
        <v>16</v>
      </c>
      <c r="K15" s="44">
        <v>12</v>
      </c>
      <c r="L15" s="44"/>
      <c r="M15" s="44">
        <v>8</v>
      </c>
      <c r="N15" s="44">
        <v>7</v>
      </c>
      <c r="O15" s="30"/>
      <c r="P15" s="30">
        <f t="shared" si="4"/>
        <v>24</v>
      </c>
      <c r="Q15" s="30">
        <f t="shared" si="4"/>
        <v>19</v>
      </c>
      <c r="R15" s="30"/>
      <c r="S15" s="30"/>
      <c r="T15" s="38"/>
    </row>
    <row r="16" spans="1:20" x14ac:dyDescent="0.2">
      <c r="A16" s="25" t="s">
        <v>21</v>
      </c>
      <c r="B16" s="37">
        <v>3</v>
      </c>
      <c r="C16" s="37">
        <v>2</v>
      </c>
      <c r="D16" s="37">
        <v>3</v>
      </c>
      <c r="E16" s="37">
        <v>2</v>
      </c>
      <c r="F16" s="37">
        <f t="shared" si="1"/>
        <v>10</v>
      </c>
      <c r="G16" s="37">
        <v>4</v>
      </c>
      <c r="H16" s="37">
        <v>0</v>
      </c>
      <c r="I16" s="37">
        <f t="shared" si="2"/>
        <v>4</v>
      </c>
      <c r="J16" s="45">
        <f t="shared" si="3"/>
        <v>14</v>
      </c>
      <c r="K16" s="45">
        <v>10</v>
      </c>
      <c r="L16" s="45"/>
      <c r="M16" s="45">
        <v>3</v>
      </c>
      <c r="N16" s="45">
        <v>2</v>
      </c>
      <c r="O16" s="37"/>
      <c r="P16" s="37">
        <f t="shared" si="4"/>
        <v>17</v>
      </c>
      <c r="Q16" s="37">
        <f t="shared" si="4"/>
        <v>12</v>
      </c>
      <c r="R16" s="37"/>
      <c r="S16" s="37"/>
      <c r="T16" s="39"/>
    </row>
    <row r="20" spans="1:20" x14ac:dyDescent="0.2">
      <c r="A20" s="36" t="s">
        <v>42</v>
      </c>
    </row>
    <row r="21" spans="1:20" x14ac:dyDescent="0.2">
      <c r="A21" t="s">
        <v>49</v>
      </c>
    </row>
    <row r="23" spans="1:20" x14ac:dyDescent="0.2">
      <c r="A23" s="75" t="s">
        <v>14</v>
      </c>
      <c r="B23" s="76" t="s">
        <v>22</v>
      </c>
      <c r="C23" s="77"/>
      <c r="D23" s="77"/>
      <c r="E23" s="77"/>
      <c r="F23" s="77"/>
      <c r="G23" s="77"/>
      <c r="H23" s="77"/>
      <c r="I23" s="77"/>
      <c r="J23" s="77"/>
      <c r="K23" s="77"/>
      <c r="L23" s="78"/>
      <c r="M23" s="75" t="s">
        <v>28</v>
      </c>
      <c r="N23" s="75"/>
      <c r="O23" s="75"/>
      <c r="P23" s="79" t="s">
        <v>29</v>
      </c>
      <c r="Q23" s="79" t="s">
        <v>30</v>
      </c>
      <c r="R23" s="79" t="s">
        <v>38</v>
      </c>
      <c r="S23" s="79" t="s">
        <v>31</v>
      </c>
      <c r="T23" s="75" t="s">
        <v>41</v>
      </c>
    </row>
    <row r="24" spans="1:20" ht="12" customHeight="1" x14ac:dyDescent="0.2">
      <c r="A24" s="75"/>
      <c r="B24" s="80" t="s">
        <v>23</v>
      </c>
      <c r="C24" s="80"/>
      <c r="D24" s="80"/>
      <c r="E24" s="80"/>
      <c r="F24" s="80"/>
      <c r="G24" s="81" t="s">
        <v>24</v>
      </c>
      <c r="H24" s="81"/>
      <c r="I24" s="81"/>
      <c r="J24" s="80" t="s">
        <v>27</v>
      </c>
      <c r="K24" s="84" t="s">
        <v>40</v>
      </c>
      <c r="L24" s="82" t="s">
        <v>36</v>
      </c>
      <c r="M24" s="75" t="s">
        <v>46</v>
      </c>
      <c r="N24" s="79" t="s">
        <v>47</v>
      </c>
      <c r="O24" s="75" t="s">
        <v>37</v>
      </c>
      <c r="P24" s="79"/>
      <c r="Q24" s="79"/>
      <c r="R24" s="79"/>
      <c r="S24" s="79"/>
      <c r="T24" s="75"/>
    </row>
    <row r="25" spans="1:20" ht="45" x14ac:dyDescent="0.2">
      <c r="A25" s="75"/>
      <c r="B25" s="28" t="s">
        <v>33</v>
      </c>
      <c r="C25" s="28" t="s">
        <v>34</v>
      </c>
      <c r="D25" s="29" t="s">
        <v>35</v>
      </c>
      <c r="E25" s="28" t="s">
        <v>25</v>
      </c>
      <c r="F25" s="28" t="s">
        <v>32</v>
      </c>
      <c r="G25" s="28" t="s">
        <v>39</v>
      </c>
      <c r="H25" s="28" t="s">
        <v>26</v>
      </c>
      <c r="I25" s="28" t="s">
        <v>32</v>
      </c>
      <c r="J25" s="75"/>
      <c r="K25" s="85"/>
      <c r="L25" s="83"/>
      <c r="M25" s="75"/>
      <c r="N25" s="79"/>
      <c r="O25" s="75"/>
      <c r="P25" s="79"/>
      <c r="Q25" s="79"/>
      <c r="R25" s="79"/>
      <c r="S25" s="79"/>
      <c r="T25" s="75"/>
    </row>
    <row r="26" spans="1:20" x14ac:dyDescent="0.2">
      <c r="A26" s="32"/>
      <c r="B26" s="32"/>
      <c r="C26" s="32"/>
      <c r="D26" s="33"/>
      <c r="E26" s="32"/>
      <c r="F26" s="32"/>
      <c r="G26" s="32"/>
      <c r="H26" s="32"/>
      <c r="I26" s="32"/>
      <c r="J26" s="32"/>
      <c r="K26" s="34"/>
      <c r="L26" s="35"/>
      <c r="M26" s="32"/>
      <c r="N26" s="32"/>
      <c r="O26" s="32"/>
      <c r="P26" s="33"/>
      <c r="Q26" s="33"/>
      <c r="R26" s="33"/>
      <c r="S26" s="33"/>
      <c r="T26" s="32"/>
    </row>
    <row r="27" spans="1:20" x14ac:dyDescent="0.2">
      <c r="A27" t="s">
        <v>6</v>
      </c>
      <c r="B27" s="30">
        <f t="shared" ref="B27:K27" si="5">SUM(B29:B35)</f>
        <v>38</v>
      </c>
      <c r="C27" s="30">
        <f t="shared" si="5"/>
        <v>19</v>
      </c>
      <c r="D27" s="30">
        <f t="shared" si="5"/>
        <v>110</v>
      </c>
      <c r="E27" s="30">
        <f t="shared" si="5"/>
        <v>11</v>
      </c>
      <c r="F27" s="31">
        <f t="shared" si="5"/>
        <v>178</v>
      </c>
      <c r="G27" s="30">
        <f t="shared" si="5"/>
        <v>58</v>
      </c>
      <c r="H27" s="30">
        <f t="shared" si="5"/>
        <v>124</v>
      </c>
      <c r="I27" s="30">
        <f t="shared" si="5"/>
        <v>182</v>
      </c>
      <c r="J27" s="30">
        <f t="shared" si="5"/>
        <v>360</v>
      </c>
      <c r="K27" s="30">
        <f t="shared" si="5"/>
        <v>295</v>
      </c>
      <c r="L27" s="30"/>
      <c r="M27" s="30">
        <f>SUM(M29:M35)</f>
        <v>167</v>
      </c>
      <c r="N27" s="30">
        <f>SUM(N29:N35)</f>
        <v>156</v>
      </c>
      <c r="O27" s="30"/>
      <c r="P27" s="30">
        <f>SUM(P29:P35)</f>
        <v>527</v>
      </c>
      <c r="Q27" s="30">
        <f>SUM(Q29:Q35)</f>
        <v>451</v>
      </c>
      <c r="R27" s="30">
        <f>SUM(R29:R35)</f>
        <v>0</v>
      </c>
      <c r="S27" s="30">
        <f>SUM(S29:S35)</f>
        <v>0</v>
      </c>
      <c r="T27" s="30"/>
    </row>
    <row r="28" spans="1:20" x14ac:dyDescent="0.2">
      <c r="B28" s="30"/>
      <c r="C28" s="30"/>
      <c r="D28" s="30"/>
      <c r="E28" s="30"/>
      <c r="F28" s="31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</row>
    <row r="29" spans="1:20" x14ac:dyDescent="0.2">
      <c r="A29" t="s">
        <v>15</v>
      </c>
      <c r="B29" s="30">
        <v>15</v>
      </c>
      <c r="C29" s="30">
        <v>6</v>
      </c>
      <c r="D29" s="30">
        <v>20</v>
      </c>
      <c r="E29" s="30">
        <v>0</v>
      </c>
      <c r="F29" s="30">
        <f t="shared" ref="F29:F35" si="6">SUM(B29:E29)</f>
        <v>41</v>
      </c>
      <c r="G29" s="30">
        <v>1</v>
      </c>
      <c r="H29" s="30">
        <v>0</v>
      </c>
      <c r="I29" s="30">
        <f t="shared" ref="I29:I35" si="7">SUM(G29:H29)</f>
        <v>1</v>
      </c>
      <c r="J29" s="30">
        <f t="shared" ref="J29:J35" si="8">SUM(I29,F29)</f>
        <v>42</v>
      </c>
      <c r="K29" s="30">
        <v>25</v>
      </c>
      <c r="L29" s="30"/>
      <c r="M29" s="30">
        <v>29</v>
      </c>
      <c r="N29" s="30">
        <v>21</v>
      </c>
      <c r="O29" s="30"/>
      <c r="P29" s="30">
        <f t="shared" ref="P29:Q35" si="9">SUM(M29,J29)</f>
        <v>71</v>
      </c>
      <c r="Q29" s="30">
        <f t="shared" si="9"/>
        <v>46</v>
      </c>
      <c r="R29" s="30"/>
      <c r="S29" s="30"/>
      <c r="T29" s="30"/>
    </row>
    <row r="30" spans="1:20" x14ac:dyDescent="0.2">
      <c r="A30" t="s">
        <v>16</v>
      </c>
      <c r="B30" s="30">
        <v>7</v>
      </c>
      <c r="C30" s="30">
        <v>3</v>
      </c>
      <c r="D30" s="30">
        <v>11</v>
      </c>
      <c r="E30" s="30">
        <v>2</v>
      </c>
      <c r="F30" s="30">
        <f t="shared" si="6"/>
        <v>23</v>
      </c>
      <c r="G30" s="30">
        <v>1</v>
      </c>
      <c r="H30" s="30">
        <v>1</v>
      </c>
      <c r="I30" s="30">
        <f t="shared" si="7"/>
        <v>2</v>
      </c>
      <c r="J30" s="30">
        <f t="shared" si="8"/>
        <v>25</v>
      </c>
      <c r="K30" s="30">
        <v>18</v>
      </c>
      <c r="L30" s="30"/>
      <c r="M30" s="30">
        <v>3</v>
      </c>
      <c r="N30" s="30">
        <v>3</v>
      </c>
      <c r="O30" s="30"/>
      <c r="P30" s="30">
        <f t="shared" si="9"/>
        <v>28</v>
      </c>
      <c r="Q30" s="30">
        <f t="shared" si="9"/>
        <v>21</v>
      </c>
      <c r="R30" s="30"/>
      <c r="S30" s="30"/>
      <c r="T30" s="30"/>
    </row>
    <row r="31" spans="1:20" x14ac:dyDescent="0.2">
      <c r="A31" t="s">
        <v>17</v>
      </c>
      <c r="B31" s="30">
        <v>3</v>
      </c>
      <c r="C31" s="30">
        <v>3</v>
      </c>
      <c r="D31" s="30">
        <v>55</v>
      </c>
      <c r="E31" s="30">
        <v>1</v>
      </c>
      <c r="F31" s="30">
        <f t="shared" si="6"/>
        <v>62</v>
      </c>
      <c r="G31" s="30">
        <v>44</v>
      </c>
      <c r="H31" s="30">
        <v>107</v>
      </c>
      <c r="I31" s="30">
        <f t="shared" si="7"/>
        <v>151</v>
      </c>
      <c r="J31" s="30">
        <f t="shared" si="8"/>
        <v>213</v>
      </c>
      <c r="K31" s="30">
        <v>190</v>
      </c>
      <c r="L31" s="30"/>
      <c r="M31" s="30">
        <v>95</v>
      </c>
      <c r="N31" s="30">
        <v>94</v>
      </c>
      <c r="O31" s="30"/>
      <c r="P31" s="30">
        <f t="shared" si="9"/>
        <v>308</v>
      </c>
      <c r="Q31" s="30">
        <f t="shared" si="9"/>
        <v>284</v>
      </c>
      <c r="R31" s="30"/>
      <c r="S31" s="30"/>
      <c r="T31" s="30"/>
    </row>
    <row r="32" spans="1:20" x14ac:dyDescent="0.2">
      <c r="A32" t="s">
        <v>18</v>
      </c>
      <c r="B32" s="30">
        <v>2</v>
      </c>
      <c r="C32" s="30">
        <v>4</v>
      </c>
      <c r="D32" s="30">
        <v>4</v>
      </c>
      <c r="E32" s="30">
        <v>5</v>
      </c>
      <c r="F32" s="30">
        <f t="shared" si="6"/>
        <v>15</v>
      </c>
      <c r="G32" s="30">
        <v>6</v>
      </c>
      <c r="H32" s="30">
        <v>13</v>
      </c>
      <c r="I32" s="30">
        <f t="shared" si="7"/>
        <v>19</v>
      </c>
      <c r="J32" s="30">
        <f t="shared" si="8"/>
        <v>34</v>
      </c>
      <c r="K32" s="30">
        <v>31</v>
      </c>
      <c r="L32" s="30"/>
      <c r="M32" s="30">
        <v>6</v>
      </c>
      <c r="N32" s="30">
        <v>5</v>
      </c>
      <c r="O32" s="30"/>
      <c r="P32" s="30">
        <f t="shared" si="9"/>
        <v>40</v>
      </c>
      <c r="Q32" s="30">
        <f t="shared" si="9"/>
        <v>36</v>
      </c>
      <c r="R32" s="30"/>
      <c r="S32" s="30"/>
      <c r="T32" s="30"/>
    </row>
    <row r="33" spans="1:20" x14ac:dyDescent="0.2">
      <c r="A33" t="s">
        <v>19</v>
      </c>
      <c r="B33" s="30">
        <v>1</v>
      </c>
      <c r="C33" s="30">
        <v>2</v>
      </c>
      <c r="D33" s="30">
        <v>8</v>
      </c>
      <c r="E33" s="30">
        <v>0</v>
      </c>
      <c r="F33" s="30">
        <f t="shared" si="6"/>
        <v>11</v>
      </c>
      <c r="G33" s="30">
        <v>2</v>
      </c>
      <c r="H33" s="30">
        <v>0</v>
      </c>
      <c r="I33" s="30">
        <f t="shared" si="7"/>
        <v>2</v>
      </c>
      <c r="J33" s="30">
        <f t="shared" si="8"/>
        <v>13</v>
      </c>
      <c r="K33" s="30">
        <v>9</v>
      </c>
      <c r="L33" s="30"/>
      <c r="M33" s="30">
        <v>9</v>
      </c>
      <c r="N33" s="30">
        <v>9</v>
      </c>
      <c r="O33" s="30"/>
      <c r="P33" s="30">
        <f t="shared" si="9"/>
        <v>22</v>
      </c>
      <c r="Q33" s="30">
        <f t="shared" si="9"/>
        <v>18</v>
      </c>
      <c r="R33" s="30"/>
      <c r="S33" s="30"/>
      <c r="T33" s="30"/>
    </row>
    <row r="34" spans="1:20" x14ac:dyDescent="0.2">
      <c r="A34" t="s">
        <v>20</v>
      </c>
      <c r="B34" s="30">
        <v>10</v>
      </c>
      <c r="C34" s="30">
        <v>1</v>
      </c>
      <c r="D34" s="30">
        <v>11</v>
      </c>
      <c r="E34" s="30">
        <v>1</v>
      </c>
      <c r="F34" s="30">
        <f t="shared" si="6"/>
        <v>23</v>
      </c>
      <c r="G34" s="30">
        <v>2</v>
      </c>
      <c r="H34" s="30">
        <v>3</v>
      </c>
      <c r="I34" s="30">
        <f t="shared" si="7"/>
        <v>5</v>
      </c>
      <c r="J34" s="30">
        <f t="shared" si="8"/>
        <v>28</v>
      </c>
      <c r="K34" s="30">
        <v>18</v>
      </c>
      <c r="L34" s="30"/>
      <c r="M34" s="30">
        <v>22</v>
      </c>
      <c r="N34" s="30">
        <v>21</v>
      </c>
      <c r="O34" s="30"/>
      <c r="P34" s="30">
        <f t="shared" si="9"/>
        <v>50</v>
      </c>
      <c r="Q34" s="30">
        <f t="shared" si="9"/>
        <v>39</v>
      </c>
      <c r="R34" s="30"/>
      <c r="S34" s="30"/>
      <c r="T34" s="30"/>
    </row>
    <row r="35" spans="1:20" x14ac:dyDescent="0.2">
      <c r="A35" s="25" t="s">
        <v>21</v>
      </c>
      <c r="B35" s="37">
        <v>0</v>
      </c>
      <c r="C35" s="37">
        <v>0</v>
      </c>
      <c r="D35" s="37">
        <v>1</v>
      </c>
      <c r="E35" s="37">
        <v>2</v>
      </c>
      <c r="F35" s="37">
        <f t="shared" si="6"/>
        <v>3</v>
      </c>
      <c r="G35" s="37">
        <v>2</v>
      </c>
      <c r="H35" s="37">
        <v>0</v>
      </c>
      <c r="I35" s="37">
        <f t="shared" si="7"/>
        <v>2</v>
      </c>
      <c r="J35" s="37">
        <f t="shared" si="8"/>
        <v>5</v>
      </c>
      <c r="K35" s="37">
        <v>4</v>
      </c>
      <c r="L35" s="37"/>
      <c r="M35" s="37">
        <v>3</v>
      </c>
      <c r="N35" s="37">
        <v>3</v>
      </c>
      <c r="O35" s="37"/>
      <c r="P35" s="37">
        <f t="shared" si="9"/>
        <v>8</v>
      </c>
      <c r="Q35" s="37">
        <f t="shared" si="9"/>
        <v>7</v>
      </c>
      <c r="R35" s="37"/>
      <c r="S35" s="37"/>
      <c r="T35" s="37"/>
    </row>
  </sheetData>
  <mergeCells count="32">
    <mergeCell ref="A4:A6"/>
    <mergeCell ref="M4:O4"/>
    <mergeCell ref="M5:M6"/>
    <mergeCell ref="N5:N6"/>
    <mergeCell ref="O5:O6"/>
    <mergeCell ref="B5:F5"/>
    <mergeCell ref="G5:I5"/>
    <mergeCell ref="J5:J6"/>
    <mergeCell ref="B4:L4"/>
    <mergeCell ref="L5:L6"/>
    <mergeCell ref="K5:K6"/>
    <mergeCell ref="P4:P6"/>
    <mergeCell ref="Q4:Q6"/>
    <mergeCell ref="R4:R6"/>
    <mergeCell ref="S4:S6"/>
    <mergeCell ref="T4:T6"/>
    <mergeCell ref="A23:A25"/>
    <mergeCell ref="B23:L23"/>
    <mergeCell ref="M23:O23"/>
    <mergeCell ref="P23:P25"/>
    <mergeCell ref="Q23:Q25"/>
    <mergeCell ref="S23:S25"/>
    <mergeCell ref="T23:T25"/>
    <mergeCell ref="N24:N25"/>
    <mergeCell ref="O24:O25"/>
    <mergeCell ref="B24:F24"/>
    <mergeCell ref="G24:I24"/>
    <mergeCell ref="J24:J25"/>
    <mergeCell ref="K24:K25"/>
    <mergeCell ref="L24:L25"/>
    <mergeCell ref="M24:M25"/>
    <mergeCell ref="R23:R25"/>
  </mergeCells>
  <phoneticPr fontId="7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Table17.2</vt:lpstr>
      <vt:lpstr>DATA SOURCE_05</vt:lpstr>
      <vt:lpstr>DATA SOURCE (2)</vt:lpstr>
      <vt:lpstr>Table17.2!Print_Area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My PC</cp:lastModifiedBy>
  <cp:lastPrinted>2015-02-13T00:09:02Z</cp:lastPrinted>
  <dcterms:created xsi:type="dcterms:W3CDTF">1999-08-30T05:36:09Z</dcterms:created>
  <dcterms:modified xsi:type="dcterms:W3CDTF">2015-02-13T00:13:30Z</dcterms:modified>
</cp:coreProperties>
</file>