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defaultThemeVersion="124226"/>
  <bookViews>
    <workbookView xWindow="2310" yWindow="330" windowWidth="9690" windowHeight="6690"/>
  </bookViews>
  <sheets>
    <sheet name="Table17.4_13" sheetId="4" r:id="rId1"/>
  </sheets>
  <definedNames>
    <definedName name="_xlnm.Print_Area" localSheetId="0">Table17.4_13!$A$1:$G$116</definedName>
  </definedNames>
  <calcPr calcId="145621"/>
</workbook>
</file>

<file path=xl/calcChain.xml><?xml version="1.0" encoding="utf-8"?>
<calcChain xmlns="http://schemas.openxmlformats.org/spreadsheetml/2006/main">
  <c r="H99" i="4" l="1"/>
  <c r="H87" i="4"/>
  <c r="H75" i="4"/>
  <c r="H63" i="4"/>
  <c r="H44" i="4"/>
  <c r="H32" i="4"/>
  <c r="H20" i="4"/>
  <c r="H9" i="4"/>
  <c r="H8" i="4"/>
  <c r="C18" i="4"/>
  <c r="C8" i="4" l="1"/>
  <c r="E8" i="4"/>
  <c r="G8" i="4" s="1"/>
  <c r="C9" i="4"/>
  <c r="E9" i="4"/>
  <c r="G9" i="4" s="1"/>
  <c r="C10" i="4"/>
  <c r="E11" i="4"/>
  <c r="E14" i="4"/>
  <c r="E15" i="4"/>
  <c r="E16" i="4"/>
  <c r="H16" i="4" s="1"/>
  <c r="E17" i="4"/>
  <c r="H17" i="4" s="1"/>
  <c r="G20" i="4"/>
  <c r="G21" i="4"/>
  <c r="H28" i="4"/>
  <c r="H29" i="4"/>
  <c r="G32" i="4"/>
  <c r="G33" i="4"/>
  <c r="H40" i="4"/>
  <c r="H41" i="4"/>
  <c r="G44" i="4"/>
  <c r="G45" i="4"/>
  <c r="H52" i="4"/>
  <c r="H53" i="4"/>
  <c r="G63" i="4"/>
  <c r="G64" i="4"/>
  <c r="B65" i="4"/>
  <c r="H71" i="4"/>
  <c r="H72" i="4"/>
  <c r="G75" i="4"/>
  <c r="G76" i="4"/>
  <c r="H83" i="4"/>
  <c r="H84" i="4"/>
  <c r="G87" i="4"/>
  <c r="G88" i="4"/>
  <c r="H95" i="4"/>
  <c r="H96" i="4"/>
  <c r="G99" i="4"/>
  <c r="G101" i="4"/>
  <c r="H107" i="4"/>
  <c r="H108" i="4"/>
</calcChain>
</file>

<file path=xl/sharedStrings.xml><?xml version="1.0" encoding="utf-8"?>
<sst xmlns="http://schemas.openxmlformats.org/spreadsheetml/2006/main" count="297" uniqueCount="123">
  <si>
    <t>Table 17.4</t>
  </si>
  <si>
    <t>RATIO OF POLICEMEN AND FIREMEN TO POPULATION BY PROVINCE</t>
  </si>
  <si>
    <t>Province/</t>
  </si>
  <si>
    <t>Population</t>
  </si>
  <si>
    <t>Policemen</t>
  </si>
  <si>
    <t>Firemen</t>
  </si>
  <si>
    <t>Year</t>
  </si>
  <si>
    <t>Number</t>
  </si>
  <si>
    <t xml:space="preserve">Ratio </t>
  </si>
  <si>
    <t>Ratio</t>
  </si>
  <si>
    <t>CAR</t>
  </si>
  <si>
    <t>Abra</t>
  </si>
  <si>
    <t xml:space="preserve">Apayao </t>
  </si>
  <si>
    <t>Baguio City</t>
  </si>
  <si>
    <t>Table 17.4 Continued</t>
  </si>
  <si>
    <t>Benguet</t>
  </si>
  <si>
    <t>Ifugao</t>
  </si>
  <si>
    <t>Kalinga 1/</t>
  </si>
  <si>
    <t>Mt. Province</t>
  </si>
  <si>
    <t>…</t>
  </si>
  <si>
    <t>1:492</t>
  </si>
  <si>
    <t>1:324</t>
  </si>
  <si>
    <t>1:515</t>
  </si>
  <si>
    <t>1:511</t>
  </si>
  <si>
    <t>1:426</t>
  </si>
  <si>
    <t>1:457</t>
  </si>
  <si>
    <t>1:429</t>
  </si>
  <si>
    <t>1:453</t>
  </si>
  <si>
    <t>1:424</t>
  </si>
  <si>
    <t>1:370</t>
  </si>
  <si>
    <t>1:7,482</t>
  </si>
  <si>
    <t>1:4,071</t>
  </si>
  <si>
    <t>1:5,214</t>
  </si>
  <si>
    <t>1:6,445</t>
  </si>
  <si>
    <t>1:5,201</t>
  </si>
  <si>
    <t xml:space="preserve">                 2) Bureau of Fire Protection</t>
  </si>
  <si>
    <t>1:389</t>
  </si>
  <si>
    <t>1:537</t>
  </si>
  <si>
    <t>1:708</t>
  </si>
  <si>
    <t>1:544</t>
  </si>
  <si>
    <t>1:10,388</t>
  </si>
  <si>
    <t>1:3,516</t>
  </si>
  <si>
    <t>1:3,264</t>
  </si>
  <si>
    <t>1:4,740</t>
  </si>
  <si>
    <t>1:5,379</t>
  </si>
  <si>
    <t>1:5,815</t>
  </si>
  <si>
    <t>1:5,354</t>
  </si>
  <si>
    <t>1:4,786</t>
  </si>
  <si>
    <t>1:564</t>
  </si>
  <si>
    <t>1:4,319</t>
  </si>
  <si>
    <t>1:5,335</t>
  </si>
  <si>
    <t>1:917</t>
  </si>
  <si>
    <t>1:7,598</t>
  </si>
  <si>
    <t>1:409</t>
  </si>
  <si>
    <t>1:4,899</t>
  </si>
  <si>
    <t>1:5,271</t>
  </si>
  <si>
    <t>1:536</t>
  </si>
  <si>
    <t>1:4,039</t>
  </si>
  <si>
    <t>1:643</t>
  </si>
  <si>
    <t>1:2,520</t>
  </si>
  <si>
    <t>1:4,958</t>
  </si>
  <si>
    <t>1:526</t>
  </si>
  <si>
    <t>1:5,498</t>
  </si>
  <si>
    <t>1:480</t>
  </si>
  <si>
    <t>1:6,440</t>
  </si>
  <si>
    <t>1:5,371</t>
  </si>
  <si>
    <t>1:4,033</t>
  </si>
  <si>
    <t>1:6,775</t>
  </si>
  <si>
    <t>1:3,518</t>
  </si>
  <si>
    <t>1:5,169</t>
  </si>
  <si>
    <t>1:4,291</t>
  </si>
  <si>
    <t>1:4,732</t>
  </si>
  <si>
    <t>1:5,656</t>
  </si>
  <si>
    <t>1:4,553</t>
  </si>
  <si>
    <t xml:space="preserve"> 2) Population figures for 2001-2004 were taken from the 1995 Census-Based City/Municipal</t>
  </si>
  <si>
    <t xml:space="preserve">     Population Projections.</t>
  </si>
  <si>
    <t xml:space="preserve"> 3) Population figures for 2005-2006 were taken from the 2000 Census-Based Population Projections.</t>
  </si>
  <si>
    <t xml:space="preserve"> 4) Population figures for 2007 were taken from the 2007 Census of Population.</t>
  </si>
  <si>
    <t>1:4,381</t>
  </si>
  <si>
    <t>1:4,099</t>
  </si>
  <si>
    <t>1:6,782</t>
  </si>
  <si>
    <t>1:6,793</t>
  </si>
  <si>
    <t>1:4,032</t>
  </si>
  <si>
    <t>1:3,727</t>
  </si>
  <si>
    <t>1:4,315</t>
  </si>
  <si>
    <t>1:4,383</t>
  </si>
  <si>
    <t>1:4,407</t>
  </si>
  <si>
    <t>1:4,203</t>
  </si>
  <si>
    <t>1:5,284</t>
  </si>
  <si>
    <t>1:4,928</t>
  </si>
  <si>
    <t>1:4,580</t>
  </si>
  <si>
    <t>1:4,372</t>
  </si>
  <si>
    <t>Sources:  1) Police Regional Office-Cordillera Administrative Region</t>
  </si>
  <si>
    <t>1:6,253</t>
  </si>
  <si>
    <t>1:6,018</t>
  </si>
  <si>
    <t>1:3,360</t>
  </si>
  <si>
    <t>1:3,350</t>
  </si>
  <si>
    <t>1:4,122</t>
  </si>
  <si>
    <t>1:4,157</t>
  </si>
  <si>
    <t>1:3,717</t>
  </si>
  <si>
    <t>1:3,910</t>
  </si>
  <si>
    <t>1:4,117</t>
  </si>
  <si>
    <t>1:5,250</t>
  </si>
  <si>
    <t>1:5,515</t>
  </si>
  <si>
    <t>1:4,774</t>
  </si>
  <si>
    <t>1:5,029</t>
  </si>
  <si>
    <t>1:4,335</t>
  </si>
  <si>
    <t>1:4,450</t>
  </si>
  <si>
    <t xml:space="preserve"> 5) Population figures for 2008 and 2009 were taken from the 2000 Census-Based Population Projections.</t>
  </si>
  <si>
    <t>2000-2010</t>
  </si>
  <si>
    <t>1:435</t>
  </si>
  <si>
    <t>1:412</t>
  </si>
  <si>
    <t>1:475</t>
  </si>
  <si>
    <t>1:677</t>
  </si>
  <si>
    <t>1:876</t>
  </si>
  <si>
    <t>1:650</t>
  </si>
  <si>
    <t>1:602</t>
  </si>
  <si>
    <t>1:447</t>
  </si>
  <si>
    <t>1:2,949</t>
  </si>
  <si>
    <t>1:243</t>
  </si>
  <si>
    <t>1:617</t>
  </si>
  <si>
    <t xml:space="preserve"> 6) Population figures for 2010 were taken from the 2010 Census of Population.</t>
  </si>
  <si>
    <t>Notes: 1) Population figures for 2000 were taken from the 2000 Census of Population.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</si>
</sst>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General\ \ "/>
    <numFmt numFmtId="165" formatCode="#,##0\ \ "/>
  </numFmts>
  <fonts count="8" x14ac:knownFonts="1">
    <font>
      <sz val="10"/>
      <name val="Helv"/>
    </font>
    <font>
      <u/>
      <sz val="10"/>
      <name val="Helv"/>
    </font>
    <font>
      <sz val="9"/>
      <name val="Helv"/>
    </font>
    <font>
      <sz val="10"/>
      <name val="Helv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Fill="1" applyBorder="1"/>
    <xf numFmtId="165" fontId="0" fillId="0" borderId="0" xfId="0" applyNumberFormat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4" fontId="4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164" fontId="4" fillId="0" borderId="0" xfId="0" applyNumberFormat="1" applyFont="1"/>
    <xf numFmtId="164" fontId="6" fillId="0" borderId="1" xfId="0" applyNumberFormat="1" applyFont="1" applyFill="1" applyBorder="1" applyAlignment="1">
      <alignment horizontal="center"/>
    </xf>
    <xf numFmtId="3" fontId="6" fillId="0" borderId="2" xfId="0" applyNumberFormat="1" applyFont="1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Continuous"/>
    </xf>
    <xf numFmtId="165" fontId="6" fillId="0" borderId="4" xfId="0" applyNumberFormat="1" applyFont="1" applyFill="1" applyBorder="1" applyAlignment="1">
      <alignment horizontal="centerContinuous"/>
    </xf>
    <xf numFmtId="165" fontId="6" fillId="0" borderId="5" xfId="0" applyNumberFormat="1" applyFont="1" applyFill="1" applyBorder="1" applyAlignment="1">
      <alignment horizontal="centerContinuous"/>
    </xf>
    <xf numFmtId="165" fontId="6" fillId="0" borderId="6" xfId="0" applyNumberFormat="1" applyFont="1" applyFill="1" applyBorder="1" applyAlignment="1">
      <alignment horizontal="centerContinuous"/>
    </xf>
    <xf numFmtId="164" fontId="6" fillId="0" borderId="7" xfId="0" applyNumberFormat="1" applyFont="1" applyFill="1" applyBorder="1" applyAlignment="1">
      <alignment horizontal="center"/>
    </xf>
    <xf numFmtId="3" fontId="6" fillId="0" borderId="8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center"/>
    </xf>
    <xf numFmtId="164" fontId="7" fillId="0" borderId="0" xfId="0" applyNumberFormat="1" applyFont="1" applyBorder="1"/>
    <xf numFmtId="3" fontId="7" fillId="0" borderId="0" xfId="0" applyNumberFormat="1" applyFont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5" fontId="7" fillId="0" borderId="0" xfId="0" applyNumberFormat="1" applyFont="1" applyBorder="1" applyAlignment="1">
      <alignment horizontal="left"/>
    </xf>
    <xf numFmtId="0" fontId="7" fillId="0" borderId="0" xfId="0" quotePrefix="1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165" fontId="4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165" fontId="6" fillId="0" borderId="8" xfId="0" applyNumberFormat="1" applyFont="1" applyFill="1" applyBorder="1" applyAlignment="1">
      <alignment horizontal="center"/>
    </xf>
    <xf numFmtId="165" fontId="6" fillId="0" borderId="9" xfId="0" applyNumberFormat="1" applyFont="1" applyFill="1" applyBorder="1" applyAlignment="1">
      <alignment horizontal="centerContinuous"/>
    </xf>
    <xf numFmtId="165" fontId="6" fillId="0" borderId="8" xfId="0" applyNumberFormat="1" applyFont="1" applyFill="1" applyBorder="1" applyAlignment="1">
      <alignment horizontal="centerContinuous"/>
    </xf>
    <xf numFmtId="165" fontId="6" fillId="0" borderId="7" xfId="0" applyNumberFormat="1" applyFont="1" applyFill="1" applyBorder="1" applyAlignment="1">
      <alignment horizontal="center"/>
    </xf>
    <xf numFmtId="164" fontId="7" fillId="0" borderId="0" xfId="0" applyNumberFormat="1" applyFont="1"/>
    <xf numFmtId="41" fontId="7" fillId="0" borderId="0" xfId="0" applyNumberFormat="1" applyFont="1" applyBorder="1" applyAlignment="1">
      <alignment horizontal="right"/>
    </xf>
    <xf numFmtId="41" fontId="7" fillId="0" borderId="0" xfId="0" applyNumberFormat="1" applyFont="1" applyBorder="1" applyAlignment="1">
      <alignment horizontal="center"/>
    </xf>
    <xf numFmtId="41" fontId="7" fillId="0" borderId="0" xfId="0" applyNumberFormat="1" applyFont="1" applyBorder="1" applyAlignment="1"/>
    <xf numFmtId="3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Continuous"/>
    </xf>
    <xf numFmtId="164" fontId="7" fillId="0" borderId="0" xfId="0" applyNumberFormat="1" applyFont="1" applyFill="1" applyBorder="1" applyAlignment="1">
      <alignment horizontal="left"/>
    </xf>
    <xf numFmtId="164" fontId="7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right"/>
    </xf>
    <xf numFmtId="20" fontId="7" fillId="0" borderId="0" xfId="0" quotePrefix="1" applyNumberFormat="1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left"/>
    </xf>
    <xf numFmtId="3" fontId="0" fillId="0" borderId="0" xfId="0" applyNumberFormat="1" applyFill="1" applyAlignment="1">
      <alignment horizontal="right"/>
    </xf>
    <xf numFmtId="41" fontId="7" fillId="0" borderId="0" xfId="0" applyNumberFormat="1" applyFont="1" applyFill="1" applyBorder="1" applyAlignment="1">
      <alignment horizontal="right"/>
    </xf>
    <xf numFmtId="41" fontId="7" fillId="0" borderId="9" xfId="0" applyNumberFormat="1" applyFont="1" applyFill="1" applyBorder="1" applyAlignment="1">
      <alignment horizontal="right"/>
    </xf>
    <xf numFmtId="3" fontId="6" fillId="0" borderId="1" xfId="0" applyNumberFormat="1" applyFont="1" applyFill="1" applyBorder="1" applyAlignment="1">
      <alignment horizontal="center"/>
    </xf>
    <xf numFmtId="3" fontId="6" fillId="0" borderId="7" xfId="0" applyNumberFormat="1" applyFont="1" applyFill="1" applyBorder="1" applyAlignment="1">
      <alignment horizontal="center"/>
    </xf>
    <xf numFmtId="0" fontId="0" fillId="0" borderId="0" xfId="0" applyBorder="1"/>
    <xf numFmtId="41" fontId="7" fillId="0" borderId="0" xfId="0" quotePrefix="1" applyNumberFormat="1" applyFont="1" applyBorder="1" applyAlignment="1">
      <alignment horizontal="right"/>
    </xf>
    <xf numFmtId="41" fontId="7" fillId="0" borderId="0" xfId="0" quotePrefix="1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0" fillId="0" borderId="0" xfId="0" applyFill="1"/>
    <xf numFmtId="41" fontId="7" fillId="0" borderId="9" xfId="0" applyNumberFormat="1" applyFont="1" applyBorder="1" applyAlignment="1">
      <alignment horizontal="right"/>
    </xf>
    <xf numFmtId="41" fontId="3" fillId="0" borderId="0" xfId="0" applyNumberFormat="1" applyFont="1"/>
    <xf numFmtId="37" fontId="1" fillId="0" borderId="0" xfId="0" applyNumberFormat="1" applyFont="1" applyAlignment="1">
      <alignment horizontal="left"/>
    </xf>
    <xf numFmtId="37" fontId="0" fillId="0" borderId="0" xfId="0" applyNumberFormat="1"/>
    <xf numFmtId="37" fontId="3" fillId="0" borderId="0" xfId="0" applyNumberFormat="1" applyFont="1"/>
    <xf numFmtId="0" fontId="3" fillId="0" borderId="0" xfId="0" applyNumberFormat="1" applyFont="1"/>
    <xf numFmtId="0" fontId="7" fillId="2" borderId="0" xfId="0" applyFont="1" applyFill="1" applyAlignment="1">
      <alignment horizontal="left" indent="3"/>
    </xf>
    <xf numFmtId="164" fontId="7" fillId="0" borderId="0" xfId="0" applyNumberFormat="1" applyFont="1" applyFill="1" applyBorder="1" applyAlignment="1">
      <alignment horizontal="left" indent="3"/>
    </xf>
    <xf numFmtId="43" fontId="3" fillId="0" borderId="0" xfId="0" applyNumberFormat="1" applyFont="1"/>
    <xf numFmtId="0" fontId="7" fillId="0" borderId="0" xfId="0" applyFont="1" applyAlignment="1">
      <alignment horizontal="left" indent="3"/>
    </xf>
    <xf numFmtId="164" fontId="7" fillId="0" borderId="0" xfId="0" applyNumberFormat="1" applyFont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9" xfId="0" applyNumberFormat="1" applyFont="1" applyFill="1" applyBorder="1" applyAlignment="1">
      <alignment horizontal="center"/>
    </xf>
    <xf numFmtId="41" fontId="7" fillId="0" borderId="9" xfId="0" quotePrefix="1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view="pageBreakPreview" zoomScaleSheetLayoutView="100" workbookViewId="0">
      <pane ySplit="7" topLeftCell="A8" activePane="bottomLeft" state="frozen"/>
      <selection pane="bottomLeft" activeCell="F25" sqref="F25"/>
    </sheetView>
  </sheetViews>
  <sheetFormatPr defaultColWidth="10.28515625" defaultRowHeight="12.75" x14ac:dyDescent="0.2"/>
  <cols>
    <col min="1" max="1" width="17.140625" style="8" customWidth="1"/>
    <col min="2" max="2" width="15.5703125" style="2" customWidth="1"/>
    <col min="3" max="3" width="15.5703125" style="10" customWidth="1"/>
    <col min="4" max="4" width="16" style="1" customWidth="1"/>
    <col min="5" max="5" width="16.5703125" style="10" customWidth="1"/>
    <col min="6" max="6" width="15.7109375" style="5" customWidth="1"/>
    <col min="7" max="7" width="1.85546875" style="10" hidden="1" customWidth="1"/>
  </cols>
  <sheetData>
    <row r="1" spans="1:9" x14ac:dyDescent="0.2">
      <c r="A1" s="12" t="s">
        <v>0</v>
      </c>
      <c r="B1" s="13"/>
      <c r="C1" s="14"/>
      <c r="D1" s="15"/>
      <c r="E1" s="14"/>
      <c r="F1" s="16"/>
      <c r="G1" s="14"/>
    </row>
    <row r="2" spans="1:9" x14ac:dyDescent="0.2">
      <c r="A2" s="17" t="s">
        <v>1</v>
      </c>
      <c r="B2" s="18"/>
      <c r="C2" s="14"/>
      <c r="D2" s="15"/>
      <c r="E2" s="14"/>
      <c r="F2" s="16"/>
      <c r="G2" s="14"/>
    </row>
    <row r="3" spans="1:9" x14ac:dyDescent="0.2">
      <c r="A3" s="17" t="s">
        <v>109</v>
      </c>
      <c r="B3" s="13"/>
      <c r="C3" s="14"/>
      <c r="D3" s="15"/>
      <c r="E3" s="14"/>
      <c r="F3" s="16"/>
      <c r="G3" s="14"/>
    </row>
    <row r="4" spans="1:9" ht="12.75" customHeight="1" x14ac:dyDescent="0.2">
      <c r="A4" s="19"/>
      <c r="B4" s="13"/>
      <c r="C4" s="14"/>
      <c r="D4" s="15"/>
      <c r="E4" s="14"/>
      <c r="F4" s="16"/>
      <c r="G4" s="14"/>
    </row>
    <row r="5" spans="1:9" x14ac:dyDescent="0.2">
      <c r="A5" s="20" t="s">
        <v>2</v>
      </c>
      <c r="B5" s="21" t="s">
        <v>3</v>
      </c>
      <c r="C5" s="22" t="s">
        <v>4</v>
      </c>
      <c r="D5" s="23"/>
      <c r="E5" s="25" t="s">
        <v>5</v>
      </c>
      <c r="F5" s="25"/>
      <c r="G5" s="24"/>
      <c r="H5" s="72"/>
      <c r="I5" s="73"/>
    </row>
    <row r="6" spans="1:9" x14ac:dyDescent="0.2">
      <c r="A6" s="26" t="s">
        <v>6</v>
      </c>
      <c r="B6" s="27"/>
      <c r="C6" s="28" t="s">
        <v>7</v>
      </c>
      <c r="D6" s="22" t="s">
        <v>8</v>
      </c>
      <c r="E6" s="29" t="s">
        <v>7</v>
      </c>
      <c r="F6" s="25" t="s">
        <v>9</v>
      </c>
      <c r="G6" s="24"/>
      <c r="H6" s="73"/>
      <c r="I6" s="73"/>
    </row>
    <row r="7" spans="1:9" x14ac:dyDescent="0.2">
      <c r="A7" s="52" t="s">
        <v>10</v>
      </c>
      <c r="B7" s="49"/>
      <c r="C7" s="50"/>
      <c r="D7" s="51"/>
      <c r="E7" s="50"/>
      <c r="F7" s="51"/>
      <c r="G7" s="51"/>
      <c r="H7" s="73"/>
      <c r="I7" s="73"/>
    </row>
    <row r="8" spans="1:9" x14ac:dyDescent="0.2">
      <c r="A8" s="80">
        <v>2000</v>
      </c>
      <c r="B8" s="58">
        <v>1365412</v>
      </c>
      <c r="C8" s="47">
        <f>SUM(C20,C32,C44,C63,C75,C87,C99)</f>
        <v>3033</v>
      </c>
      <c r="D8" s="63" t="s">
        <v>118</v>
      </c>
      <c r="E8" s="48">
        <f>SUM(E20,E32,E44,E63,E75,E87,E99)</f>
        <v>325</v>
      </c>
      <c r="F8" s="63" t="s">
        <v>49</v>
      </c>
      <c r="G8" s="35">
        <f>ROUND(B8/E8,0)</f>
        <v>4201</v>
      </c>
      <c r="H8" s="74">
        <f>B8/463</f>
        <v>2949.0539956803455</v>
      </c>
      <c r="I8" s="74"/>
    </row>
    <row r="9" spans="1:9" x14ac:dyDescent="0.2">
      <c r="A9" s="80">
        <v>2001</v>
      </c>
      <c r="B9" s="58">
        <v>1435013</v>
      </c>
      <c r="C9" s="47">
        <f>SUM(C21,C33,C45,C64,C76,C88,C100)</f>
        <v>2544</v>
      </c>
      <c r="D9" s="63" t="s">
        <v>48</v>
      </c>
      <c r="E9" s="48">
        <f>SUM(E21,E33,E45,E64,E76,E88,E100)</f>
        <v>269</v>
      </c>
      <c r="F9" s="63" t="s">
        <v>50</v>
      </c>
      <c r="G9" s="35">
        <f>ROUND(B9/E9,0)</f>
        <v>5335</v>
      </c>
      <c r="H9" s="74">
        <f>B9/2544</f>
        <v>564.07743710691818</v>
      </c>
      <c r="I9" s="74"/>
    </row>
    <row r="10" spans="1:9" x14ac:dyDescent="0.2">
      <c r="A10" s="80">
        <v>2002</v>
      </c>
      <c r="B10" s="58">
        <v>1466456</v>
      </c>
      <c r="C10" s="47">
        <f>SUM(C22,C34,C46,C65,C77,C89,C101)</f>
        <v>2868</v>
      </c>
      <c r="D10" s="63" t="s">
        <v>23</v>
      </c>
      <c r="E10" s="46" t="s">
        <v>19</v>
      </c>
      <c r="F10" s="46" t="s">
        <v>19</v>
      </c>
      <c r="G10" s="35"/>
      <c r="H10" s="74"/>
      <c r="I10" s="74"/>
    </row>
    <row r="11" spans="1:9" x14ac:dyDescent="0.2">
      <c r="A11" s="80">
        <v>2003</v>
      </c>
      <c r="B11" s="58">
        <v>1497900</v>
      </c>
      <c r="C11" s="46" t="s">
        <v>19</v>
      </c>
      <c r="D11" s="46" t="s">
        <v>19</v>
      </c>
      <c r="E11" s="48">
        <f>SUM(E23,E37,E49,E68,E80,E92,E104)</f>
        <v>308</v>
      </c>
      <c r="F11" s="63" t="s">
        <v>47</v>
      </c>
      <c r="G11" s="35"/>
      <c r="H11" s="74"/>
      <c r="I11" s="74"/>
    </row>
    <row r="12" spans="1:9" x14ac:dyDescent="0.2">
      <c r="A12" s="80">
        <v>2004</v>
      </c>
      <c r="B12" s="58">
        <v>1529425</v>
      </c>
      <c r="C12" s="58" t="s">
        <v>19</v>
      </c>
      <c r="D12" s="58" t="s">
        <v>19</v>
      </c>
      <c r="E12" s="58" t="s">
        <v>19</v>
      </c>
      <c r="F12" s="58" t="s">
        <v>19</v>
      </c>
      <c r="G12" s="35"/>
      <c r="H12" s="74"/>
      <c r="I12" s="74"/>
    </row>
    <row r="13" spans="1:9" x14ac:dyDescent="0.2">
      <c r="A13" s="80">
        <v>2005</v>
      </c>
      <c r="B13" s="58">
        <v>1526800</v>
      </c>
      <c r="C13" s="58" t="s">
        <v>19</v>
      </c>
      <c r="D13" s="58" t="s">
        <v>19</v>
      </c>
      <c r="E13" s="48">
        <v>387</v>
      </c>
      <c r="F13" s="64" t="s">
        <v>66</v>
      </c>
      <c r="G13" s="35"/>
      <c r="H13" s="74"/>
      <c r="I13" s="74"/>
    </row>
    <row r="14" spans="1:9" x14ac:dyDescent="0.2">
      <c r="A14" s="80">
        <v>2006</v>
      </c>
      <c r="B14" s="58">
        <v>1559500</v>
      </c>
      <c r="C14" s="58" t="s">
        <v>19</v>
      </c>
      <c r="D14" s="58" t="s">
        <v>19</v>
      </c>
      <c r="E14" s="48">
        <f>47+34+72+88+42+38+35</f>
        <v>356</v>
      </c>
      <c r="F14" s="58" t="s">
        <v>78</v>
      </c>
      <c r="G14" s="35"/>
      <c r="H14" s="74"/>
      <c r="I14" s="74"/>
    </row>
    <row r="15" spans="1:9" x14ac:dyDescent="0.2">
      <c r="A15" s="80">
        <v>2007</v>
      </c>
      <c r="B15" s="58">
        <v>1520743</v>
      </c>
      <c r="C15" s="58" t="s">
        <v>19</v>
      </c>
      <c r="D15" s="58" t="s">
        <v>19</v>
      </c>
      <c r="E15" s="48">
        <f>57+34+81+85+43+37+34</f>
        <v>371</v>
      </c>
      <c r="F15" s="58" t="s">
        <v>79</v>
      </c>
      <c r="G15" s="35"/>
      <c r="H15" s="74"/>
      <c r="I15" s="74"/>
    </row>
    <row r="16" spans="1:9" x14ac:dyDescent="0.2">
      <c r="A16" s="80">
        <v>2008</v>
      </c>
      <c r="B16" s="58">
        <v>1625600</v>
      </c>
      <c r="C16" s="58" t="s">
        <v>19</v>
      </c>
      <c r="D16" s="58" t="s">
        <v>19</v>
      </c>
      <c r="E16" s="48">
        <f>E28+E40+E52+E71+E83+E95+E107</f>
        <v>375</v>
      </c>
      <c r="F16" s="58" t="s">
        <v>106</v>
      </c>
      <c r="G16" s="35"/>
      <c r="H16" s="74">
        <f>B16/E16</f>
        <v>4334.9333333333334</v>
      </c>
      <c r="I16" s="74"/>
    </row>
    <row r="17" spans="1:11" x14ac:dyDescent="0.2">
      <c r="A17" s="80">
        <v>2009</v>
      </c>
      <c r="B17" s="58">
        <v>1659800</v>
      </c>
      <c r="C17" s="58" t="s">
        <v>19</v>
      </c>
      <c r="D17" s="58" t="s">
        <v>19</v>
      </c>
      <c r="E17" s="48">
        <f>E29+E41+E53+E72+E84+E96+E108</f>
        <v>373</v>
      </c>
      <c r="F17" s="58" t="s">
        <v>107</v>
      </c>
      <c r="G17" s="35"/>
      <c r="H17" s="74">
        <f>B17/E17</f>
        <v>4449.8659517426277</v>
      </c>
      <c r="I17" s="74"/>
    </row>
    <row r="18" spans="1:11" x14ac:dyDescent="0.2">
      <c r="A18" s="80">
        <v>2010</v>
      </c>
      <c r="B18" s="58">
        <v>1616867</v>
      </c>
      <c r="C18" s="47">
        <f>SUM(C30,C42,C54,C73,C85,C97,C109)+328+680</f>
        <v>3721</v>
      </c>
      <c r="D18" s="63" t="s">
        <v>110</v>
      </c>
      <c r="E18" s="46" t="s">
        <v>19</v>
      </c>
      <c r="F18" s="58" t="s">
        <v>19</v>
      </c>
      <c r="G18" s="35"/>
      <c r="H18" s="74"/>
      <c r="I18" s="74"/>
    </row>
    <row r="19" spans="1:11" s="69" customFormat="1" x14ac:dyDescent="0.2">
      <c r="A19" s="53" t="s">
        <v>11</v>
      </c>
      <c r="B19" s="58"/>
      <c r="C19" s="58"/>
      <c r="D19" s="58"/>
      <c r="E19" s="58"/>
      <c r="F19" s="58"/>
      <c r="G19" s="56"/>
      <c r="H19" s="74"/>
      <c r="I19" s="74"/>
    </row>
    <row r="20" spans="1:11" x14ac:dyDescent="0.2">
      <c r="A20" s="81">
        <v>2000</v>
      </c>
      <c r="B20" s="58">
        <v>209491</v>
      </c>
      <c r="C20" s="58">
        <v>647</v>
      </c>
      <c r="D20" s="64" t="s">
        <v>21</v>
      </c>
      <c r="E20" s="58">
        <v>28</v>
      </c>
      <c r="F20" s="63" t="s">
        <v>30</v>
      </c>
      <c r="G20" s="35">
        <f>ROUND(B20/E20,0)</f>
        <v>7482</v>
      </c>
      <c r="H20" s="74">
        <f>B20/647</f>
        <v>323.78825347758885</v>
      </c>
      <c r="I20" s="74"/>
    </row>
    <row r="21" spans="1:11" x14ac:dyDescent="0.2">
      <c r="A21" s="81">
        <v>2001</v>
      </c>
      <c r="B21" s="58">
        <v>212730</v>
      </c>
      <c r="C21" s="58">
        <v>232</v>
      </c>
      <c r="D21" s="64" t="s">
        <v>51</v>
      </c>
      <c r="E21" s="58">
        <v>28</v>
      </c>
      <c r="F21" s="63" t="s">
        <v>52</v>
      </c>
      <c r="G21" s="35">
        <f>ROUND(B21/E21,0)</f>
        <v>7598</v>
      </c>
      <c r="H21" s="74"/>
      <c r="I21" s="74"/>
    </row>
    <row r="22" spans="1:11" x14ac:dyDescent="0.2">
      <c r="A22" s="81">
        <v>2002</v>
      </c>
      <c r="B22" s="58">
        <v>215441</v>
      </c>
      <c r="C22" s="58">
        <v>554</v>
      </c>
      <c r="D22" s="64" t="s">
        <v>36</v>
      </c>
      <c r="E22" s="46" t="s">
        <v>19</v>
      </c>
      <c r="F22" s="46" t="s">
        <v>19</v>
      </c>
      <c r="G22" s="35"/>
      <c r="H22" s="74"/>
      <c r="I22" s="74"/>
      <c r="J22" s="71"/>
    </row>
    <row r="23" spans="1:11" x14ac:dyDescent="0.2">
      <c r="A23" s="81">
        <v>2003</v>
      </c>
      <c r="B23" s="58">
        <v>218155</v>
      </c>
      <c r="C23" s="58" t="s">
        <v>19</v>
      </c>
      <c r="D23" s="58" t="s">
        <v>19</v>
      </c>
      <c r="E23" s="46">
        <v>21</v>
      </c>
      <c r="F23" s="63" t="s">
        <v>40</v>
      </c>
      <c r="G23" s="35"/>
      <c r="H23" s="74"/>
      <c r="I23" s="74"/>
    </row>
    <row r="24" spans="1:11" x14ac:dyDescent="0.2">
      <c r="A24" s="81">
        <v>2004</v>
      </c>
      <c r="B24" s="58">
        <v>220873</v>
      </c>
      <c r="C24" s="58" t="s">
        <v>19</v>
      </c>
      <c r="D24" s="58" t="s">
        <v>19</v>
      </c>
      <c r="E24" s="46" t="s">
        <v>19</v>
      </c>
      <c r="F24" s="46" t="s">
        <v>19</v>
      </c>
      <c r="G24" s="35"/>
      <c r="H24" s="74"/>
      <c r="I24" s="74"/>
    </row>
    <row r="25" spans="1:11" x14ac:dyDescent="0.2">
      <c r="A25" s="81">
        <v>2005</v>
      </c>
      <c r="B25" s="58">
        <v>227100</v>
      </c>
      <c r="C25" s="58" t="s">
        <v>19</v>
      </c>
      <c r="D25" s="58" t="s">
        <v>19</v>
      </c>
      <c r="E25" s="46">
        <v>33</v>
      </c>
      <c r="F25" s="63" t="s">
        <v>67</v>
      </c>
      <c r="G25" s="35"/>
      <c r="H25" s="74"/>
      <c r="I25" s="74"/>
    </row>
    <row r="26" spans="1:11" x14ac:dyDescent="0.2">
      <c r="A26" s="81">
        <v>2006</v>
      </c>
      <c r="B26" s="58">
        <v>230600</v>
      </c>
      <c r="C26" s="58" t="s">
        <v>19</v>
      </c>
      <c r="D26" s="58" t="s">
        <v>19</v>
      </c>
      <c r="E26" s="46">
        <v>34</v>
      </c>
      <c r="F26" s="46" t="s">
        <v>80</v>
      </c>
      <c r="G26" s="35"/>
      <c r="H26" s="74"/>
      <c r="I26" s="74"/>
    </row>
    <row r="27" spans="1:11" x14ac:dyDescent="0.2">
      <c r="A27" s="81">
        <v>2007</v>
      </c>
      <c r="B27" s="58">
        <v>230943</v>
      </c>
      <c r="C27" s="58" t="s">
        <v>19</v>
      </c>
      <c r="D27" s="58" t="s">
        <v>19</v>
      </c>
      <c r="E27" s="46">
        <v>34</v>
      </c>
      <c r="F27" s="46" t="s">
        <v>81</v>
      </c>
      <c r="G27" s="35"/>
      <c r="H27" s="74"/>
      <c r="I27" s="74"/>
    </row>
    <row r="28" spans="1:11" x14ac:dyDescent="0.2">
      <c r="A28" s="81">
        <v>2008</v>
      </c>
      <c r="B28" s="58">
        <v>237600</v>
      </c>
      <c r="C28" s="58" t="s">
        <v>19</v>
      </c>
      <c r="D28" s="58" t="s">
        <v>19</v>
      </c>
      <c r="E28" s="46">
        <v>38</v>
      </c>
      <c r="F28" s="46" t="s">
        <v>93</v>
      </c>
      <c r="G28" s="35"/>
      <c r="H28" s="74">
        <f>B28/E28</f>
        <v>6252.6315789473683</v>
      </c>
      <c r="I28" s="74"/>
    </row>
    <row r="29" spans="1:11" x14ac:dyDescent="0.2">
      <c r="A29" s="81">
        <v>2009</v>
      </c>
      <c r="B29" s="58">
        <v>240700</v>
      </c>
      <c r="C29" s="58" t="s">
        <v>19</v>
      </c>
      <c r="D29" s="58" t="s">
        <v>19</v>
      </c>
      <c r="E29" s="46">
        <v>40</v>
      </c>
      <c r="F29" s="46" t="s">
        <v>94</v>
      </c>
      <c r="G29" s="35"/>
      <c r="H29" s="74">
        <f>B29/E29</f>
        <v>6017.5</v>
      </c>
      <c r="I29" s="74"/>
    </row>
    <row r="30" spans="1:11" x14ac:dyDescent="0.2">
      <c r="A30" s="81">
        <v>2010</v>
      </c>
      <c r="B30" s="58">
        <v>234733</v>
      </c>
      <c r="C30" s="58">
        <v>570</v>
      </c>
      <c r="D30" s="64" t="s">
        <v>111</v>
      </c>
      <c r="E30" s="46" t="s">
        <v>19</v>
      </c>
      <c r="F30" s="46" t="s">
        <v>19</v>
      </c>
      <c r="G30" s="35"/>
      <c r="H30" s="74"/>
      <c r="I30" s="74"/>
    </row>
    <row r="31" spans="1:11" ht="12" customHeight="1" x14ac:dyDescent="0.2">
      <c r="A31" s="30" t="s">
        <v>12</v>
      </c>
      <c r="B31" s="46"/>
      <c r="C31" s="46"/>
      <c r="D31" s="46"/>
      <c r="E31" s="46"/>
      <c r="F31" s="46"/>
      <c r="G31" s="35"/>
      <c r="H31" s="74"/>
      <c r="I31" s="74"/>
      <c r="K31" s="2"/>
    </row>
    <row r="32" spans="1:11" x14ac:dyDescent="0.2">
      <c r="A32" s="81">
        <v>2000</v>
      </c>
      <c r="B32" s="58">
        <v>97129</v>
      </c>
      <c r="C32" s="58">
        <v>243</v>
      </c>
      <c r="D32" s="64" t="s">
        <v>119</v>
      </c>
      <c r="E32" s="58">
        <v>19</v>
      </c>
      <c r="F32" s="63" t="s">
        <v>54</v>
      </c>
      <c r="G32" s="35">
        <f>ROUND(B32/E32,0)</f>
        <v>5112</v>
      </c>
      <c r="H32" s="74">
        <f>B32/243</f>
        <v>399.70781893004113</v>
      </c>
      <c r="I32" s="74"/>
      <c r="K32" s="2"/>
    </row>
    <row r="33" spans="1:11" x14ac:dyDescent="0.2">
      <c r="A33" s="81">
        <v>2001</v>
      </c>
      <c r="B33" s="58">
        <v>94873</v>
      </c>
      <c r="C33" s="58">
        <v>232</v>
      </c>
      <c r="D33" s="64" t="s">
        <v>53</v>
      </c>
      <c r="E33" s="58">
        <v>18</v>
      </c>
      <c r="F33" s="63" t="s">
        <v>55</v>
      </c>
      <c r="G33" s="35">
        <f>ROUND(B33/E33,0)</f>
        <v>5271</v>
      </c>
      <c r="H33" s="74"/>
      <c r="I33" s="74"/>
      <c r="K33" s="2"/>
    </row>
    <row r="34" spans="1:11" x14ac:dyDescent="0.2">
      <c r="A34" s="81">
        <v>2002</v>
      </c>
      <c r="B34" s="58">
        <v>96659</v>
      </c>
      <c r="C34" s="58">
        <v>227</v>
      </c>
      <c r="D34" s="64" t="s">
        <v>24</v>
      </c>
      <c r="E34" s="46" t="s">
        <v>19</v>
      </c>
      <c r="F34" s="46" t="s">
        <v>19</v>
      </c>
      <c r="G34" s="35"/>
      <c r="H34" s="74"/>
      <c r="I34" s="74"/>
      <c r="K34" s="2"/>
    </row>
    <row r="35" spans="1:11" x14ac:dyDescent="0.2">
      <c r="A35" s="81">
        <v>2003</v>
      </c>
      <c r="B35" s="58">
        <v>98444</v>
      </c>
      <c r="C35" s="58" t="s">
        <v>19</v>
      </c>
      <c r="D35" s="58" t="s">
        <v>19</v>
      </c>
      <c r="E35" s="46">
        <v>28</v>
      </c>
      <c r="F35" s="46" t="s">
        <v>41</v>
      </c>
      <c r="G35" s="35"/>
      <c r="H35" s="74"/>
      <c r="I35" s="74"/>
      <c r="K35" s="2"/>
    </row>
    <row r="36" spans="1:11" x14ac:dyDescent="0.2">
      <c r="A36" s="81">
        <v>2004</v>
      </c>
      <c r="B36" s="58">
        <v>100237</v>
      </c>
      <c r="C36" s="58" t="s">
        <v>19</v>
      </c>
      <c r="D36" s="58" t="s">
        <v>19</v>
      </c>
      <c r="E36" s="58" t="s">
        <v>19</v>
      </c>
      <c r="F36" s="58" t="s">
        <v>19</v>
      </c>
      <c r="G36" s="35"/>
      <c r="H36" s="74"/>
      <c r="I36" s="74"/>
      <c r="K36" s="2"/>
    </row>
    <row r="37" spans="1:11" x14ac:dyDescent="0.2">
      <c r="A37" s="81">
        <v>2005</v>
      </c>
      <c r="B37" s="58">
        <v>110000</v>
      </c>
      <c r="C37" s="58" t="s">
        <v>19</v>
      </c>
      <c r="D37" s="58" t="s">
        <v>19</v>
      </c>
      <c r="E37" s="46">
        <v>29</v>
      </c>
      <c r="F37" s="63" t="s">
        <v>68</v>
      </c>
      <c r="G37" s="35"/>
      <c r="H37" s="74"/>
      <c r="I37" s="74"/>
      <c r="K37" s="2"/>
    </row>
    <row r="38" spans="1:11" x14ac:dyDescent="0.2">
      <c r="A38" s="81">
        <v>2006</v>
      </c>
      <c r="B38" s="58">
        <v>112700</v>
      </c>
      <c r="C38" s="58" t="s">
        <v>19</v>
      </c>
      <c r="D38" s="58" t="s">
        <v>19</v>
      </c>
      <c r="E38" s="46" t="s">
        <v>19</v>
      </c>
      <c r="F38" s="46" t="s">
        <v>19</v>
      </c>
      <c r="G38" s="35"/>
      <c r="H38" s="74"/>
      <c r="I38" s="74"/>
      <c r="K38" s="2"/>
    </row>
    <row r="39" spans="1:11" x14ac:dyDescent="0.2">
      <c r="A39" s="81">
        <v>2007</v>
      </c>
      <c r="B39" s="58">
        <v>103633</v>
      </c>
      <c r="C39" s="58" t="s">
        <v>19</v>
      </c>
      <c r="D39" s="58" t="s">
        <v>19</v>
      </c>
      <c r="E39" s="46" t="s">
        <v>19</v>
      </c>
      <c r="F39" s="46" t="s">
        <v>19</v>
      </c>
      <c r="G39" s="35"/>
      <c r="H39" s="74"/>
      <c r="I39" s="74"/>
      <c r="K39" s="2"/>
    </row>
    <row r="40" spans="1:11" x14ac:dyDescent="0.2">
      <c r="A40" s="81">
        <v>2008</v>
      </c>
      <c r="B40" s="58">
        <v>117600</v>
      </c>
      <c r="C40" s="58" t="s">
        <v>19</v>
      </c>
      <c r="D40" s="58" t="s">
        <v>19</v>
      </c>
      <c r="E40" s="46">
        <v>35</v>
      </c>
      <c r="F40" s="63" t="s">
        <v>95</v>
      </c>
      <c r="G40" s="35"/>
      <c r="H40" s="74">
        <f>B40/E40</f>
        <v>3360</v>
      </c>
      <c r="I40" s="74"/>
      <c r="K40" s="2"/>
    </row>
    <row r="41" spans="1:11" x14ac:dyDescent="0.2">
      <c r="A41" s="81">
        <v>2009</v>
      </c>
      <c r="B41" s="58">
        <v>120600</v>
      </c>
      <c r="C41" s="58" t="s">
        <v>19</v>
      </c>
      <c r="D41" s="58" t="s">
        <v>19</v>
      </c>
      <c r="E41" s="46">
        <v>36</v>
      </c>
      <c r="F41" s="63" t="s">
        <v>96</v>
      </c>
      <c r="G41" s="35"/>
      <c r="H41" s="74">
        <f>B41/E41</f>
        <v>3350</v>
      </c>
      <c r="I41" s="74"/>
      <c r="K41" s="2"/>
    </row>
    <row r="42" spans="1:11" x14ac:dyDescent="0.2">
      <c r="A42" s="81">
        <v>2010</v>
      </c>
      <c r="B42" s="58">
        <v>112636</v>
      </c>
      <c r="C42" s="58">
        <v>237</v>
      </c>
      <c r="D42" s="64" t="s">
        <v>112</v>
      </c>
      <c r="E42" s="46" t="s">
        <v>19</v>
      </c>
      <c r="F42" s="63" t="s">
        <v>19</v>
      </c>
      <c r="G42" s="35"/>
      <c r="H42" s="74"/>
      <c r="I42" s="74"/>
      <c r="K42" s="2"/>
    </row>
    <row r="43" spans="1:11" s="69" customFormat="1" x14ac:dyDescent="0.2">
      <c r="A43" s="53" t="s">
        <v>13</v>
      </c>
      <c r="B43" s="58"/>
      <c r="C43" s="58"/>
      <c r="D43" s="58"/>
      <c r="E43" s="58"/>
      <c r="F43" s="58"/>
      <c r="G43" s="56"/>
      <c r="H43" s="74"/>
      <c r="I43" s="74"/>
      <c r="K43" s="57"/>
    </row>
    <row r="44" spans="1:11" x14ac:dyDescent="0.2">
      <c r="A44" s="81">
        <v>2000</v>
      </c>
      <c r="B44" s="58">
        <v>252386</v>
      </c>
      <c r="C44" s="58">
        <v>490</v>
      </c>
      <c r="D44" s="64" t="s">
        <v>22</v>
      </c>
      <c r="E44" s="58">
        <v>62</v>
      </c>
      <c r="F44" s="63" t="s">
        <v>31</v>
      </c>
      <c r="G44" s="35">
        <f>ROUND(B44/E44,0)</f>
        <v>4071</v>
      </c>
      <c r="H44" s="74">
        <f>B44/490</f>
        <v>515.07346938775515</v>
      </c>
      <c r="I44" s="74"/>
      <c r="K44" s="2"/>
    </row>
    <row r="45" spans="1:11" s="62" customFormat="1" x14ac:dyDescent="0.2">
      <c r="A45" s="81">
        <v>2001</v>
      </c>
      <c r="B45" s="58">
        <v>290837</v>
      </c>
      <c r="C45" s="58">
        <v>543</v>
      </c>
      <c r="D45" s="64" t="s">
        <v>56</v>
      </c>
      <c r="E45" s="58">
        <v>72</v>
      </c>
      <c r="F45" s="63" t="s">
        <v>57</v>
      </c>
      <c r="G45" s="35">
        <f>ROUND(B45/E45,0)</f>
        <v>4039</v>
      </c>
      <c r="H45" s="74"/>
      <c r="I45" s="74"/>
      <c r="K45" s="3"/>
    </row>
    <row r="46" spans="1:11" s="62" customFormat="1" x14ac:dyDescent="0.2">
      <c r="A46" s="81">
        <v>2002</v>
      </c>
      <c r="B46" s="58">
        <v>302104</v>
      </c>
      <c r="C46" s="58">
        <v>563</v>
      </c>
      <c r="D46" s="64" t="s">
        <v>37</v>
      </c>
      <c r="E46" s="46" t="s">
        <v>19</v>
      </c>
      <c r="F46" s="46" t="s">
        <v>19</v>
      </c>
      <c r="G46" s="35"/>
      <c r="H46" s="74"/>
      <c r="I46" s="74"/>
      <c r="K46" s="3"/>
    </row>
    <row r="47" spans="1:11" s="62" customFormat="1" x14ac:dyDescent="0.2">
      <c r="A47" s="81">
        <v>2003</v>
      </c>
      <c r="B47" s="58">
        <v>313378</v>
      </c>
      <c r="C47" s="58" t="s">
        <v>19</v>
      </c>
      <c r="D47" s="58" t="s">
        <v>19</v>
      </c>
      <c r="E47" s="46">
        <v>96</v>
      </c>
      <c r="F47" s="46" t="s">
        <v>42</v>
      </c>
      <c r="G47" s="35"/>
      <c r="H47" s="75"/>
      <c r="I47" s="74"/>
      <c r="K47" s="3"/>
    </row>
    <row r="48" spans="1:11" s="62" customFormat="1" x14ac:dyDescent="0.2">
      <c r="A48" s="81">
        <v>2004</v>
      </c>
      <c r="B48" s="58">
        <v>324680</v>
      </c>
      <c r="C48" s="58" t="s">
        <v>19</v>
      </c>
      <c r="D48" s="58" t="s">
        <v>19</v>
      </c>
      <c r="E48" s="58" t="s">
        <v>19</v>
      </c>
      <c r="F48" s="58" t="s">
        <v>19</v>
      </c>
      <c r="G48" s="35"/>
      <c r="H48" s="75"/>
      <c r="I48" s="74"/>
      <c r="K48" s="3"/>
    </row>
    <row r="49" spans="1:11" s="62" customFormat="1" x14ac:dyDescent="0.2">
      <c r="A49" s="81">
        <v>2005</v>
      </c>
      <c r="B49" s="58">
        <v>283985</v>
      </c>
      <c r="C49" s="58" t="s">
        <v>19</v>
      </c>
      <c r="D49" s="58" t="s">
        <v>19</v>
      </c>
      <c r="E49" s="46">
        <v>65</v>
      </c>
      <c r="F49" s="63" t="s">
        <v>69</v>
      </c>
      <c r="G49" s="35"/>
      <c r="H49" s="75"/>
      <c r="I49" s="74"/>
      <c r="K49" s="3"/>
    </row>
    <row r="50" spans="1:11" s="62" customFormat="1" x14ac:dyDescent="0.2">
      <c r="A50" s="81">
        <v>2006</v>
      </c>
      <c r="B50" s="58">
        <v>290311</v>
      </c>
      <c r="C50" s="58" t="s">
        <v>19</v>
      </c>
      <c r="D50" s="58" t="s">
        <v>19</v>
      </c>
      <c r="E50" s="46">
        <v>72</v>
      </c>
      <c r="F50" s="46" t="s">
        <v>82</v>
      </c>
      <c r="G50" s="35"/>
      <c r="H50" s="78"/>
      <c r="I50" s="74"/>
      <c r="K50" s="3"/>
    </row>
    <row r="51" spans="1:11" s="62" customFormat="1" x14ac:dyDescent="0.2">
      <c r="A51" s="81">
        <v>2007</v>
      </c>
      <c r="B51" s="58">
        <v>301926</v>
      </c>
      <c r="C51" s="58" t="s">
        <v>19</v>
      </c>
      <c r="D51" s="58" t="s">
        <v>19</v>
      </c>
      <c r="E51" s="46">
        <v>81</v>
      </c>
      <c r="F51" s="46" t="s">
        <v>83</v>
      </c>
      <c r="G51" s="35"/>
      <c r="H51" s="78"/>
      <c r="I51" s="74"/>
      <c r="K51" s="3"/>
    </row>
    <row r="52" spans="1:11" s="62" customFormat="1" x14ac:dyDescent="0.2">
      <c r="A52" s="81">
        <v>2008</v>
      </c>
      <c r="B52" s="58">
        <v>313270</v>
      </c>
      <c r="C52" s="58" t="s">
        <v>19</v>
      </c>
      <c r="D52" s="58" t="s">
        <v>19</v>
      </c>
      <c r="E52" s="46">
        <v>76</v>
      </c>
      <c r="F52" s="46" t="s">
        <v>97</v>
      </c>
      <c r="G52" s="35"/>
      <c r="H52" s="78">
        <f>B52/E52</f>
        <v>4121.9736842105267</v>
      </c>
      <c r="I52" s="74"/>
      <c r="K52" s="3"/>
    </row>
    <row r="53" spans="1:11" s="62" customFormat="1" x14ac:dyDescent="0.2">
      <c r="A53" s="81">
        <v>2009</v>
      </c>
      <c r="B53" s="58">
        <v>320074</v>
      </c>
      <c r="C53" s="58" t="s">
        <v>19</v>
      </c>
      <c r="D53" s="58" t="s">
        <v>19</v>
      </c>
      <c r="E53" s="46">
        <v>77</v>
      </c>
      <c r="F53" s="46" t="s">
        <v>98</v>
      </c>
      <c r="G53" s="35"/>
      <c r="H53" s="78">
        <f>B53/E53</f>
        <v>4156.8051948051952</v>
      </c>
      <c r="I53" s="74"/>
      <c r="K53" s="3"/>
    </row>
    <row r="54" spans="1:11" s="62" customFormat="1" x14ac:dyDescent="0.2">
      <c r="A54" s="82">
        <v>2010</v>
      </c>
      <c r="B54" s="59">
        <v>318676</v>
      </c>
      <c r="C54" s="59">
        <v>471</v>
      </c>
      <c r="D54" s="83" t="s">
        <v>113</v>
      </c>
      <c r="E54" s="70" t="s">
        <v>19</v>
      </c>
      <c r="F54" s="70" t="s">
        <v>19</v>
      </c>
      <c r="G54" s="35"/>
      <c r="H54" s="78"/>
      <c r="I54" s="74"/>
      <c r="K54" s="3"/>
    </row>
    <row r="55" spans="1:11" ht="12" customHeight="1" x14ac:dyDescent="0.2">
      <c r="A55" s="30" t="s">
        <v>92</v>
      </c>
      <c r="B55" s="54"/>
      <c r="C55" s="58"/>
      <c r="D55" s="55"/>
      <c r="E55" s="58"/>
      <c r="F55" s="36"/>
      <c r="G55" s="56"/>
      <c r="H55" s="74"/>
      <c r="I55" s="74"/>
      <c r="K55" s="2"/>
    </row>
    <row r="56" spans="1:11" x14ac:dyDescent="0.2">
      <c r="A56" s="30" t="s">
        <v>35</v>
      </c>
      <c r="B56" s="31"/>
      <c r="C56" s="32"/>
      <c r="D56" s="33"/>
      <c r="E56" s="32"/>
      <c r="F56" s="34"/>
      <c r="G56" s="32"/>
      <c r="H56" s="74"/>
      <c r="I56" s="74"/>
      <c r="K56" s="2"/>
    </row>
    <row r="57" spans="1:11" x14ac:dyDescent="0.2">
      <c r="A57" s="12" t="s">
        <v>14</v>
      </c>
      <c r="B57" s="37"/>
      <c r="C57" s="38"/>
      <c r="D57" s="39"/>
      <c r="E57" s="38"/>
      <c r="F57" s="40"/>
      <c r="G57" s="38"/>
      <c r="H57" s="74"/>
      <c r="I57" s="74"/>
      <c r="K57" s="2"/>
    </row>
    <row r="58" spans="1:11" x14ac:dyDescent="0.2">
      <c r="A58" s="17"/>
      <c r="B58" s="18"/>
      <c r="C58" s="14"/>
      <c r="D58" s="15"/>
      <c r="E58" s="14"/>
      <c r="F58" s="40"/>
      <c r="G58" s="38"/>
      <c r="H58" s="74"/>
      <c r="I58" s="74"/>
      <c r="K58" s="2"/>
    </row>
    <row r="59" spans="1:11" ht="12.75" customHeight="1" x14ac:dyDescent="0.2">
      <c r="A59" s="17"/>
      <c r="B59" s="37"/>
      <c r="C59" s="38"/>
      <c r="D59" s="39"/>
      <c r="E59" s="38"/>
      <c r="F59" s="40"/>
      <c r="G59" s="38"/>
      <c r="H59" s="74"/>
      <c r="I59" s="74"/>
      <c r="K59" s="2"/>
    </row>
    <row r="60" spans="1:11" x14ac:dyDescent="0.2">
      <c r="A60" s="20" t="s">
        <v>2</v>
      </c>
      <c r="B60" s="60" t="s">
        <v>3</v>
      </c>
      <c r="C60" s="23" t="s">
        <v>4</v>
      </c>
      <c r="D60" s="23"/>
      <c r="E60" s="22" t="s">
        <v>5</v>
      </c>
      <c r="F60" s="24"/>
      <c r="G60" s="24"/>
      <c r="H60" s="74"/>
      <c r="I60" s="74"/>
      <c r="K60" s="2"/>
    </row>
    <row r="61" spans="1:11" x14ac:dyDescent="0.2">
      <c r="A61" s="26" t="s">
        <v>6</v>
      </c>
      <c r="B61" s="61"/>
      <c r="C61" s="41" t="s">
        <v>7</v>
      </c>
      <c r="D61" s="42" t="s">
        <v>8</v>
      </c>
      <c r="E61" s="44" t="s">
        <v>7</v>
      </c>
      <c r="F61" s="43" t="s">
        <v>9</v>
      </c>
      <c r="G61" s="43"/>
      <c r="H61" s="74"/>
      <c r="I61" s="74"/>
      <c r="K61" s="2"/>
    </row>
    <row r="62" spans="1:11" ht="12.75" customHeight="1" x14ac:dyDescent="0.2">
      <c r="A62" s="30" t="s">
        <v>15</v>
      </c>
      <c r="B62" s="31"/>
      <c r="C62" s="32"/>
      <c r="D62" s="33"/>
      <c r="E62" s="32"/>
      <c r="F62" s="34"/>
      <c r="G62" s="32"/>
      <c r="H62" s="74"/>
      <c r="I62" s="74"/>
      <c r="K62" s="2"/>
    </row>
    <row r="63" spans="1:11" x14ac:dyDescent="0.2">
      <c r="A63" s="81">
        <v>2000</v>
      </c>
      <c r="B63" s="58">
        <v>330129</v>
      </c>
      <c r="C63" s="58">
        <v>535</v>
      </c>
      <c r="D63" s="64" t="s">
        <v>120</v>
      </c>
      <c r="E63" s="58">
        <v>131</v>
      </c>
      <c r="F63" s="63" t="s">
        <v>59</v>
      </c>
      <c r="G63" s="35">
        <f>ROUND(B63/E63,0)</f>
        <v>2520</v>
      </c>
      <c r="H63" s="74">
        <f>B63/535</f>
        <v>617.06355140186918</v>
      </c>
      <c r="I63" s="74"/>
    </row>
    <row r="64" spans="1:11" x14ac:dyDescent="0.2">
      <c r="A64" s="81">
        <v>2001</v>
      </c>
      <c r="B64" s="58">
        <v>327240</v>
      </c>
      <c r="C64" s="58">
        <v>509</v>
      </c>
      <c r="D64" s="64" t="s">
        <v>58</v>
      </c>
      <c r="E64" s="58">
        <v>66</v>
      </c>
      <c r="F64" s="63" t="s">
        <v>60</v>
      </c>
      <c r="G64" s="35">
        <f>ROUND(B64/E64,0)</f>
        <v>4958</v>
      </c>
      <c r="H64" s="74"/>
      <c r="I64" s="74"/>
    </row>
    <row r="65" spans="1:9" x14ac:dyDescent="0.2">
      <c r="A65" s="81">
        <v>2002</v>
      </c>
      <c r="B65" s="58">
        <f>655856-B46</f>
        <v>353752</v>
      </c>
      <c r="C65" s="58">
        <v>500</v>
      </c>
      <c r="D65" s="64" t="s">
        <v>38</v>
      </c>
      <c r="E65" s="46" t="s">
        <v>19</v>
      </c>
      <c r="F65" s="46" t="s">
        <v>19</v>
      </c>
      <c r="G65" s="35"/>
      <c r="H65" s="74"/>
      <c r="I65" s="74"/>
    </row>
    <row r="66" spans="1:9" x14ac:dyDescent="0.2">
      <c r="A66" s="81">
        <v>2003</v>
      </c>
      <c r="B66" s="58">
        <v>360262</v>
      </c>
      <c r="C66" s="58" t="s">
        <v>19</v>
      </c>
      <c r="D66" s="58" t="s">
        <v>19</v>
      </c>
      <c r="E66" s="46">
        <v>76</v>
      </c>
      <c r="F66" s="46" t="s">
        <v>43</v>
      </c>
      <c r="G66" s="35"/>
      <c r="H66" s="74"/>
      <c r="I66" s="74"/>
    </row>
    <row r="67" spans="1:9" x14ac:dyDescent="0.2">
      <c r="A67" s="81">
        <v>2004</v>
      </c>
      <c r="B67" s="58">
        <v>366787</v>
      </c>
      <c r="C67" s="58" t="s">
        <v>19</v>
      </c>
      <c r="D67" s="58" t="s">
        <v>19</v>
      </c>
      <c r="E67" s="58" t="s">
        <v>19</v>
      </c>
      <c r="F67" s="58" t="s">
        <v>19</v>
      </c>
      <c r="G67" s="35"/>
      <c r="H67" s="74"/>
      <c r="I67" s="74"/>
    </row>
    <row r="68" spans="1:9" x14ac:dyDescent="0.2">
      <c r="A68" s="81">
        <v>2005</v>
      </c>
      <c r="B68" s="58">
        <v>371415</v>
      </c>
      <c r="C68" s="58" t="s">
        <v>19</v>
      </c>
      <c r="D68" s="58" t="s">
        <v>19</v>
      </c>
      <c r="E68" s="46">
        <v>87</v>
      </c>
      <c r="F68" s="63" t="s">
        <v>70</v>
      </c>
      <c r="G68" s="35"/>
      <c r="H68" s="74"/>
      <c r="I68" s="74"/>
    </row>
    <row r="69" spans="1:9" x14ac:dyDescent="0.2">
      <c r="A69" s="81">
        <v>2006</v>
      </c>
      <c r="B69" s="58">
        <v>379689</v>
      </c>
      <c r="C69" s="58" t="s">
        <v>19</v>
      </c>
      <c r="D69" s="58" t="s">
        <v>19</v>
      </c>
      <c r="E69" s="46">
        <v>88</v>
      </c>
      <c r="F69" s="46" t="s">
        <v>84</v>
      </c>
      <c r="G69" s="35"/>
      <c r="H69" s="74"/>
      <c r="I69" s="74"/>
    </row>
    <row r="70" spans="1:9" x14ac:dyDescent="0.2">
      <c r="A70" s="81">
        <v>2007</v>
      </c>
      <c r="B70" s="58">
        <v>372533</v>
      </c>
      <c r="C70" s="58" t="s">
        <v>19</v>
      </c>
      <c r="D70" s="58" t="s">
        <v>19</v>
      </c>
      <c r="E70" s="46">
        <v>85</v>
      </c>
      <c r="F70" s="46" t="s">
        <v>85</v>
      </c>
      <c r="G70" s="35"/>
      <c r="H70" s="74"/>
      <c r="I70" s="74"/>
    </row>
    <row r="71" spans="1:9" x14ac:dyDescent="0.2">
      <c r="A71" s="81">
        <v>2008</v>
      </c>
      <c r="B71" s="58">
        <v>386530</v>
      </c>
      <c r="C71" s="58" t="s">
        <v>19</v>
      </c>
      <c r="D71" s="58" t="s">
        <v>19</v>
      </c>
      <c r="E71" s="46">
        <v>104</v>
      </c>
      <c r="F71" s="46" t="s">
        <v>99</v>
      </c>
      <c r="G71" s="35"/>
      <c r="H71" s="46">
        <f>B71/E71</f>
        <v>3716.6346153846152</v>
      </c>
      <c r="I71" s="74"/>
    </row>
    <row r="72" spans="1:9" x14ac:dyDescent="0.2">
      <c r="A72" s="81">
        <v>2009</v>
      </c>
      <c r="B72" s="58">
        <v>394926</v>
      </c>
      <c r="C72" s="58" t="s">
        <v>19</v>
      </c>
      <c r="D72" s="58" t="s">
        <v>19</v>
      </c>
      <c r="E72" s="46">
        <v>101</v>
      </c>
      <c r="F72" s="46" t="s">
        <v>100</v>
      </c>
      <c r="G72" s="35"/>
      <c r="H72" s="46">
        <f>B72/E72</f>
        <v>3910.158415841584</v>
      </c>
      <c r="I72" s="74"/>
    </row>
    <row r="73" spans="1:9" x14ac:dyDescent="0.2">
      <c r="A73" s="81">
        <v>2010</v>
      </c>
      <c r="B73" s="58">
        <v>403944</v>
      </c>
      <c r="C73" s="58">
        <v>461</v>
      </c>
      <c r="D73" s="64" t="s">
        <v>114</v>
      </c>
      <c r="E73" s="46" t="s">
        <v>19</v>
      </c>
      <c r="F73" s="46" t="s">
        <v>19</v>
      </c>
      <c r="G73" s="35"/>
      <c r="H73" s="46"/>
      <c r="I73" s="74"/>
    </row>
    <row r="74" spans="1:9" x14ac:dyDescent="0.2">
      <c r="A74" s="30" t="s">
        <v>16</v>
      </c>
      <c r="B74" s="46"/>
      <c r="C74" s="46"/>
      <c r="D74" s="46"/>
      <c r="E74" s="46"/>
      <c r="F74" s="46"/>
      <c r="G74" s="35"/>
      <c r="H74" s="74"/>
      <c r="I74" s="74"/>
    </row>
    <row r="75" spans="1:9" x14ac:dyDescent="0.2">
      <c r="A75" s="81">
        <v>2000</v>
      </c>
      <c r="B75" s="58">
        <v>161623</v>
      </c>
      <c r="C75" s="58">
        <v>354</v>
      </c>
      <c r="D75" s="64" t="s">
        <v>25</v>
      </c>
      <c r="E75" s="58">
        <v>31</v>
      </c>
      <c r="F75" s="63" t="s">
        <v>32</v>
      </c>
      <c r="G75" s="35">
        <f>ROUND(B75/E75,0)</f>
        <v>5214</v>
      </c>
      <c r="H75" s="74">
        <f>B75/354</f>
        <v>456.56214689265539</v>
      </c>
      <c r="I75" s="74"/>
    </row>
    <row r="76" spans="1:9" x14ac:dyDescent="0.2">
      <c r="A76" s="81">
        <v>2001</v>
      </c>
      <c r="B76" s="58">
        <v>170449</v>
      </c>
      <c r="C76" s="58">
        <v>324</v>
      </c>
      <c r="D76" s="64" t="s">
        <v>61</v>
      </c>
      <c r="E76" s="58">
        <v>31</v>
      </c>
      <c r="F76" s="63" t="s">
        <v>62</v>
      </c>
      <c r="G76" s="35">
        <f>ROUND(B76/E76,0)</f>
        <v>5498</v>
      </c>
      <c r="H76" s="74"/>
      <c r="I76" s="74"/>
    </row>
    <row r="77" spans="1:9" x14ac:dyDescent="0.2">
      <c r="A77" s="81">
        <v>2002</v>
      </c>
      <c r="B77" s="58">
        <v>173975</v>
      </c>
      <c r="C77" s="58">
        <v>320</v>
      </c>
      <c r="D77" s="64" t="s">
        <v>39</v>
      </c>
      <c r="E77" s="46" t="s">
        <v>19</v>
      </c>
      <c r="F77" s="46" t="s">
        <v>19</v>
      </c>
      <c r="G77" s="35"/>
      <c r="H77" s="74"/>
      <c r="I77" s="74"/>
    </row>
    <row r="78" spans="1:9" x14ac:dyDescent="0.2">
      <c r="A78" s="81">
        <v>2003</v>
      </c>
      <c r="B78" s="58">
        <v>177494</v>
      </c>
      <c r="C78" s="58" t="s">
        <v>19</v>
      </c>
      <c r="D78" s="58" t="s">
        <v>19</v>
      </c>
      <c r="E78" s="46">
        <v>33</v>
      </c>
      <c r="F78" s="46" t="s">
        <v>44</v>
      </c>
      <c r="G78" s="35"/>
      <c r="H78" s="74"/>
      <c r="I78" s="74"/>
    </row>
    <row r="79" spans="1:9" x14ac:dyDescent="0.2">
      <c r="A79" s="81">
        <v>2004</v>
      </c>
      <c r="B79" s="58">
        <v>181031</v>
      </c>
      <c r="C79" s="58" t="s">
        <v>19</v>
      </c>
      <c r="D79" s="58" t="s">
        <v>19</v>
      </c>
      <c r="E79" s="58" t="s">
        <v>19</v>
      </c>
      <c r="F79" s="58" t="s">
        <v>19</v>
      </c>
      <c r="G79" s="35"/>
      <c r="H79" s="74"/>
      <c r="I79" s="74"/>
    </row>
    <row r="80" spans="1:9" x14ac:dyDescent="0.2">
      <c r="A80" s="81">
        <v>2005</v>
      </c>
      <c r="B80" s="58">
        <v>181100</v>
      </c>
      <c r="C80" s="58" t="s">
        <v>19</v>
      </c>
      <c r="D80" s="58" t="s">
        <v>19</v>
      </c>
      <c r="E80" s="46">
        <v>39</v>
      </c>
      <c r="F80" s="63" t="s">
        <v>71</v>
      </c>
      <c r="G80" s="35"/>
      <c r="H80" s="74"/>
      <c r="I80" s="74"/>
    </row>
    <row r="81" spans="1:9" x14ac:dyDescent="0.2">
      <c r="A81" s="81">
        <v>2006</v>
      </c>
      <c r="B81" s="58">
        <v>185100</v>
      </c>
      <c r="C81" s="58" t="s">
        <v>19</v>
      </c>
      <c r="D81" s="58" t="s">
        <v>19</v>
      </c>
      <c r="E81" s="46">
        <v>42</v>
      </c>
      <c r="F81" s="46" t="s">
        <v>86</v>
      </c>
      <c r="G81" s="35"/>
      <c r="H81" s="74"/>
      <c r="I81" s="74"/>
    </row>
    <row r="82" spans="1:9" x14ac:dyDescent="0.2">
      <c r="A82" s="81">
        <v>2007</v>
      </c>
      <c r="B82" s="58">
        <v>180711</v>
      </c>
      <c r="C82" s="58" t="s">
        <v>19</v>
      </c>
      <c r="D82" s="58" t="s">
        <v>19</v>
      </c>
      <c r="E82" s="46">
        <v>43</v>
      </c>
      <c r="F82" s="46" t="s">
        <v>87</v>
      </c>
      <c r="G82" s="35"/>
      <c r="H82" s="74"/>
      <c r="I82" s="74"/>
    </row>
    <row r="83" spans="1:9" x14ac:dyDescent="0.2">
      <c r="A83" s="81">
        <v>2008</v>
      </c>
      <c r="B83" s="58">
        <v>193500</v>
      </c>
      <c r="C83" s="58" t="s">
        <v>19</v>
      </c>
      <c r="D83" s="58" t="s">
        <v>19</v>
      </c>
      <c r="E83" s="46">
        <v>47</v>
      </c>
      <c r="F83" s="46" t="s">
        <v>101</v>
      </c>
      <c r="G83" s="35"/>
      <c r="H83" s="74">
        <f>B83/E83</f>
        <v>4117.0212765957449</v>
      </c>
      <c r="I83" s="74"/>
    </row>
    <row r="84" spans="1:9" x14ac:dyDescent="0.2">
      <c r="A84" s="81">
        <v>2009</v>
      </c>
      <c r="B84" s="58">
        <v>197400</v>
      </c>
      <c r="C84" s="58" t="s">
        <v>19</v>
      </c>
      <c r="D84" s="58" t="s">
        <v>19</v>
      </c>
      <c r="E84" s="46">
        <v>46</v>
      </c>
      <c r="F84" s="46" t="s">
        <v>70</v>
      </c>
      <c r="G84" s="35"/>
      <c r="H84" s="74">
        <f>B84/E84</f>
        <v>4291.304347826087</v>
      </c>
      <c r="I84" s="74"/>
    </row>
    <row r="85" spans="1:9" x14ac:dyDescent="0.2">
      <c r="A85" s="81">
        <v>2010</v>
      </c>
      <c r="B85" s="58">
        <v>191078</v>
      </c>
      <c r="C85" s="58">
        <v>294</v>
      </c>
      <c r="D85" s="64" t="s">
        <v>115</v>
      </c>
      <c r="E85" s="46" t="s">
        <v>19</v>
      </c>
      <c r="F85" s="46" t="s">
        <v>19</v>
      </c>
      <c r="G85" s="35"/>
      <c r="H85" s="74"/>
      <c r="I85" s="74"/>
    </row>
    <row r="86" spans="1:9" x14ac:dyDescent="0.2">
      <c r="A86" s="30" t="s">
        <v>17</v>
      </c>
      <c r="B86" s="46"/>
      <c r="C86" s="46"/>
      <c r="D86" s="46"/>
      <c r="E86" s="46"/>
      <c r="F86" s="46"/>
      <c r="G86" s="35"/>
      <c r="H86" s="74"/>
      <c r="I86" s="74"/>
    </row>
    <row r="87" spans="1:9" x14ac:dyDescent="0.2">
      <c r="A87" s="80">
        <v>2000</v>
      </c>
      <c r="B87" s="46">
        <v>174023</v>
      </c>
      <c r="C87" s="46">
        <v>384</v>
      </c>
      <c r="D87" s="63" t="s">
        <v>27</v>
      </c>
      <c r="E87" s="46">
        <v>27</v>
      </c>
      <c r="F87" s="63" t="s">
        <v>33</v>
      </c>
      <c r="G87" s="35">
        <f>ROUND(B87/E87,0)</f>
        <v>6445</v>
      </c>
      <c r="H87" s="74">
        <f>B87/C87</f>
        <v>453.18489583333331</v>
      </c>
      <c r="I87" s="74"/>
    </row>
    <row r="88" spans="1:9" x14ac:dyDescent="0.2">
      <c r="A88" s="80">
        <v>2001</v>
      </c>
      <c r="B88" s="46">
        <v>173877</v>
      </c>
      <c r="C88" s="46">
        <v>362</v>
      </c>
      <c r="D88" s="63" t="s">
        <v>63</v>
      </c>
      <c r="E88" s="46">
        <v>27</v>
      </c>
      <c r="F88" s="63" t="s">
        <v>64</v>
      </c>
      <c r="G88" s="35">
        <f>ROUND(B88/E88,0)</f>
        <v>6440</v>
      </c>
      <c r="H88" s="74"/>
      <c r="I88" s="74"/>
    </row>
    <row r="89" spans="1:9" x14ac:dyDescent="0.2">
      <c r="A89" s="80">
        <v>2002</v>
      </c>
      <c r="B89" s="46">
        <v>177065</v>
      </c>
      <c r="C89" s="46">
        <v>360</v>
      </c>
      <c r="D89" s="63" t="s">
        <v>20</v>
      </c>
      <c r="E89" s="46" t="s">
        <v>19</v>
      </c>
      <c r="F89" s="46" t="s">
        <v>19</v>
      </c>
      <c r="G89" s="35"/>
      <c r="H89" s="74"/>
      <c r="I89" s="74"/>
    </row>
    <row r="90" spans="1:9" x14ac:dyDescent="0.2">
      <c r="A90" s="80">
        <v>2003</v>
      </c>
      <c r="B90" s="46">
        <v>180257</v>
      </c>
      <c r="C90" s="46" t="s">
        <v>19</v>
      </c>
      <c r="D90" s="46" t="s">
        <v>19</v>
      </c>
      <c r="E90" s="46">
        <v>31</v>
      </c>
      <c r="F90" s="46" t="s">
        <v>45</v>
      </c>
      <c r="G90" s="35"/>
      <c r="H90" s="74"/>
      <c r="I90" s="74"/>
    </row>
    <row r="91" spans="1:9" x14ac:dyDescent="0.2">
      <c r="A91" s="80">
        <v>2004</v>
      </c>
      <c r="B91" s="46">
        <v>183450</v>
      </c>
      <c r="C91" s="46" t="s">
        <v>19</v>
      </c>
      <c r="D91" s="46" t="s">
        <v>19</v>
      </c>
      <c r="E91" s="46" t="s">
        <v>19</v>
      </c>
      <c r="F91" s="46" t="s">
        <v>19</v>
      </c>
      <c r="G91" s="35"/>
      <c r="H91" s="74"/>
      <c r="I91" s="74"/>
    </row>
    <row r="92" spans="1:9" x14ac:dyDescent="0.2">
      <c r="A92" s="80">
        <v>2005</v>
      </c>
      <c r="B92" s="46">
        <v>196200</v>
      </c>
      <c r="C92" s="46" t="s">
        <v>19</v>
      </c>
      <c r="D92" s="46" t="s">
        <v>19</v>
      </c>
      <c r="E92" s="46">
        <v>33</v>
      </c>
      <c r="F92" s="63" t="s">
        <v>72</v>
      </c>
      <c r="G92" s="35"/>
      <c r="H92" s="74"/>
      <c r="I92" s="74"/>
    </row>
    <row r="93" spans="1:9" x14ac:dyDescent="0.2">
      <c r="A93" s="80">
        <v>2006</v>
      </c>
      <c r="B93" s="46">
        <v>200800</v>
      </c>
      <c r="C93" s="46" t="s">
        <v>19</v>
      </c>
      <c r="D93" s="46" t="s">
        <v>19</v>
      </c>
      <c r="E93" s="46">
        <v>38</v>
      </c>
      <c r="F93" s="46" t="s">
        <v>88</v>
      </c>
      <c r="G93" s="35"/>
      <c r="H93" s="74"/>
      <c r="I93" s="74"/>
    </row>
    <row r="94" spans="1:9" x14ac:dyDescent="0.2">
      <c r="A94" s="80">
        <v>2007</v>
      </c>
      <c r="B94" s="46">
        <v>182326</v>
      </c>
      <c r="C94" s="46" t="s">
        <v>19</v>
      </c>
      <c r="D94" s="46" t="s">
        <v>19</v>
      </c>
      <c r="E94" s="46">
        <v>37</v>
      </c>
      <c r="F94" s="46" t="s">
        <v>89</v>
      </c>
      <c r="G94" s="35"/>
      <c r="H94" s="74"/>
      <c r="I94" s="74"/>
    </row>
    <row r="95" spans="1:9" x14ac:dyDescent="0.2">
      <c r="A95" s="80">
        <v>2008</v>
      </c>
      <c r="B95" s="46">
        <v>210000</v>
      </c>
      <c r="C95" s="46" t="s">
        <v>19</v>
      </c>
      <c r="D95" s="46" t="s">
        <v>19</v>
      </c>
      <c r="E95" s="46">
        <v>40</v>
      </c>
      <c r="F95" s="46" t="s">
        <v>102</v>
      </c>
      <c r="G95" s="35"/>
      <c r="H95" s="74">
        <f>B95/E95</f>
        <v>5250</v>
      </c>
      <c r="I95" s="74"/>
    </row>
    <row r="96" spans="1:9" x14ac:dyDescent="0.2">
      <c r="A96" s="80">
        <v>2009</v>
      </c>
      <c r="B96" s="46">
        <v>215100</v>
      </c>
      <c r="C96" s="46" t="s">
        <v>19</v>
      </c>
      <c r="D96" s="46" t="s">
        <v>19</v>
      </c>
      <c r="E96" s="46">
        <v>39</v>
      </c>
      <c r="F96" s="46" t="s">
        <v>103</v>
      </c>
      <c r="G96" s="35"/>
      <c r="H96" s="74">
        <f>B96/E96</f>
        <v>5515.3846153846152</v>
      </c>
      <c r="I96" s="74"/>
    </row>
    <row r="97" spans="1:9" x14ac:dyDescent="0.2">
      <c r="A97" s="80">
        <v>2010</v>
      </c>
      <c r="B97" s="46">
        <v>201613</v>
      </c>
      <c r="C97" s="46">
        <v>335</v>
      </c>
      <c r="D97" s="63" t="s">
        <v>116</v>
      </c>
      <c r="E97" s="46" t="s">
        <v>19</v>
      </c>
      <c r="F97" s="46" t="s">
        <v>19</v>
      </c>
      <c r="G97" s="35"/>
      <c r="H97" s="74"/>
      <c r="I97" s="74"/>
    </row>
    <row r="98" spans="1:9" x14ac:dyDescent="0.2">
      <c r="A98" s="30" t="s">
        <v>18</v>
      </c>
      <c r="B98" s="46"/>
      <c r="C98" s="46"/>
      <c r="D98" s="46"/>
      <c r="E98" s="46"/>
      <c r="F98" s="46"/>
      <c r="G98" s="35"/>
      <c r="H98" s="74"/>
      <c r="I98" s="74"/>
    </row>
    <row r="99" spans="1:9" x14ac:dyDescent="0.2">
      <c r="A99" s="81">
        <v>2000</v>
      </c>
      <c r="B99" s="58">
        <v>140631</v>
      </c>
      <c r="C99" s="58">
        <v>380</v>
      </c>
      <c r="D99" s="64" t="s">
        <v>29</v>
      </c>
      <c r="E99" s="58">
        <v>27</v>
      </c>
      <c r="F99" s="63" t="s">
        <v>34</v>
      </c>
      <c r="G99" s="35">
        <f>ROUND(B99/E99,0)</f>
        <v>5209</v>
      </c>
      <c r="H99" s="74">
        <f>B99/C99</f>
        <v>370.08157894736843</v>
      </c>
      <c r="I99" s="74"/>
    </row>
    <row r="100" spans="1:9" x14ac:dyDescent="0.2">
      <c r="A100" s="81">
        <v>2001</v>
      </c>
      <c r="B100" s="58">
        <v>145028</v>
      </c>
      <c r="C100" s="58">
        <v>342</v>
      </c>
      <c r="D100" s="64" t="s">
        <v>28</v>
      </c>
      <c r="E100" s="58">
        <v>27</v>
      </c>
      <c r="F100" s="63" t="s">
        <v>65</v>
      </c>
      <c r="G100" s="35"/>
      <c r="H100" s="74"/>
      <c r="I100" s="74"/>
    </row>
    <row r="101" spans="1:9" s="62" customFormat="1" x14ac:dyDescent="0.2">
      <c r="A101" s="81">
        <v>2002</v>
      </c>
      <c r="B101" s="58">
        <v>147471</v>
      </c>
      <c r="C101" s="58">
        <v>344</v>
      </c>
      <c r="D101" s="64" t="s">
        <v>26</v>
      </c>
      <c r="E101" s="46" t="s">
        <v>19</v>
      </c>
      <c r="F101" s="46" t="s">
        <v>19</v>
      </c>
      <c r="G101" s="35">
        <f>ROUND(B100/E100,0)</f>
        <v>5371</v>
      </c>
      <c r="H101" s="74"/>
      <c r="I101" s="74"/>
    </row>
    <row r="102" spans="1:9" s="62" customFormat="1" x14ac:dyDescent="0.2">
      <c r="A102" s="81">
        <v>2003</v>
      </c>
      <c r="B102" s="58">
        <v>149921</v>
      </c>
      <c r="C102" s="58" t="s">
        <v>19</v>
      </c>
      <c r="D102" s="58" t="s">
        <v>19</v>
      </c>
      <c r="E102" s="46">
        <v>28</v>
      </c>
      <c r="F102" s="46" t="s">
        <v>46</v>
      </c>
      <c r="G102" s="35"/>
      <c r="H102" s="74"/>
      <c r="I102" s="74"/>
    </row>
    <row r="103" spans="1:9" s="62" customFormat="1" x14ac:dyDescent="0.2">
      <c r="A103" s="81">
        <v>2004</v>
      </c>
      <c r="B103" s="58">
        <v>152372</v>
      </c>
      <c r="C103" s="58" t="s">
        <v>19</v>
      </c>
      <c r="D103" s="58" t="s">
        <v>19</v>
      </c>
      <c r="E103" s="58" t="s">
        <v>19</v>
      </c>
      <c r="F103" s="58" t="s">
        <v>19</v>
      </c>
      <c r="G103" s="35"/>
      <c r="H103" s="74"/>
      <c r="I103" s="74"/>
    </row>
    <row r="104" spans="1:9" s="62" customFormat="1" x14ac:dyDescent="0.2">
      <c r="A104" s="81">
        <v>2005</v>
      </c>
      <c r="B104" s="58">
        <v>157000</v>
      </c>
      <c r="C104" s="58" t="s">
        <v>19</v>
      </c>
      <c r="D104" s="58" t="s">
        <v>19</v>
      </c>
      <c r="E104" s="46">
        <v>34</v>
      </c>
      <c r="F104" s="63" t="s">
        <v>73</v>
      </c>
      <c r="G104" s="35"/>
      <c r="H104" s="74"/>
      <c r="I104" s="74"/>
    </row>
    <row r="105" spans="1:9" s="62" customFormat="1" x14ac:dyDescent="0.2">
      <c r="A105" s="81">
        <v>2006</v>
      </c>
      <c r="B105" s="58">
        <v>160300</v>
      </c>
      <c r="C105" s="58" t="s">
        <v>19</v>
      </c>
      <c r="D105" s="58" t="s">
        <v>19</v>
      </c>
      <c r="E105" s="46">
        <v>35</v>
      </c>
      <c r="F105" s="46" t="s">
        <v>90</v>
      </c>
      <c r="G105" s="35"/>
      <c r="H105" s="74"/>
      <c r="I105" s="74"/>
    </row>
    <row r="106" spans="1:9" s="62" customFormat="1" x14ac:dyDescent="0.2">
      <c r="A106" s="81">
        <v>2007</v>
      </c>
      <c r="B106" s="58">
        <v>148661</v>
      </c>
      <c r="C106" s="58" t="s">
        <v>19</v>
      </c>
      <c r="D106" s="58" t="s">
        <v>19</v>
      </c>
      <c r="E106" s="46">
        <v>34</v>
      </c>
      <c r="F106" s="46" t="s">
        <v>91</v>
      </c>
      <c r="G106" s="35"/>
      <c r="H106" s="74"/>
      <c r="I106" s="74"/>
    </row>
    <row r="107" spans="1:9" s="62" customFormat="1" x14ac:dyDescent="0.2">
      <c r="A107" s="81">
        <v>2008</v>
      </c>
      <c r="B107" s="58">
        <v>167100</v>
      </c>
      <c r="C107" s="58" t="s">
        <v>19</v>
      </c>
      <c r="D107" s="58" t="s">
        <v>19</v>
      </c>
      <c r="E107" s="46">
        <v>35</v>
      </c>
      <c r="F107" s="46" t="s">
        <v>104</v>
      </c>
      <c r="G107" s="35"/>
      <c r="H107" s="74">
        <f>B107/E107</f>
        <v>4774.2857142857147</v>
      </c>
      <c r="I107" s="74"/>
    </row>
    <row r="108" spans="1:9" s="62" customFormat="1" x14ac:dyDescent="0.2">
      <c r="A108" s="81">
        <v>2009</v>
      </c>
      <c r="B108" s="58">
        <v>171000</v>
      </c>
      <c r="C108" s="58" t="s">
        <v>19</v>
      </c>
      <c r="D108" s="58" t="s">
        <v>19</v>
      </c>
      <c r="E108" s="46">
        <v>34</v>
      </c>
      <c r="F108" s="46" t="s">
        <v>105</v>
      </c>
      <c r="G108" s="35"/>
      <c r="H108" s="74">
        <f>B108/E108</f>
        <v>5029.411764705882</v>
      </c>
      <c r="I108" s="74"/>
    </row>
    <row r="109" spans="1:9" s="62" customFormat="1" x14ac:dyDescent="0.2">
      <c r="A109" s="82">
        <v>2010</v>
      </c>
      <c r="B109" s="59">
        <v>154187</v>
      </c>
      <c r="C109" s="59">
        <v>345</v>
      </c>
      <c r="D109" s="83" t="s">
        <v>117</v>
      </c>
      <c r="E109" s="70" t="s">
        <v>19</v>
      </c>
      <c r="F109" s="70" t="s">
        <v>19</v>
      </c>
      <c r="G109" s="35"/>
      <c r="H109" s="74"/>
      <c r="I109" s="74"/>
    </row>
    <row r="110" spans="1:9" x14ac:dyDescent="0.2">
      <c r="A110" s="45" t="s">
        <v>122</v>
      </c>
      <c r="B110" s="31"/>
      <c r="C110" s="32"/>
      <c r="D110" s="33"/>
      <c r="E110" s="65"/>
      <c r="F110" s="66"/>
      <c r="G110" s="11"/>
      <c r="H110" s="73"/>
      <c r="I110" s="73"/>
    </row>
    <row r="111" spans="1:9" x14ac:dyDescent="0.2">
      <c r="A111" s="76" t="s">
        <v>74</v>
      </c>
      <c r="B111" s="67"/>
      <c r="C111" s="65"/>
      <c r="D111" s="68"/>
      <c r="E111" s="65"/>
      <c r="F111" s="66"/>
      <c r="G111" s="11"/>
    </row>
    <row r="112" spans="1:9" x14ac:dyDescent="0.2">
      <c r="A112" s="76" t="s">
        <v>75</v>
      </c>
      <c r="B112" s="67"/>
      <c r="C112" s="65"/>
      <c r="D112" s="68"/>
      <c r="E112" s="65"/>
      <c r="F112" s="66"/>
      <c r="G112" s="11"/>
    </row>
    <row r="113" spans="1:7" x14ac:dyDescent="0.2">
      <c r="A113" s="77" t="s">
        <v>76</v>
      </c>
      <c r="B113" s="4"/>
      <c r="C113" s="11"/>
      <c r="D113" s="7"/>
      <c r="E113" s="11"/>
      <c r="F113" s="6"/>
      <c r="G113" s="11"/>
    </row>
    <row r="114" spans="1:7" x14ac:dyDescent="0.2">
      <c r="A114" s="77" t="s">
        <v>77</v>
      </c>
      <c r="B114" s="4"/>
      <c r="C114" s="11"/>
      <c r="D114" s="7"/>
      <c r="E114" s="11"/>
      <c r="F114" s="6"/>
      <c r="G114" s="11"/>
    </row>
    <row r="115" spans="1:7" x14ac:dyDescent="0.2">
      <c r="A115" s="79" t="s">
        <v>108</v>
      </c>
      <c r="B115" s="4"/>
      <c r="C115" s="11"/>
      <c r="D115" s="7"/>
      <c r="E115" s="11"/>
      <c r="F115" s="6"/>
      <c r="G115" s="11"/>
    </row>
    <row r="116" spans="1:7" x14ac:dyDescent="0.2">
      <c r="A116" s="79" t="s">
        <v>121</v>
      </c>
      <c r="B116" s="4"/>
      <c r="C116" s="11"/>
      <c r="D116" s="7"/>
      <c r="E116" s="11"/>
      <c r="F116" s="6"/>
      <c r="G116" s="11"/>
    </row>
    <row r="117" spans="1:7" x14ac:dyDescent="0.2">
      <c r="A117" s="9"/>
      <c r="B117" s="4"/>
      <c r="C117" s="11"/>
      <c r="D117" s="7"/>
      <c r="E117" s="11"/>
      <c r="F117" s="6"/>
      <c r="G117" s="11"/>
    </row>
    <row r="118" spans="1:7" x14ac:dyDescent="0.2">
      <c r="A118" s="9"/>
      <c r="B118" s="4"/>
      <c r="C118" s="11"/>
      <c r="D118" s="7"/>
      <c r="E118" s="11"/>
      <c r="F118" s="6"/>
      <c r="G118" s="11"/>
    </row>
    <row r="119" spans="1:7" x14ac:dyDescent="0.2">
      <c r="A119" s="9"/>
      <c r="B119" s="4"/>
      <c r="C119" s="11"/>
      <c r="D119" s="7"/>
      <c r="E119" s="11"/>
      <c r="F119" s="6"/>
      <c r="G119" s="11"/>
    </row>
  </sheetData>
  <phoneticPr fontId="0" type="noConversion"/>
  <pageMargins left="0.75" right="0.75" top="0.75" bottom="0.75" header="0" footer="0.25"/>
  <pageSetup paperSize="9" scale="89" pageOrder="overThenDown" orientation="portrait" r:id="rId1"/>
  <headerFooter alignWithMargins="0">
    <oddFooter xml:space="preserve">&amp;C&amp;"Arial,Regular"17-&amp;P+9
</oddFooter>
  </headerFooter>
  <rowBreaks count="1" manualBreakCount="1">
    <brk id="56" max="6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Table17.4_13</vt:lpstr>
      <vt:lpstr>Table17.4_13!Print_Area</vt:lpstr>
    </vt:vector>
  </TitlesOfParts>
  <Company>N.S.C.B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Chester</cp:lastModifiedBy>
  <cp:lastPrinted>2015-02-04T08:09:01Z</cp:lastPrinted>
  <dcterms:created xsi:type="dcterms:W3CDTF">1999-08-30T05:43:41Z</dcterms:created>
  <dcterms:modified xsi:type="dcterms:W3CDTF">2015-02-04T08:09:11Z</dcterms:modified>
</cp:coreProperties>
</file>