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90" yWindow="60" windowWidth="9720" windowHeight="6330"/>
  </bookViews>
  <sheets>
    <sheet name="Table17.9" sheetId="2" r:id="rId1"/>
    <sheet name="Graph(not to be included)" sheetId="3" r:id="rId2"/>
    <sheet name="table17.8_proposed" sheetId="4" r:id="rId3"/>
    <sheet name="table17.9_09 (2)" sheetId="5" r:id="rId4"/>
  </sheets>
  <definedNames>
    <definedName name="_xlnm.Print_Area" localSheetId="1">'Graph(not to be included)'!$A$1:$E$58</definedName>
    <definedName name="_xlnm.Print_Area" localSheetId="2">table17.8_proposed!$A$1:$R$114</definedName>
    <definedName name="_xlnm.Print_Area" localSheetId="0">Table17.9!$A$1:$T$116</definedName>
    <definedName name="_xlnm.Print_Area" localSheetId="3">'table17.9_09 (2)'!$A$1:$H$96</definedName>
  </definedNames>
  <calcPr calcId="145621"/>
</workbook>
</file>

<file path=xl/calcChain.xml><?xml version="1.0" encoding="utf-8"?>
<calcChain xmlns="http://schemas.openxmlformats.org/spreadsheetml/2006/main">
  <c r="T12" i="2" l="1"/>
  <c r="T13" i="2"/>
  <c r="T14" i="2"/>
  <c r="T15" i="2"/>
  <c r="T16" i="2"/>
  <c r="T17" i="2"/>
  <c r="T18" i="2"/>
  <c r="T11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P12" i="2"/>
  <c r="P13" i="2"/>
  <c r="P14" i="2"/>
  <c r="P15" i="2"/>
  <c r="P16" i="2"/>
  <c r="P17" i="2"/>
  <c r="P18" i="2"/>
  <c r="P11" i="2"/>
  <c r="O11" i="2" l="1"/>
  <c r="O12" i="2"/>
  <c r="O13" i="2"/>
  <c r="O14" i="2"/>
  <c r="O15" i="2"/>
  <c r="O16" i="2"/>
  <c r="O17" i="2"/>
  <c r="O18" i="2"/>
  <c r="J24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D18" i="5" l="1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B11" i="4" l="1"/>
  <c r="C11" i="4"/>
  <c r="D11" i="4"/>
  <c r="E11" i="4"/>
  <c r="F11" i="4"/>
  <c r="G11" i="4"/>
  <c r="H11" i="4"/>
  <c r="I11" i="4"/>
  <c r="J11" i="4"/>
  <c r="K11" i="4"/>
  <c r="L11" i="4"/>
  <c r="M11" i="4"/>
  <c r="O11" i="4"/>
  <c r="P11" i="4"/>
  <c r="Q11" i="4"/>
  <c r="R11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P12" i="4"/>
  <c r="Q12" i="4"/>
  <c r="R12" i="4"/>
  <c r="B13" i="4"/>
  <c r="C13" i="4"/>
  <c r="D13" i="4"/>
  <c r="E13" i="4"/>
  <c r="F13" i="4"/>
  <c r="G13" i="4"/>
  <c r="H13" i="4"/>
  <c r="I13" i="4"/>
  <c r="J13" i="4"/>
  <c r="K13" i="4"/>
  <c r="L13" i="4"/>
  <c r="M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N22" i="4"/>
  <c r="N23" i="4"/>
  <c r="O24" i="4"/>
  <c r="O13" i="4" s="1"/>
  <c r="N25" i="4"/>
  <c r="N14" i="4" s="1"/>
  <c r="N44" i="4"/>
  <c r="N45" i="4"/>
  <c r="N46" i="4"/>
  <c r="N47" i="4"/>
  <c r="N70" i="4"/>
  <c r="N71" i="4"/>
  <c r="N72" i="4"/>
  <c r="N73" i="4"/>
  <c r="N83" i="4"/>
  <c r="N84" i="4"/>
  <c r="N105" i="4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N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N15" i="2"/>
  <c r="B16" i="2"/>
  <c r="C16" i="2"/>
  <c r="D16" i="2"/>
  <c r="E16" i="2"/>
  <c r="F16" i="2"/>
  <c r="G16" i="2"/>
  <c r="H16" i="2"/>
  <c r="N16" i="2"/>
  <c r="B17" i="2"/>
  <c r="C17" i="2"/>
  <c r="D17" i="2"/>
  <c r="E17" i="2"/>
  <c r="F17" i="2"/>
  <c r="G17" i="2"/>
  <c r="H17" i="2"/>
  <c r="N17" i="2"/>
  <c r="B18" i="2"/>
  <c r="C18" i="2"/>
  <c r="D18" i="2"/>
  <c r="E18" i="2"/>
  <c r="F18" i="2"/>
  <c r="G18" i="2"/>
  <c r="H18" i="2"/>
  <c r="N18" i="2"/>
  <c r="I22" i="2"/>
  <c r="I23" i="2"/>
  <c r="I25" i="2"/>
  <c r="I44" i="2"/>
  <c r="I45" i="2"/>
  <c r="I46" i="2"/>
  <c r="I47" i="2"/>
  <c r="I78" i="2"/>
  <c r="I79" i="2"/>
  <c r="I88" i="2"/>
  <c r="N88" i="2"/>
  <c r="N11" i="2" s="1"/>
  <c r="I89" i="2"/>
  <c r="N89" i="2"/>
  <c r="N12" i="2" s="1"/>
  <c r="I91" i="2"/>
  <c r="N91" i="2"/>
  <c r="N14" i="2" s="1"/>
  <c r="I108" i="2"/>
  <c r="I11" i="2" l="1"/>
  <c r="I13" i="2"/>
  <c r="I14" i="2"/>
  <c r="N11" i="4"/>
  <c r="I12" i="2"/>
  <c r="N13" i="4"/>
  <c r="N12" i="4"/>
</calcChain>
</file>

<file path=xl/sharedStrings.xml><?xml version="1.0" encoding="utf-8"?>
<sst xmlns="http://schemas.openxmlformats.org/spreadsheetml/2006/main" count="598" uniqueCount="43">
  <si>
    <t>Table 17.8</t>
  </si>
  <si>
    <t>Table 17.8 Continued</t>
  </si>
  <si>
    <t>NUMBER OF PROBATIONERS, PAROLEES AND PARDONEES SUPERVISED,</t>
  </si>
  <si>
    <t>SUPERVISION REFERRALS/COURTESY SUPERVISION RECEIVED</t>
  </si>
  <si>
    <t>AND CASES DROPPED BY PROVINCE/CITY</t>
  </si>
  <si>
    <t>Province/City/Indicator</t>
  </si>
  <si>
    <t>CAR</t>
  </si>
  <si>
    <t xml:space="preserve">Clients Supervised </t>
  </si>
  <si>
    <t>Supervision Referrals Received</t>
  </si>
  <si>
    <t>Courtesy Supervision Received</t>
  </si>
  <si>
    <t>Cases Dropped</t>
  </si>
  <si>
    <t xml:space="preserve">    Terminated</t>
  </si>
  <si>
    <t xml:space="preserve">    Revoked</t>
  </si>
  <si>
    <t xml:space="preserve">    Transferred to other Court</t>
  </si>
  <si>
    <t xml:space="preserve">    Others 1/</t>
  </si>
  <si>
    <t>Abra</t>
  </si>
  <si>
    <t>Baguio City</t>
  </si>
  <si>
    <t>Benguet</t>
  </si>
  <si>
    <t>Ifugao</t>
  </si>
  <si>
    <t>Kalinga-Apayao</t>
  </si>
  <si>
    <t>Mt. Province</t>
  </si>
  <si>
    <t>Source: Parole and Probation Administration</t>
  </si>
  <si>
    <t>1/ - Includes cases of those who died</t>
  </si>
  <si>
    <t>Clientele Assisted bynthe Public Attorneys Office</t>
  </si>
  <si>
    <t>Detention Prisoners Assisted</t>
  </si>
  <si>
    <t>Beneficiaries of Legal Counselling</t>
  </si>
  <si>
    <t>Clients Benefitted with Administration of Oath</t>
  </si>
  <si>
    <t>1997-2001</t>
  </si>
  <si>
    <t>…</t>
  </si>
  <si>
    <t xml:space="preserve">     Criminal</t>
  </si>
  <si>
    <t xml:space="preserve">     Civil</t>
  </si>
  <si>
    <t xml:space="preserve">     Administrative</t>
  </si>
  <si>
    <t xml:space="preserve">      Prosecutor's Offc</t>
  </si>
  <si>
    <t xml:space="preserve">     Labor cases</t>
  </si>
  <si>
    <t>1993-2005</t>
  </si>
  <si>
    <t xml:space="preserve"> </t>
  </si>
  <si>
    <t>Kalinga</t>
  </si>
  <si>
    <t>Apayao</t>
  </si>
  <si>
    <t>Table 17.9</t>
  </si>
  <si>
    <t>Table 17.9 Continued</t>
  </si>
  <si>
    <t>Table 17.9 continued</t>
  </si>
  <si>
    <t>2009-2012</t>
  </si>
  <si>
    <t>2009-2013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</si>
</sst>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Border="1"/>
    <xf numFmtId="164" fontId="0" fillId="0" borderId="0" xfId="0" applyNumberForma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43" fontId="3" fillId="0" borderId="0" xfId="0" applyNumberFormat="1" applyFont="1" applyBorder="1" applyAlignment="1">
      <alignment horizontal="right"/>
    </xf>
    <xf numFmtId="0" fontId="3" fillId="0" borderId="1" xfId="0" applyFont="1" applyBorder="1"/>
    <xf numFmtId="164" fontId="4" fillId="0" borderId="0" xfId="0" applyNumberFormat="1" applyFont="1" applyBorder="1" applyAlignment="1">
      <alignment horizontal="right"/>
    </xf>
    <xf numFmtId="41" fontId="3" fillId="0" borderId="0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4" fontId="3" fillId="0" borderId="0" xfId="0" applyNumberFormat="1" applyFont="1" applyBorder="1" applyAlignment="1">
      <alignment horizontal="right" vertical="justify"/>
    </xf>
    <xf numFmtId="41" fontId="3" fillId="0" borderId="0" xfId="0" applyNumberFormat="1" applyFont="1" applyBorder="1" applyAlignment="1">
      <alignment horizontal="right" vertical="justify"/>
    </xf>
    <xf numFmtId="41" fontId="3" fillId="0" borderId="1" xfId="0" applyNumberFormat="1" applyFont="1" applyBorder="1" applyAlignment="1">
      <alignment horizontal="right" vertical="justify"/>
    </xf>
    <xf numFmtId="164" fontId="0" fillId="0" borderId="0" xfId="0" applyNumberFormat="1" applyBorder="1" applyAlignment="1">
      <alignment horizontal="right" vertical="justify"/>
    </xf>
    <xf numFmtId="164" fontId="2" fillId="0" borderId="0" xfId="0" applyNumberFormat="1" applyFont="1" applyBorder="1" applyAlignment="1">
      <alignment horizontal="right" vertical="justify"/>
    </xf>
    <xf numFmtId="164" fontId="4" fillId="0" borderId="0" xfId="0" applyNumberFormat="1" applyFont="1" applyBorder="1" applyAlignment="1">
      <alignment horizontal="right" vertical="justify"/>
    </xf>
    <xf numFmtId="0" fontId="4" fillId="0" borderId="2" xfId="0" applyNumberFormat="1" applyFont="1" applyFill="1" applyBorder="1" applyAlignment="1">
      <alignment horizontal="center" vertical="justify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 applyBorder="1"/>
    <xf numFmtId="41" fontId="3" fillId="0" borderId="0" xfId="0" applyNumberFormat="1" applyFont="1" applyFill="1" applyBorder="1" applyAlignment="1">
      <alignment horizontal="right" vertical="justify"/>
    </xf>
    <xf numFmtId="0" fontId="3" fillId="0" borderId="0" xfId="0" applyFont="1" applyFill="1" applyBorder="1" applyAlignment="1">
      <alignment horizontal="right"/>
    </xf>
    <xf numFmtId="164" fontId="0" fillId="0" borderId="0" xfId="0" applyNumberForma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justify"/>
    </xf>
    <xf numFmtId="41" fontId="3" fillId="0" borderId="1" xfId="0" applyNumberFormat="1" applyFont="1" applyFill="1" applyBorder="1" applyAlignment="1">
      <alignment horizontal="right" vertical="justify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1" fontId="3" fillId="0" borderId="0" xfId="0" applyNumberFormat="1" applyFont="1" applyBorder="1"/>
    <xf numFmtId="41" fontId="0" fillId="0" borderId="0" xfId="0" applyNumberFormat="1" applyBorder="1"/>
    <xf numFmtId="41" fontId="3" fillId="0" borderId="1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37" fontId="3" fillId="0" borderId="0" xfId="0" applyNumberFormat="1" applyFont="1" applyBorder="1"/>
    <xf numFmtId="37" fontId="3" fillId="0" borderId="0" xfId="0" applyNumberFormat="1" applyFont="1" applyBorder="1" applyAlignment="1">
      <alignment horizontal="right"/>
    </xf>
    <xf numFmtId="37" fontId="3" fillId="0" borderId="0" xfId="0" applyNumberFormat="1" applyFont="1" applyFill="1" applyBorder="1" applyAlignment="1">
      <alignment horizontal="right" vertical="justify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justify"/>
    </xf>
    <xf numFmtId="164" fontId="3" fillId="0" borderId="1" xfId="0" applyNumberFormat="1" applyFont="1" applyBorder="1" applyAlignment="1">
      <alignment horizontal="right" vertical="justify"/>
    </xf>
    <xf numFmtId="41" fontId="3" fillId="0" borderId="1" xfId="0" applyNumberFormat="1" applyFont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17.3:  Clientele Assisted by the Public Attorney's Office, 1997-2002</a:t>
            </a:r>
          </a:p>
        </c:rich>
      </c:tx>
      <c:layout>
        <c:manualLayout>
          <c:xMode val="edge"/>
          <c:yMode val="edge"/>
          <c:x val="0.16104898365992154"/>
          <c:y val="2.422910094849272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00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00FFFF">
                <a:gamma/>
                <a:tint val="0"/>
                <a:invGamma/>
              </a:srgbClr>
            </a:gs>
            <a:gs pos="100000">
              <a:srgbClr val="00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00FFFF">
                <a:gamma/>
                <a:tint val="0"/>
                <a:invGamma/>
              </a:srgbClr>
            </a:gs>
            <a:gs pos="100000">
              <a:srgbClr val="00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7790294706619242"/>
          <c:y val="0.13436137798709602"/>
          <c:w val="0.80899024350100124"/>
          <c:h val="0.718062446291693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'Graph(not to be included)'!$G$5</c:f>
              <c:strCache>
                <c:ptCount val="1"/>
                <c:pt idx="0">
                  <c:v>Detention Prisoners Assisted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'Graph(not to be included)'!$H$4:$M$4</c:f>
              <c:numCache>
                <c:formatCode>General</c:formatCode>
                <c:ptCount val="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</c:numCache>
            </c:numRef>
          </c:cat>
          <c:val>
            <c:numRef>
              <c:f>'Graph(not to be included)'!$H$5:$M$5</c:f>
              <c:numCache>
                <c:formatCode>_(* #,##0_);_(* \(#,##0\);_(* "-"??_);_(@_)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4176</c:v>
                </c:pt>
                <c:pt idx="3">
                  <c:v>4724</c:v>
                </c:pt>
                <c:pt idx="4">
                  <c:v>1552</c:v>
                </c:pt>
                <c:pt idx="5">
                  <c:v>2942</c:v>
                </c:pt>
              </c:numCache>
            </c:numRef>
          </c:val>
        </c:ser>
        <c:ser>
          <c:idx val="1"/>
          <c:order val="1"/>
          <c:tx>
            <c:strRef>
              <c:f>'Graph(not to be included)'!$G$6</c:f>
              <c:strCache>
                <c:ptCount val="1"/>
                <c:pt idx="0">
                  <c:v>Beneficiaries of Legal Counselling</c:v>
                </c:pt>
              </c:strCache>
            </c:strRef>
          </c:tx>
          <c:spPr>
            <a:pattFill prst="horz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'Graph(not to be included)'!$H$4:$M$4</c:f>
              <c:numCache>
                <c:formatCode>General</c:formatCode>
                <c:ptCount val="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</c:numCache>
            </c:numRef>
          </c:cat>
          <c:val>
            <c:numRef>
              <c:f>'Graph(not to be included)'!$H$6:$M$6</c:f>
              <c:numCache>
                <c:formatCode>_(* #,##0_);_(* \(#,##0\);_(* "-"??_);_(@_)</c:formatCode>
                <c:ptCount val="6"/>
                <c:pt idx="0">
                  <c:v>36976</c:v>
                </c:pt>
                <c:pt idx="1">
                  <c:v>17423</c:v>
                </c:pt>
                <c:pt idx="2">
                  <c:v>18875</c:v>
                </c:pt>
                <c:pt idx="3">
                  <c:v>21677</c:v>
                </c:pt>
                <c:pt idx="4">
                  <c:v>20742</c:v>
                </c:pt>
                <c:pt idx="5">
                  <c:v>41362</c:v>
                </c:pt>
              </c:numCache>
            </c:numRef>
          </c:val>
        </c:ser>
        <c:ser>
          <c:idx val="2"/>
          <c:order val="2"/>
          <c:tx>
            <c:strRef>
              <c:f>'Graph(not to be included)'!$G$7</c:f>
              <c:strCache>
                <c:ptCount val="1"/>
                <c:pt idx="0">
                  <c:v>Clients Benefitted with Administration of Oath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'Graph(not to be included)'!$H$4:$M$4</c:f>
              <c:numCache>
                <c:formatCode>General</c:formatCode>
                <c:ptCount val="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</c:numCache>
            </c:numRef>
          </c:cat>
          <c:val>
            <c:numRef>
              <c:f>'Graph(not to be included)'!$H$7:$M$7</c:f>
              <c:numCache>
                <c:formatCode>_(* #,##0_);_(* \(#,##0\);_(* "-"??_);_(@_)</c:formatCode>
                <c:ptCount val="6"/>
                <c:pt idx="0">
                  <c:v>7871</c:v>
                </c:pt>
                <c:pt idx="1">
                  <c:v>9028</c:v>
                </c:pt>
                <c:pt idx="2">
                  <c:v>8569</c:v>
                </c:pt>
                <c:pt idx="3">
                  <c:v>9250</c:v>
                </c:pt>
                <c:pt idx="4">
                  <c:v>5810</c:v>
                </c:pt>
                <c:pt idx="5">
                  <c:v>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90976"/>
        <c:axId val="87143552"/>
        <c:axId val="0"/>
      </c:bar3DChart>
      <c:catAx>
        <c:axId val="977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4119949160136427"/>
              <c:y val="0.900882026175774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4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14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</a:t>
                </a:r>
              </a:p>
            </c:rich>
          </c:tx>
          <c:layout>
            <c:manualLayout>
              <c:xMode val="edge"/>
              <c:yMode val="edge"/>
              <c:x val="3.1835264211844953E-2"/>
              <c:y val="0.4471370447767293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0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520660552472042"/>
          <c:y val="0.18281957988408148"/>
          <c:w val="0.50749156478882251"/>
          <c:h val="0.21585926299566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17.4:  Cases Handled by the Public Attorney's Office, 2002</a:t>
            </a:r>
          </a:p>
        </c:rich>
      </c:tx>
      <c:layout>
        <c:manualLayout>
          <c:xMode val="edge"/>
          <c:yMode val="edge"/>
          <c:x val="0.12423625254582485"/>
          <c:y val="3.52941683337665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90427698574338"/>
          <c:y val="0.40588293583831547"/>
          <c:w val="0.66802443991853355"/>
          <c:h val="0.3823534902824711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8.7576374745417518E-2"/>
                  <c:y val="0.402941755143834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12016293279022404"/>
                  <c:y val="0.279412165975651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33197556008146639"/>
                  <c:y val="0.252941539725327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0285132382892059"/>
                  <c:y val="0.270588623892210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'Graph(not to be included)'!$H$38:$H$42</c:f>
              <c:strCache>
                <c:ptCount val="5"/>
                <c:pt idx="0">
                  <c:v>     Criminal</c:v>
                </c:pt>
                <c:pt idx="1">
                  <c:v>     Civil</c:v>
                </c:pt>
                <c:pt idx="2">
                  <c:v>     Administrative</c:v>
                </c:pt>
                <c:pt idx="3">
                  <c:v>      Prosecutor's Offc</c:v>
                </c:pt>
                <c:pt idx="4">
                  <c:v>     Labor cases</c:v>
                </c:pt>
              </c:strCache>
            </c:strRef>
          </c:cat>
          <c:val>
            <c:numRef>
              <c:f>'Graph(not to be included)'!$G$38:$G$42</c:f>
              <c:numCache>
                <c:formatCode>#,##0\ \ </c:formatCode>
                <c:ptCount val="5"/>
                <c:pt idx="0">
                  <c:v>4534</c:v>
                </c:pt>
                <c:pt idx="1">
                  <c:v>1091</c:v>
                </c:pt>
                <c:pt idx="2">
                  <c:v>101</c:v>
                </c:pt>
                <c:pt idx="3">
                  <c:v>263</c:v>
                </c:pt>
                <c:pt idx="4">
                  <c:v>162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152400</xdr:rowOff>
    </xdr:from>
    <xdr:to>
      <xdr:col>4</xdr:col>
      <xdr:colOff>533400</xdr:colOff>
      <xdr:row>28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35</xdr:row>
      <xdr:rowOff>19050</xdr:rowOff>
    </xdr:from>
    <xdr:to>
      <xdr:col>4</xdr:col>
      <xdr:colOff>333375</xdr:colOff>
      <xdr:row>55</xdr:row>
      <xdr:rowOff>19050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5"/>
  <sheetViews>
    <sheetView tabSelected="1" view="pageBreakPreview" topLeftCell="A70" zoomScaleSheetLayoutView="75" workbookViewId="0">
      <selection activeCell="W32" sqref="W32"/>
    </sheetView>
  </sheetViews>
  <sheetFormatPr defaultRowHeight="12.75" x14ac:dyDescent="0.2"/>
  <cols>
    <col min="1" max="1" width="25.42578125" style="1" customWidth="1"/>
    <col min="2" max="4" width="11" style="6" hidden="1" customWidth="1"/>
    <col min="5" max="8" width="11.85546875" style="6" hidden="1" customWidth="1"/>
    <col min="9" max="9" width="12.7109375" style="6" hidden="1" customWidth="1"/>
    <col min="10" max="10" width="12.85546875" style="6" hidden="1" customWidth="1"/>
    <col min="11" max="13" width="12.28515625" style="6" hidden="1" customWidth="1"/>
    <col min="14" max="14" width="9.7109375" style="6" hidden="1" customWidth="1"/>
    <col min="15" max="15" width="10.28515625" style="1" hidden="1" customWidth="1"/>
    <col min="16" max="16" width="12.28515625" style="1" customWidth="1"/>
    <col min="17" max="20" width="12.28515625" style="6" customWidth="1"/>
    <col min="23" max="16384" width="9.140625" style="1"/>
  </cols>
  <sheetData>
    <row r="1" spans="1:29" x14ac:dyDescent="0.2">
      <c r="A1" s="1" t="s">
        <v>38</v>
      </c>
      <c r="I1" s="1"/>
      <c r="J1" s="1"/>
      <c r="N1" s="32" t="s">
        <v>40</v>
      </c>
      <c r="P1" s="6"/>
      <c r="Q1" s="1"/>
      <c r="W1" s="6"/>
      <c r="X1" s="6"/>
      <c r="Y1" s="6"/>
      <c r="Z1" s="6"/>
      <c r="AA1" s="6"/>
      <c r="AB1" s="6"/>
      <c r="AC1" s="6"/>
    </row>
    <row r="2" spans="1:29" x14ac:dyDescent="0.2">
      <c r="A2" s="2" t="s">
        <v>2</v>
      </c>
      <c r="O2" s="2"/>
      <c r="P2" s="6"/>
      <c r="W2" s="6"/>
      <c r="X2" s="6"/>
      <c r="Y2" s="6"/>
      <c r="Z2" s="6"/>
      <c r="AA2" s="6"/>
      <c r="AB2" s="6"/>
      <c r="AC2" s="6"/>
    </row>
    <row r="3" spans="1:29" x14ac:dyDescent="0.2">
      <c r="A3" s="2" t="s">
        <v>3</v>
      </c>
      <c r="O3" s="2"/>
      <c r="P3" s="6"/>
      <c r="W3" s="6"/>
      <c r="X3" s="6"/>
      <c r="Y3" s="6"/>
      <c r="Z3" s="6"/>
      <c r="AA3" s="6"/>
      <c r="AB3" s="6"/>
      <c r="AC3" s="6"/>
    </row>
    <row r="4" spans="1:29" x14ac:dyDescent="0.2">
      <c r="A4" s="2" t="s">
        <v>4</v>
      </c>
      <c r="O4" s="2"/>
      <c r="P4" s="6"/>
      <c r="W4" s="6"/>
      <c r="X4" s="6"/>
      <c r="Y4" s="6"/>
      <c r="Z4" s="6"/>
      <c r="AA4" s="6"/>
      <c r="AB4" s="6"/>
      <c r="AC4" s="6"/>
    </row>
    <row r="5" spans="1:29" x14ac:dyDescent="0.2">
      <c r="A5" s="2" t="s">
        <v>42</v>
      </c>
      <c r="O5" s="2"/>
      <c r="P5" s="6"/>
      <c r="W5" s="6"/>
      <c r="X5" s="6"/>
      <c r="Y5" s="6"/>
      <c r="Z5" s="6"/>
      <c r="AA5" s="6"/>
      <c r="AB5" s="6"/>
      <c r="AC5" s="6"/>
    </row>
    <row r="6" spans="1:29" x14ac:dyDescent="0.2">
      <c r="P6" s="6"/>
      <c r="W6" s="6"/>
      <c r="X6" s="6"/>
      <c r="Y6" s="6"/>
      <c r="Z6" s="6"/>
      <c r="AA6" s="6"/>
      <c r="AB6" s="6"/>
      <c r="AC6" s="6"/>
    </row>
    <row r="7" spans="1:29" s="3" customFormat="1" ht="26.25" customHeight="1" x14ac:dyDescent="0.2">
      <c r="A7" s="37" t="s">
        <v>5</v>
      </c>
      <c r="B7" s="38">
        <v>1990</v>
      </c>
      <c r="C7" s="38">
        <v>1991</v>
      </c>
      <c r="D7" s="38">
        <v>1992</v>
      </c>
      <c r="E7" s="38">
        <v>1998</v>
      </c>
      <c r="F7" s="38">
        <v>1999</v>
      </c>
      <c r="G7" s="38">
        <v>2000</v>
      </c>
      <c r="H7" s="38">
        <v>2001</v>
      </c>
      <c r="I7" s="38">
        <v>2002</v>
      </c>
      <c r="J7" s="38">
        <v>2003</v>
      </c>
      <c r="K7" s="38">
        <v>2004</v>
      </c>
      <c r="L7" s="37">
        <v>2005</v>
      </c>
      <c r="M7" s="37">
        <v>2006</v>
      </c>
      <c r="N7" s="37">
        <v>2007</v>
      </c>
      <c r="O7" s="39">
        <v>2008</v>
      </c>
      <c r="P7" s="38">
        <v>2009</v>
      </c>
      <c r="Q7" s="38">
        <v>2010</v>
      </c>
      <c r="R7" s="37">
        <v>2011</v>
      </c>
      <c r="S7" s="37">
        <v>2012</v>
      </c>
      <c r="T7" s="37">
        <v>2013</v>
      </c>
      <c r="V7" s="37" t="s">
        <v>5</v>
      </c>
      <c r="Y7" s="34"/>
      <c r="Z7" s="14"/>
      <c r="AA7" s="14"/>
      <c r="AB7" s="14"/>
      <c r="AC7" s="14"/>
    </row>
    <row r="8" spans="1:29" x14ac:dyDescent="0.2">
      <c r="A8" s="5"/>
      <c r="B8" s="20"/>
      <c r="C8" s="20"/>
      <c r="D8" s="20"/>
      <c r="E8" s="8"/>
      <c r="F8" s="8"/>
      <c r="G8" s="8"/>
      <c r="H8" s="8"/>
      <c r="I8" s="5"/>
      <c r="J8" s="1"/>
      <c r="K8" s="1"/>
      <c r="L8" s="1"/>
      <c r="M8" s="1"/>
      <c r="N8" s="1"/>
      <c r="Q8" s="1"/>
      <c r="R8" s="1"/>
      <c r="S8" s="1"/>
      <c r="T8" s="1"/>
      <c r="V8" s="5"/>
      <c r="Z8" s="8"/>
      <c r="AA8" s="8"/>
      <c r="AB8" s="8"/>
      <c r="AC8" s="8"/>
    </row>
    <row r="9" spans="1:29" x14ac:dyDescent="0.2">
      <c r="A9" s="9" t="s">
        <v>6</v>
      </c>
      <c r="B9" s="20"/>
      <c r="C9" s="20"/>
      <c r="D9" s="20"/>
      <c r="E9" s="8"/>
      <c r="F9" s="8"/>
      <c r="G9" s="8"/>
      <c r="H9" s="8"/>
      <c r="I9" s="9"/>
      <c r="J9" s="1"/>
      <c r="K9" s="1"/>
      <c r="L9" s="1"/>
      <c r="M9" s="1"/>
      <c r="N9" s="1"/>
      <c r="Q9" s="1"/>
      <c r="R9" s="1"/>
      <c r="S9" s="1"/>
      <c r="T9" s="1"/>
      <c r="V9" s="9" t="s">
        <v>6</v>
      </c>
      <c r="Z9" s="8"/>
      <c r="AA9" s="8"/>
      <c r="AB9" s="8"/>
      <c r="AC9" s="8"/>
    </row>
    <row r="10" spans="1:29" x14ac:dyDescent="0.2">
      <c r="A10" s="9"/>
      <c r="B10" s="20"/>
      <c r="C10" s="20"/>
      <c r="D10" s="20"/>
      <c r="E10" s="8"/>
      <c r="F10" s="8"/>
      <c r="G10" s="8"/>
      <c r="H10" s="8"/>
      <c r="I10" s="9"/>
      <c r="J10" s="1"/>
      <c r="K10" s="1"/>
      <c r="L10" s="1"/>
      <c r="M10" s="1"/>
      <c r="N10" s="1"/>
      <c r="Q10" s="1"/>
      <c r="R10" s="1"/>
      <c r="S10" s="1"/>
      <c r="T10" s="1"/>
      <c r="V10" s="9"/>
      <c r="Z10" s="8"/>
      <c r="AA10" s="8"/>
      <c r="AB10" s="8"/>
      <c r="AC10" s="8"/>
    </row>
    <row r="11" spans="1:29" x14ac:dyDescent="0.2">
      <c r="A11" s="5" t="s">
        <v>7</v>
      </c>
      <c r="B11" s="20" t="e">
        <f>SUM(B22,B44,#REF!,B78,B88,B108)</f>
        <v>#REF!</v>
      </c>
      <c r="C11" s="20" t="e">
        <f>SUM(C22,C44,#REF!,C78,C88,C108)</f>
        <v>#REF!</v>
      </c>
      <c r="D11" s="20" t="e">
        <f>SUM(D22,D44,#REF!,D78,D88,D108)</f>
        <v>#REF!</v>
      </c>
      <c r="E11" s="21" t="e">
        <f>SUM(E22,E44,#REF!,E78,E88,E108)</f>
        <v>#REF!</v>
      </c>
      <c r="F11" s="21" t="e">
        <f>SUM(F22,F44,#REF!,F78,F88,F108)</f>
        <v>#REF!</v>
      </c>
      <c r="G11" s="21" t="e">
        <f>SUM(G22,G44,#REF!,G78,G88,G108)</f>
        <v>#REF!</v>
      </c>
      <c r="H11" s="21" t="e">
        <f>SUM(H22,H44,#REF!,H78,H88,H108)</f>
        <v>#REF!</v>
      </c>
      <c r="I11" s="21" t="e">
        <f>SUM(I22,I44,#REF!,I78,I88,I108)</f>
        <v>#REF!</v>
      </c>
      <c r="J11" s="21" t="e">
        <f>SUM(J22,J44,#REF!,J78,J88,J108)</f>
        <v>#REF!</v>
      </c>
      <c r="K11" s="21" t="e">
        <f>SUM(K22,K44,#REF!,K78,K88,K108)</f>
        <v>#REF!</v>
      </c>
      <c r="L11" s="21" t="e">
        <f>SUM(L22,L44,#REF!,L78,L88,L108)</f>
        <v>#REF!</v>
      </c>
      <c r="M11" s="21" t="e">
        <f>SUM(M22,M44,#REF!,M78,M88,M108)</f>
        <v>#REF!</v>
      </c>
      <c r="N11" s="21" t="e">
        <f>SUM(N22,N44,#REF!,N78,N88,N108)</f>
        <v>#REF!</v>
      </c>
      <c r="O11" s="21" t="e">
        <f>SUM(O22,O44,#REF!,O78,O88,O108)</f>
        <v>#REF!</v>
      </c>
      <c r="P11" s="21">
        <f>SUM(P22,P44,P78,P88,P108,P68)</f>
        <v>743</v>
      </c>
      <c r="Q11" s="21">
        <f t="shared" ref="Q11:S11" si="0">SUM(Q22,Q44,Q78,Q88,Q108,Q68)</f>
        <v>755</v>
      </c>
      <c r="R11" s="21">
        <f t="shared" si="0"/>
        <v>759</v>
      </c>
      <c r="S11" s="21">
        <f t="shared" si="0"/>
        <v>775</v>
      </c>
      <c r="T11" s="21">
        <f>SUM(T22,T44,T78,T88,T108,T68,T33,T98)</f>
        <v>506</v>
      </c>
      <c r="V11" s="5" t="s">
        <v>7</v>
      </c>
      <c r="Y11" s="21"/>
      <c r="Z11" s="8"/>
      <c r="AA11" s="8"/>
      <c r="AB11" s="8"/>
      <c r="AC11" s="8"/>
    </row>
    <row r="12" spans="1:29" x14ac:dyDescent="0.2">
      <c r="A12" s="5" t="s">
        <v>8</v>
      </c>
      <c r="B12" s="20" t="e">
        <f>SUM(B23,B45,#REF!,B79,B89,B109)</f>
        <v>#REF!</v>
      </c>
      <c r="C12" s="20" t="e">
        <f>SUM(C23,C45,#REF!,C79,C89,C109)</f>
        <v>#REF!</v>
      </c>
      <c r="D12" s="20" t="e">
        <f>SUM(D23,D45,#REF!,D79,D89,D109)</f>
        <v>#REF!</v>
      </c>
      <c r="E12" s="21" t="e">
        <f>SUM(E23,E45,#REF!,E79,E89,E109)</f>
        <v>#REF!</v>
      </c>
      <c r="F12" s="21" t="e">
        <f>SUM(F23,F45,#REF!,F79,F89,F109)</f>
        <v>#REF!</v>
      </c>
      <c r="G12" s="21" t="e">
        <f>SUM(G23,G45,#REF!,G79,G89,G109)</f>
        <v>#REF!</v>
      </c>
      <c r="H12" s="21" t="e">
        <f>SUM(H23,H45,#REF!,H79,H89,H109)</f>
        <v>#REF!</v>
      </c>
      <c r="I12" s="21" t="e">
        <f>SUM(I23,I45,#REF!,I79,I89,I109)</f>
        <v>#REF!</v>
      </c>
      <c r="J12" s="21" t="e">
        <f>SUM(J23,J45,#REF!,J79,J89,J109)</f>
        <v>#REF!</v>
      </c>
      <c r="K12" s="21" t="e">
        <f>SUM(K23,K45,#REF!,K79,K89,K109)</f>
        <v>#REF!</v>
      </c>
      <c r="L12" s="21" t="e">
        <f>SUM(L23,L45,#REF!,L79,L89,L109)</f>
        <v>#REF!</v>
      </c>
      <c r="M12" s="21" t="e">
        <f>SUM(M23,M45,#REF!,M79,M89,M109)</f>
        <v>#REF!</v>
      </c>
      <c r="N12" s="21" t="e">
        <f>SUM(N23,N45,#REF!,N79,N89,N109)</f>
        <v>#REF!</v>
      </c>
      <c r="O12" s="21" t="e">
        <f>SUM(O23,O45,#REF!,O79,O89,O109)</f>
        <v>#REF!</v>
      </c>
      <c r="P12" s="21">
        <f t="shared" ref="P12:S18" si="1">SUM(P23,P45,P79,P89,P109,P69)</f>
        <v>204</v>
      </c>
      <c r="Q12" s="21">
        <f t="shared" si="1"/>
        <v>238</v>
      </c>
      <c r="R12" s="21">
        <f t="shared" si="1"/>
        <v>236</v>
      </c>
      <c r="S12" s="21">
        <f t="shared" si="1"/>
        <v>237</v>
      </c>
      <c r="T12" s="21">
        <f t="shared" ref="T12:T18" si="2">SUM(T23,T45,T79,T89,T109,T69,T34,T99)</f>
        <v>188</v>
      </c>
      <c r="V12" s="5" t="s">
        <v>8</v>
      </c>
      <c r="Y12" s="21"/>
      <c r="Z12" s="8"/>
      <c r="AA12" s="8"/>
      <c r="AB12" s="8"/>
      <c r="AC12" s="8"/>
    </row>
    <row r="13" spans="1:29" x14ac:dyDescent="0.2">
      <c r="A13" s="5" t="s">
        <v>9</v>
      </c>
      <c r="B13" s="20" t="e">
        <f>SUM(B24,B46,#REF!,B80,B90,B110)</f>
        <v>#REF!</v>
      </c>
      <c r="C13" s="20" t="e">
        <f>SUM(C24,C46,#REF!,C80,C90,C110)</f>
        <v>#REF!</v>
      </c>
      <c r="D13" s="20" t="e">
        <f>SUM(D24,D46,#REF!,D80,D90,D110)</f>
        <v>#REF!</v>
      </c>
      <c r="E13" s="21" t="e">
        <f>SUM(E24,E46,#REF!,E80,E90,E110)</f>
        <v>#REF!</v>
      </c>
      <c r="F13" s="21" t="e">
        <f>SUM(F24,F46,#REF!,F80,F90,F110)</f>
        <v>#REF!</v>
      </c>
      <c r="G13" s="21" t="e">
        <f>SUM(G24,G46,#REF!,G80,G90,G110)</f>
        <v>#REF!</v>
      </c>
      <c r="H13" s="21" t="e">
        <f>SUM(H24,H46,#REF!,H80,H90,H110)</f>
        <v>#REF!</v>
      </c>
      <c r="I13" s="21" t="e">
        <f>SUM(I24,I46,#REF!,I80,I90,I110)</f>
        <v>#REF!</v>
      </c>
      <c r="J13" s="21" t="e">
        <f>SUM(J24,J46,#REF!,J80,J90,J110)</f>
        <v>#REF!</v>
      </c>
      <c r="K13" s="21" t="e">
        <f>SUM(K24,K46,#REF!,K80,K90,K110)</f>
        <v>#REF!</v>
      </c>
      <c r="L13" s="21" t="e">
        <f>SUM(L24,L46,#REF!,L80,L90,L110)</f>
        <v>#REF!</v>
      </c>
      <c r="M13" s="21" t="e">
        <f>SUM(M24,M46,#REF!,M80,M90,M110)</f>
        <v>#REF!</v>
      </c>
      <c r="N13" s="21" t="e">
        <f>SUM(N24,N46,#REF!,N80,N90,N110)</f>
        <v>#REF!</v>
      </c>
      <c r="O13" s="21" t="e">
        <f>SUM(O24,O46,#REF!,O80,O90,O110)</f>
        <v>#REF!</v>
      </c>
      <c r="P13" s="21">
        <f t="shared" si="1"/>
        <v>35</v>
      </c>
      <c r="Q13" s="21">
        <f t="shared" si="1"/>
        <v>12</v>
      </c>
      <c r="R13" s="21">
        <f t="shared" si="1"/>
        <v>17</v>
      </c>
      <c r="S13" s="21">
        <f t="shared" si="1"/>
        <v>24</v>
      </c>
      <c r="T13" s="21">
        <f t="shared" si="2"/>
        <v>35</v>
      </c>
      <c r="V13" s="5" t="s">
        <v>9</v>
      </c>
      <c r="Y13" s="21"/>
      <c r="Z13" s="8"/>
      <c r="AA13" s="8"/>
      <c r="AB13" s="8"/>
      <c r="AC13" s="8"/>
    </row>
    <row r="14" spans="1:29" x14ac:dyDescent="0.2">
      <c r="A14" s="5" t="s">
        <v>10</v>
      </c>
      <c r="B14" s="20" t="e">
        <f>SUM(B25,B47,#REF!,B81,B91,B111)</f>
        <v>#REF!</v>
      </c>
      <c r="C14" s="20" t="e">
        <f>SUM(C25,C47,#REF!,C81,C91,C111)</f>
        <v>#REF!</v>
      </c>
      <c r="D14" s="20" t="e">
        <f>SUM(D25,D47,#REF!,D81,D91,D111)</f>
        <v>#REF!</v>
      </c>
      <c r="E14" s="21" t="e">
        <f>SUM(E25,E47,#REF!,E81,E91,E111)</f>
        <v>#REF!</v>
      </c>
      <c r="F14" s="21" t="e">
        <f>SUM(F25,F47,#REF!,F81,F91,F111)</f>
        <v>#REF!</v>
      </c>
      <c r="G14" s="21" t="e">
        <f>SUM(G25,G47,#REF!,G81,G91,G111)</f>
        <v>#REF!</v>
      </c>
      <c r="H14" s="21" t="e">
        <f>SUM(H25,H47,#REF!,H81,H91,H111)</f>
        <v>#REF!</v>
      </c>
      <c r="I14" s="21" t="e">
        <f>SUM(I25,I47,#REF!,I81,I91,I111)</f>
        <v>#REF!</v>
      </c>
      <c r="J14" s="21" t="e">
        <f>SUM(J25,J47,#REF!,J81,J91,J111)</f>
        <v>#REF!</v>
      </c>
      <c r="K14" s="21" t="e">
        <f>SUM(K25,K47,#REF!,K81,K91,K111)</f>
        <v>#REF!</v>
      </c>
      <c r="L14" s="21" t="e">
        <f>SUM(L25,L47,#REF!,L81,L91,L111)</f>
        <v>#REF!</v>
      </c>
      <c r="M14" s="21" t="e">
        <f>SUM(M25,M47,#REF!,M81,M91,M111)</f>
        <v>#REF!</v>
      </c>
      <c r="N14" s="21" t="e">
        <f>SUM(N25,N47,#REF!,N81,N91,N111)</f>
        <v>#REF!</v>
      </c>
      <c r="O14" s="21" t="e">
        <f>SUM(O25,O47,#REF!,O81,O91,O111)</f>
        <v>#REF!</v>
      </c>
      <c r="P14" s="21">
        <f t="shared" si="1"/>
        <v>239</v>
      </c>
      <c r="Q14" s="21">
        <f t="shared" si="1"/>
        <v>231</v>
      </c>
      <c r="R14" s="21">
        <f t="shared" si="1"/>
        <v>202</v>
      </c>
      <c r="S14" s="21">
        <f t="shared" si="1"/>
        <v>258</v>
      </c>
      <c r="T14" s="21">
        <f t="shared" si="2"/>
        <v>199</v>
      </c>
      <c r="V14" s="5" t="s">
        <v>10</v>
      </c>
      <c r="Y14" s="21"/>
      <c r="Z14" s="8"/>
      <c r="AA14" s="8"/>
      <c r="AB14" s="8"/>
      <c r="AC14" s="8"/>
    </row>
    <row r="15" spans="1:29" x14ac:dyDescent="0.2">
      <c r="A15" s="5" t="s">
        <v>11</v>
      </c>
      <c r="B15" s="20" t="e">
        <f>SUM(B26,B48,#REF!,B82,B92,B112)</f>
        <v>#REF!</v>
      </c>
      <c r="C15" s="20" t="e">
        <f>SUM(C26,C48,#REF!,C82,C92,C112)</f>
        <v>#REF!</v>
      </c>
      <c r="D15" s="20" t="e">
        <f>SUM(D26,D48,#REF!,D82,D92,D112)</f>
        <v>#REF!</v>
      </c>
      <c r="E15" s="21" t="e">
        <f>SUM(E26,E48,#REF!,E82,E92,E112)</f>
        <v>#REF!</v>
      </c>
      <c r="F15" s="21" t="e">
        <f>SUM(F26,F48,#REF!,F82,F92,F112)</f>
        <v>#REF!</v>
      </c>
      <c r="G15" s="21" t="e">
        <f>SUM(G26,G48,#REF!,G82,G92,G112)</f>
        <v>#REF!</v>
      </c>
      <c r="H15" s="21" t="e">
        <f>SUM(H26,H48,#REF!,H82,H92,H112)</f>
        <v>#REF!</v>
      </c>
      <c r="I15" s="27" t="s">
        <v>28</v>
      </c>
      <c r="J15" s="27" t="s">
        <v>28</v>
      </c>
      <c r="K15" s="27" t="s">
        <v>28</v>
      </c>
      <c r="L15" s="27" t="s">
        <v>28</v>
      </c>
      <c r="M15" s="27" t="s">
        <v>28</v>
      </c>
      <c r="N15" s="21" t="e">
        <f>SUM(N26,N48,#REF!,N82,N92,N112)</f>
        <v>#REF!</v>
      </c>
      <c r="O15" s="21" t="e">
        <f>SUM(O26,O48,#REF!,O82,O92,O112)</f>
        <v>#REF!</v>
      </c>
      <c r="P15" s="21">
        <f t="shared" si="1"/>
        <v>211</v>
      </c>
      <c r="Q15" s="21">
        <f t="shared" si="1"/>
        <v>186</v>
      </c>
      <c r="R15" s="21">
        <f t="shared" si="1"/>
        <v>194</v>
      </c>
      <c r="S15" s="21">
        <f t="shared" si="1"/>
        <v>195</v>
      </c>
      <c r="T15" s="21">
        <f t="shared" si="2"/>
        <v>170</v>
      </c>
      <c r="V15" s="5" t="s">
        <v>11</v>
      </c>
      <c r="Y15" s="27"/>
      <c r="Z15" s="8"/>
      <c r="AA15" s="8"/>
      <c r="AB15" s="8"/>
      <c r="AC15" s="8"/>
    </row>
    <row r="16" spans="1:29" x14ac:dyDescent="0.2">
      <c r="A16" s="5" t="s">
        <v>12</v>
      </c>
      <c r="B16" s="20" t="e">
        <f>SUM(B27,B49,#REF!,B83,B93,B113)</f>
        <v>#REF!</v>
      </c>
      <c r="C16" s="20" t="e">
        <f>SUM(C27,C49,#REF!,C83,C93,C113)</f>
        <v>#REF!</v>
      </c>
      <c r="D16" s="20" t="e">
        <f>SUM(D27,D49,#REF!,D83,D93,D113)</f>
        <v>#REF!</v>
      </c>
      <c r="E16" s="21" t="e">
        <f>SUM(E27,E49,#REF!,E83,E93,E113)</f>
        <v>#REF!</v>
      </c>
      <c r="F16" s="21" t="e">
        <f>SUM(F27,F49,#REF!,F83,F93,F113)</f>
        <v>#REF!</v>
      </c>
      <c r="G16" s="21" t="e">
        <f>SUM(G27,G49,#REF!,G83,G93,G113)</f>
        <v>#REF!</v>
      </c>
      <c r="H16" s="21" t="e">
        <f>SUM(H27,H49,#REF!,H83,H93,H113)</f>
        <v>#REF!</v>
      </c>
      <c r="I16" s="27" t="s">
        <v>28</v>
      </c>
      <c r="J16" s="27" t="s">
        <v>28</v>
      </c>
      <c r="K16" s="27" t="s">
        <v>28</v>
      </c>
      <c r="L16" s="27" t="s">
        <v>28</v>
      </c>
      <c r="M16" s="27" t="s">
        <v>28</v>
      </c>
      <c r="N16" s="21" t="e">
        <f>SUM(N27,N49,#REF!,N83,N93,N113)</f>
        <v>#REF!</v>
      </c>
      <c r="O16" s="21" t="e">
        <f>SUM(O27,O49,#REF!,O83,O93,O113)</f>
        <v>#REF!</v>
      </c>
      <c r="P16" s="21">
        <f t="shared" si="1"/>
        <v>10</v>
      </c>
      <c r="Q16" s="21">
        <f t="shared" si="1"/>
        <v>11</v>
      </c>
      <c r="R16" s="21">
        <f t="shared" si="1"/>
        <v>6</v>
      </c>
      <c r="S16" s="21">
        <f t="shared" si="1"/>
        <v>9</v>
      </c>
      <c r="T16" s="21">
        <f t="shared" si="2"/>
        <v>9</v>
      </c>
      <c r="V16" s="5" t="s">
        <v>12</v>
      </c>
      <c r="Y16" s="27"/>
      <c r="Z16" s="8"/>
      <c r="AA16" s="8"/>
      <c r="AB16" s="8"/>
      <c r="AC16" s="8"/>
    </row>
    <row r="17" spans="1:29" x14ac:dyDescent="0.2">
      <c r="A17" s="5" t="s">
        <v>13</v>
      </c>
      <c r="B17" s="20" t="e">
        <f>SUM(B28,B50,#REF!,B84,B94,B114)</f>
        <v>#REF!</v>
      </c>
      <c r="C17" s="20" t="e">
        <f>SUM(C28,C50,#REF!,C84,C94,C114)</f>
        <v>#REF!</v>
      </c>
      <c r="D17" s="20" t="e">
        <f>SUM(D28,D50,#REF!,D84,D94,D114)</f>
        <v>#REF!</v>
      </c>
      <c r="E17" s="21" t="e">
        <f>SUM(E28,E50,#REF!,E84,E94,E114)</f>
        <v>#REF!</v>
      </c>
      <c r="F17" s="21" t="e">
        <f>SUM(F28,F50,#REF!,F84,F94,F114)</f>
        <v>#REF!</v>
      </c>
      <c r="G17" s="21" t="e">
        <f>SUM(G28,G50,#REF!,G84,G94,G114)</f>
        <v>#REF!</v>
      </c>
      <c r="H17" s="21" t="e">
        <f>SUM(H28,H50,#REF!,H84,H94,H114)</f>
        <v>#REF!</v>
      </c>
      <c r="I17" s="27" t="s">
        <v>28</v>
      </c>
      <c r="J17" s="27" t="s">
        <v>28</v>
      </c>
      <c r="K17" s="27" t="s">
        <v>28</v>
      </c>
      <c r="L17" s="27" t="s">
        <v>28</v>
      </c>
      <c r="M17" s="27" t="s">
        <v>28</v>
      </c>
      <c r="N17" s="21" t="e">
        <f>SUM(N28,N50,#REF!,N84,N94,N114)</f>
        <v>#REF!</v>
      </c>
      <c r="O17" s="21" t="e">
        <f>SUM(O28,O50,#REF!,O84,O94,O114)</f>
        <v>#REF!</v>
      </c>
      <c r="P17" s="21">
        <f t="shared" si="1"/>
        <v>18</v>
      </c>
      <c r="Q17" s="21">
        <f t="shared" si="1"/>
        <v>34</v>
      </c>
      <c r="R17" s="21">
        <f t="shared" si="1"/>
        <v>2</v>
      </c>
      <c r="S17" s="21">
        <f t="shared" si="1"/>
        <v>54</v>
      </c>
      <c r="T17" s="21">
        <f t="shared" si="2"/>
        <v>32</v>
      </c>
      <c r="V17" s="5" t="s">
        <v>13</v>
      </c>
      <c r="Y17" s="27"/>
      <c r="Z17" s="8"/>
      <c r="AA17" s="8"/>
      <c r="AB17" s="8"/>
      <c r="AC17" s="8"/>
    </row>
    <row r="18" spans="1:29" x14ac:dyDescent="0.2">
      <c r="A18" s="5" t="s">
        <v>14</v>
      </c>
      <c r="B18" s="21" t="e">
        <f>SUM(B29,B51,#REF!,B85,B95,B115)</f>
        <v>#REF!</v>
      </c>
      <c r="C18" s="21" t="e">
        <f>SUM(C29,C51,#REF!,C85,C95,C115)</f>
        <v>#REF!</v>
      </c>
      <c r="D18" s="21" t="e">
        <f>SUM(D29,D51,#REF!,D85,D95,D115)</f>
        <v>#REF!</v>
      </c>
      <c r="E18" s="21" t="e">
        <f>SUM(E29,E51,#REF!,E85,E95,E115)</f>
        <v>#REF!</v>
      </c>
      <c r="F18" s="21" t="e">
        <f>SUM(F29,F51,#REF!,F85,F95,F115)</f>
        <v>#REF!</v>
      </c>
      <c r="G18" s="21" t="e">
        <f>SUM(G29,G51,#REF!,G85,G95,G115)</f>
        <v>#REF!</v>
      </c>
      <c r="H18" s="21" t="e">
        <f>SUM(H29,H51,#REF!,H85,H95,H115)</f>
        <v>#REF!</v>
      </c>
      <c r="I18" s="27" t="s">
        <v>28</v>
      </c>
      <c r="J18" s="27" t="s">
        <v>28</v>
      </c>
      <c r="K18" s="27" t="s">
        <v>28</v>
      </c>
      <c r="L18" s="27" t="s">
        <v>28</v>
      </c>
      <c r="M18" s="27" t="s">
        <v>28</v>
      </c>
      <c r="N18" s="21" t="e">
        <f>SUM(N29,N51,#REF!,N85,N95,N115)</f>
        <v>#REF!</v>
      </c>
      <c r="O18" s="21" t="e">
        <f>SUM(O29,O51,#REF!,O85,O95,O115)</f>
        <v>#REF!</v>
      </c>
      <c r="P18" s="21">
        <f t="shared" si="1"/>
        <v>0</v>
      </c>
      <c r="Q18" s="21">
        <f t="shared" si="1"/>
        <v>0</v>
      </c>
      <c r="R18" s="21">
        <f t="shared" si="1"/>
        <v>0</v>
      </c>
      <c r="S18" s="21">
        <f t="shared" si="1"/>
        <v>0</v>
      </c>
      <c r="T18" s="21">
        <f t="shared" si="2"/>
        <v>7</v>
      </c>
      <c r="V18" s="5" t="s">
        <v>14</v>
      </c>
      <c r="Y18" s="27"/>
      <c r="Z18" s="8"/>
      <c r="AA18" s="13"/>
      <c r="AB18" s="13"/>
      <c r="AC18" s="13"/>
    </row>
    <row r="19" spans="1:29" x14ac:dyDescent="0.2">
      <c r="A19" s="5"/>
      <c r="B19" s="20"/>
      <c r="C19" s="20"/>
      <c r="D19" s="20"/>
      <c r="E19" s="21"/>
      <c r="F19" s="21"/>
      <c r="G19" s="21"/>
      <c r="H19" s="21"/>
      <c r="I19" s="5"/>
      <c r="J19" s="5"/>
      <c r="K19" s="5"/>
      <c r="L19" s="5"/>
      <c r="M19" s="5"/>
      <c r="N19" s="40"/>
      <c r="O19" s="41"/>
      <c r="P19" s="40"/>
      <c r="Q19" s="40"/>
      <c r="R19" s="40"/>
      <c r="S19" s="40"/>
      <c r="T19" s="40"/>
      <c r="V19" s="5"/>
      <c r="Y19" s="5"/>
      <c r="Z19" s="8"/>
      <c r="AA19" s="8"/>
      <c r="AB19" s="8"/>
      <c r="AC19" s="8"/>
    </row>
    <row r="20" spans="1:29" x14ac:dyDescent="0.2">
      <c r="A20" s="9" t="s">
        <v>15</v>
      </c>
      <c r="B20" s="20"/>
      <c r="C20" s="20"/>
      <c r="D20" s="20"/>
      <c r="E20" s="21"/>
      <c r="F20" s="21"/>
      <c r="G20" s="21"/>
      <c r="H20" s="21"/>
      <c r="I20" s="9"/>
      <c r="J20" s="5"/>
      <c r="K20" s="5"/>
      <c r="L20" s="5"/>
      <c r="M20" s="5"/>
      <c r="N20" s="40"/>
      <c r="O20" s="41"/>
      <c r="P20" s="40"/>
      <c r="Q20" s="40"/>
      <c r="R20" s="40"/>
      <c r="S20" s="40"/>
      <c r="T20" s="40"/>
      <c r="V20" s="9" t="s">
        <v>15</v>
      </c>
      <c r="Y20" s="5"/>
      <c r="Z20" s="8"/>
      <c r="AA20" s="8"/>
      <c r="AB20" s="8"/>
      <c r="AC20" s="8"/>
    </row>
    <row r="21" spans="1:29" x14ac:dyDescent="0.2">
      <c r="A21" s="9"/>
      <c r="B21" s="20"/>
      <c r="C21" s="20"/>
      <c r="D21" s="20"/>
      <c r="E21" s="21"/>
      <c r="F21" s="21"/>
      <c r="G21" s="21"/>
      <c r="H21" s="21"/>
      <c r="I21" s="9"/>
      <c r="J21" s="5"/>
      <c r="K21" s="5"/>
      <c r="L21" s="5"/>
      <c r="M21" s="5"/>
      <c r="N21" s="40"/>
      <c r="O21" s="41"/>
      <c r="P21" s="40"/>
      <c r="Q21" s="40"/>
      <c r="R21" s="40"/>
      <c r="S21" s="40"/>
      <c r="T21" s="40"/>
      <c r="V21" s="9"/>
      <c r="Y21" s="5"/>
      <c r="Z21" s="8"/>
      <c r="AA21" s="8"/>
      <c r="AB21" s="8"/>
      <c r="AC21" s="8"/>
    </row>
    <row r="22" spans="1:29" x14ac:dyDescent="0.2">
      <c r="A22" s="5" t="s">
        <v>7</v>
      </c>
      <c r="B22" s="20">
        <v>27</v>
      </c>
      <c r="C22" s="20">
        <v>47</v>
      </c>
      <c r="D22" s="20">
        <v>29</v>
      </c>
      <c r="E22" s="21">
        <v>55</v>
      </c>
      <c r="F22" s="21">
        <v>108</v>
      </c>
      <c r="G22" s="21">
        <v>109</v>
      </c>
      <c r="H22" s="21">
        <v>116</v>
      </c>
      <c r="I22" s="5">
        <f>77+51</f>
        <v>128</v>
      </c>
      <c r="J22" s="30">
        <v>96</v>
      </c>
      <c r="K22" s="5">
        <v>78</v>
      </c>
      <c r="L22" s="30">
        <v>70</v>
      </c>
      <c r="M22" s="30">
        <v>72</v>
      </c>
      <c r="N22" s="30">
        <v>82</v>
      </c>
      <c r="O22" s="30">
        <v>46</v>
      </c>
      <c r="P22" s="30">
        <v>99</v>
      </c>
      <c r="Q22" s="30">
        <v>74</v>
      </c>
      <c r="R22" s="30">
        <v>81</v>
      </c>
      <c r="S22" s="30">
        <v>92</v>
      </c>
      <c r="T22" s="30">
        <v>63</v>
      </c>
      <c r="V22" s="5" t="s">
        <v>7</v>
      </c>
      <c r="Y22" s="30"/>
      <c r="Z22" s="8"/>
      <c r="AA22" s="8"/>
      <c r="AB22" s="8"/>
      <c r="AC22" s="8"/>
    </row>
    <row r="23" spans="1:29" x14ac:dyDescent="0.2">
      <c r="A23" s="5" t="s">
        <v>8</v>
      </c>
      <c r="B23" s="20">
        <v>37</v>
      </c>
      <c r="C23" s="20">
        <v>10</v>
      </c>
      <c r="D23" s="20">
        <v>5</v>
      </c>
      <c r="E23" s="21">
        <v>35</v>
      </c>
      <c r="F23" s="21">
        <v>30</v>
      </c>
      <c r="G23" s="21">
        <v>27</v>
      </c>
      <c r="H23" s="21">
        <v>20</v>
      </c>
      <c r="I23" s="5">
        <f>14+9</f>
        <v>23</v>
      </c>
      <c r="J23" s="30">
        <v>10</v>
      </c>
      <c r="K23" s="5">
        <v>108</v>
      </c>
      <c r="L23" s="30">
        <v>14</v>
      </c>
      <c r="M23" s="30">
        <v>10</v>
      </c>
      <c r="N23" s="30">
        <v>2</v>
      </c>
      <c r="O23" s="30">
        <v>2</v>
      </c>
      <c r="P23" s="30">
        <v>18</v>
      </c>
      <c r="Q23" s="30">
        <v>5</v>
      </c>
      <c r="R23" s="30">
        <v>5</v>
      </c>
      <c r="S23" s="30">
        <v>15</v>
      </c>
      <c r="T23" s="30">
        <v>6</v>
      </c>
      <c r="V23" s="5" t="s">
        <v>8</v>
      </c>
      <c r="Y23" s="30"/>
      <c r="Z23" s="8"/>
      <c r="AA23" s="8"/>
      <c r="AB23" s="8"/>
      <c r="AC23" s="8"/>
    </row>
    <row r="24" spans="1:29" x14ac:dyDescent="0.2">
      <c r="A24" s="5" t="s">
        <v>9</v>
      </c>
      <c r="B24" s="20">
        <v>3</v>
      </c>
      <c r="C24" s="20">
        <v>1</v>
      </c>
      <c r="D24" s="21">
        <v>0</v>
      </c>
      <c r="E24" s="21">
        <v>2</v>
      </c>
      <c r="F24" s="21">
        <v>0</v>
      </c>
      <c r="G24" s="21">
        <v>0</v>
      </c>
      <c r="H24" s="21">
        <v>1</v>
      </c>
      <c r="I24" s="5">
        <v>0</v>
      </c>
      <c r="J24" s="21" t="e">
        <f>SUM(J46,#REF!,N56,J90,J110,N121)</f>
        <v>#REF!</v>
      </c>
      <c r="K24" s="13">
        <v>0</v>
      </c>
      <c r="L24" s="30">
        <v>1</v>
      </c>
      <c r="M24" s="30">
        <v>2</v>
      </c>
      <c r="N24" s="30">
        <v>1</v>
      </c>
      <c r="O24" s="30">
        <v>0</v>
      </c>
      <c r="P24" s="21">
        <v>0</v>
      </c>
      <c r="Q24" s="30">
        <v>0</v>
      </c>
      <c r="R24" s="30">
        <v>3</v>
      </c>
      <c r="S24" s="30">
        <v>1</v>
      </c>
      <c r="T24" s="30">
        <v>3</v>
      </c>
      <c r="V24" s="5" t="s">
        <v>9</v>
      </c>
      <c r="Y24" s="30"/>
      <c r="Z24" s="13"/>
      <c r="AA24" s="13"/>
      <c r="AB24" s="13"/>
      <c r="AC24" s="8"/>
    </row>
    <row r="25" spans="1:29" x14ac:dyDescent="0.2">
      <c r="A25" s="5" t="s">
        <v>10</v>
      </c>
      <c r="B25" s="20">
        <v>20</v>
      </c>
      <c r="C25" s="20">
        <v>24</v>
      </c>
      <c r="D25" s="20">
        <v>12</v>
      </c>
      <c r="E25" s="21">
        <v>12</v>
      </c>
      <c r="F25" s="21">
        <v>24</v>
      </c>
      <c r="G25" s="21">
        <v>13</v>
      </c>
      <c r="H25" s="21">
        <v>4</v>
      </c>
      <c r="I25" s="5">
        <f>6+9</f>
        <v>15</v>
      </c>
      <c r="J25" s="30">
        <v>42</v>
      </c>
      <c r="K25" s="5">
        <v>30</v>
      </c>
      <c r="L25" s="30">
        <v>16</v>
      </c>
      <c r="M25" s="30">
        <v>11</v>
      </c>
      <c r="N25" s="30">
        <v>5</v>
      </c>
      <c r="O25" s="30">
        <v>4</v>
      </c>
      <c r="P25" s="30">
        <v>32</v>
      </c>
      <c r="Q25" s="30">
        <v>4</v>
      </c>
      <c r="R25" s="30">
        <v>5</v>
      </c>
      <c r="S25" s="30">
        <v>4</v>
      </c>
      <c r="T25" s="30">
        <v>6</v>
      </c>
      <c r="V25" s="5" t="s">
        <v>10</v>
      </c>
      <c r="Y25" s="30"/>
      <c r="Z25" s="8"/>
      <c r="AA25" s="8"/>
      <c r="AB25" s="8"/>
      <c r="AC25" s="8"/>
    </row>
    <row r="26" spans="1:29" x14ac:dyDescent="0.2">
      <c r="A26" s="5" t="s">
        <v>11</v>
      </c>
      <c r="B26" s="20">
        <v>18</v>
      </c>
      <c r="C26" s="20">
        <v>24</v>
      </c>
      <c r="D26" s="20">
        <v>11</v>
      </c>
      <c r="E26" s="21">
        <v>10</v>
      </c>
      <c r="F26" s="21"/>
      <c r="G26" s="21">
        <v>13</v>
      </c>
      <c r="H26" s="21">
        <v>4</v>
      </c>
      <c r="I26" s="27" t="s">
        <v>28</v>
      </c>
      <c r="J26" s="27" t="s">
        <v>28</v>
      </c>
      <c r="K26" s="27" t="s">
        <v>28</v>
      </c>
      <c r="L26" s="27" t="s">
        <v>28</v>
      </c>
      <c r="M26" s="27">
        <v>3</v>
      </c>
      <c r="N26" s="30">
        <v>4</v>
      </c>
      <c r="O26" s="30">
        <v>3</v>
      </c>
      <c r="P26" s="30">
        <v>30</v>
      </c>
      <c r="Q26" s="30">
        <v>4</v>
      </c>
      <c r="R26" s="30">
        <v>5</v>
      </c>
      <c r="S26" s="30">
        <v>4</v>
      </c>
      <c r="T26" s="30">
        <v>19</v>
      </c>
      <c r="V26" s="5" t="s">
        <v>11</v>
      </c>
      <c r="Y26" s="27"/>
      <c r="Z26" s="8"/>
      <c r="AA26" s="8"/>
      <c r="AB26" s="8"/>
      <c r="AC26" s="8"/>
    </row>
    <row r="27" spans="1:29" x14ac:dyDescent="0.2">
      <c r="A27" s="5" t="s">
        <v>12</v>
      </c>
      <c r="B27" s="21">
        <v>2</v>
      </c>
      <c r="C27" s="21">
        <v>0</v>
      </c>
      <c r="D27" s="21">
        <v>0</v>
      </c>
      <c r="E27" s="21">
        <v>1</v>
      </c>
      <c r="F27" s="21"/>
      <c r="G27" s="21">
        <v>0</v>
      </c>
      <c r="H27" s="21">
        <v>0</v>
      </c>
      <c r="I27" s="27" t="s">
        <v>28</v>
      </c>
      <c r="J27" s="27" t="s">
        <v>28</v>
      </c>
      <c r="K27" s="27" t="s">
        <v>28</v>
      </c>
      <c r="L27" s="27" t="s">
        <v>28</v>
      </c>
      <c r="M27" s="27">
        <v>1</v>
      </c>
      <c r="N27" s="30">
        <v>0</v>
      </c>
      <c r="O27" s="30">
        <v>1</v>
      </c>
      <c r="P27" s="13">
        <v>1</v>
      </c>
      <c r="Q27" s="30">
        <v>0</v>
      </c>
      <c r="R27" s="30">
        <v>0</v>
      </c>
      <c r="S27" s="30">
        <v>0</v>
      </c>
      <c r="T27" s="30">
        <v>3</v>
      </c>
      <c r="V27" s="5" t="s">
        <v>12</v>
      </c>
      <c r="Y27" s="27"/>
      <c r="Z27" s="8"/>
      <c r="AA27" s="8"/>
      <c r="AB27" s="13"/>
      <c r="AC27" s="8"/>
    </row>
    <row r="28" spans="1:29" x14ac:dyDescent="0.2">
      <c r="A28" s="5" t="s">
        <v>13</v>
      </c>
      <c r="B28" s="21">
        <v>0</v>
      </c>
      <c r="C28" s="21">
        <v>0</v>
      </c>
      <c r="D28" s="20">
        <v>1</v>
      </c>
      <c r="E28" s="21">
        <v>1</v>
      </c>
      <c r="F28" s="21"/>
      <c r="G28" s="21">
        <v>0</v>
      </c>
      <c r="H28" s="21">
        <v>0</v>
      </c>
      <c r="I28" s="27" t="s">
        <v>28</v>
      </c>
      <c r="J28" s="27" t="s">
        <v>28</v>
      </c>
      <c r="K28" s="31" t="s">
        <v>28</v>
      </c>
      <c r="L28" s="27" t="s">
        <v>28</v>
      </c>
      <c r="M28" s="27" t="s">
        <v>28</v>
      </c>
      <c r="N28" s="30">
        <v>0</v>
      </c>
      <c r="O28" s="30">
        <v>0</v>
      </c>
      <c r="P28" s="13">
        <v>1</v>
      </c>
      <c r="Q28" s="30">
        <v>0</v>
      </c>
      <c r="R28" s="30">
        <v>0</v>
      </c>
      <c r="S28" s="30">
        <v>0</v>
      </c>
      <c r="T28" s="30">
        <v>0</v>
      </c>
      <c r="V28" s="5" t="s">
        <v>13</v>
      </c>
      <c r="Y28" s="27"/>
      <c r="Z28" s="13"/>
      <c r="AA28" s="13"/>
      <c r="AB28" s="13"/>
      <c r="AC28" s="8"/>
    </row>
    <row r="29" spans="1:29" x14ac:dyDescent="0.2">
      <c r="A29" s="5" t="s">
        <v>14</v>
      </c>
      <c r="B29" s="21">
        <v>0</v>
      </c>
      <c r="C29" s="21">
        <v>0</v>
      </c>
      <c r="D29" s="21">
        <v>0</v>
      </c>
      <c r="E29" s="21">
        <v>0</v>
      </c>
      <c r="F29" s="21"/>
      <c r="G29" s="21">
        <v>0</v>
      </c>
      <c r="H29" s="21">
        <v>0</v>
      </c>
      <c r="I29" s="27" t="s">
        <v>28</v>
      </c>
      <c r="J29" s="27" t="s">
        <v>28</v>
      </c>
      <c r="K29" s="31" t="s">
        <v>28</v>
      </c>
      <c r="L29" s="27" t="s">
        <v>28</v>
      </c>
      <c r="M29" s="27">
        <v>7</v>
      </c>
      <c r="N29" s="30">
        <v>1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3</v>
      </c>
      <c r="V29" s="5" t="s">
        <v>14</v>
      </c>
      <c r="Y29" s="27"/>
      <c r="Z29" s="13"/>
      <c r="AA29" s="13"/>
      <c r="AB29" s="13"/>
      <c r="AC29" s="13"/>
    </row>
    <row r="30" spans="1:29" x14ac:dyDescent="0.2">
      <c r="A30" s="5"/>
      <c r="B30" s="20"/>
      <c r="C30" s="20"/>
      <c r="D30" s="20"/>
      <c r="E30" s="21"/>
      <c r="F30" s="21"/>
      <c r="G30" s="21"/>
      <c r="H30" s="21"/>
      <c r="I30" s="5"/>
      <c r="J30" s="5"/>
      <c r="K30" s="5"/>
      <c r="L30" s="5"/>
      <c r="M30" s="5"/>
      <c r="N30" s="40"/>
      <c r="O30" s="41"/>
      <c r="P30" s="40"/>
      <c r="Q30" s="40"/>
      <c r="R30" s="40"/>
      <c r="S30" s="40"/>
      <c r="T30" s="40"/>
      <c r="V30" s="5"/>
      <c r="Y30" s="5"/>
      <c r="Z30" s="8"/>
      <c r="AA30" s="8"/>
      <c r="AB30" s="8"/>
      <c r="AC30" s="8"/>
    </row>
    <row r="31" spans="1:29" x14ac:dyDescent="0.2">
      <c r="A31" s="9" t="s">
        <v>37</v>
      </c>
      <c r="B31" s="20"/>
      <c r="C31" s="20"/>
      <c r="D31" s="20"/>
      <c r="E31" s="21"/>
      <c r="F31" s="21"/>
      <c r="G31" s="21"/>
      <c r="H31" s="21"/>
      <c r="I31" s="5"/>
      <c r="J31" s="5"/>
      <c r="K31" s="5"/>
      <c r="L31" s="5"/>
      <c r="M31" s="5"/>
      <c r="N31" s="40"/>
      <c r="O31" s="41"/>
      <c r="P31" s="40"/>
      <c r="Q31" s="40"/>
      <c r="R31" s="40"/>
      <c r="S31" s="40"/>
      <c r="T31" s="40"/>
      <c r="V31" s="5"/>
      <c r="Y31" s="5"/>
      <c r="Z31" s="8"/>
      <c r="AA31" s="8"/>
      <c r="AB31" s="8"/>
      <c r="AC31" s="8"/>
    </row>
    <row r="32" spans="1:29" x14ac:dyDescent="0.2">
      <c r="A32" s="9"/>
      <c r="B32" s="20"/>
      <c r="C32" s="20"/>
      <c r="D32" s="20"/>
      <c r="E32" s="21"/>
      <c r="F32" s="21"/>
      <c r="G32" s="21"/>
      <c r="H32" s="21"/>
      <c r="I32" s="5"/>
      <c r="J32" s="5"/>
      <c r="K32" s="5"/>
      <c r="L32" s="5"/>
      <c r="M32" s="5"/>
      <c r="N32" s="40"/>
      <c r="O32" s="41"/>
      <c r="P32" s="40"/>
      <c r="Q32" s="40"/>
      <c r="R32" s="40"/>
      <c r="S32" s="40"/>
      <c r="T32" s="40"/>
      <c r="V32" s="5"/>
      <c r="Y32" s="5"/>
      <c r="Z32" s="8"/>
      <c r="AA32" s="8"/>
      <c r="AB32" s="8"/>
      <c r="AC32" s="8"/>
    </row>
    <row r="33" spans="1:29" x14ac:dyDescent="0.2">
      <c r="A33" s="5" t="s">
        <v>7</v>
      </c>
      <c r="B33" s="20"/>
      <c r="C33" s="20"/>
      <c r="D33" s="20"/>
      <c r="E33" s="21"/>
      <c r="F33" s="21"/>
      <c r="G33" s="21"/>
      <c r="H33" s="21"/>
      <c r="I33" s="5"/>
      <c r="J33" s="5"/>
      <c r="K33" s="5"/>
      <c r="L33" s="5"/>
      <c r="M33" s="5"/>
      <c r="N33" s="40"/>
      <c r="O33" s="41"/>
      <c r="P33" s="30" t="s">
        <v>28</v>
      </c>
      <c r="Q33" s="30" t="s">
        <v>28</v>
      </c>
      <c r="R33" s="30" t="s">
        <v>28</v>
      </c>
      <c r="S33" s="30" t="s">
        <v>28</v>
      </c>
      <c r="T33" s="30">
        <v>44</v>
      </c>
      <c r="V33" s="5"/>
      <c r="Y33" s="5"/>
      <c r="Z33" s="8"/>
      <c r="AA33" s="8"/>
      <c r="AB33" s="8"/>
      <c r="AC33" s="8"/>
    </row>
    <row r="34" spans="1:29" x14ac:dyDescent="0.2">
      <c r="A34" s="5" t="s">
        <v>8</v>
      </c>
      <c r="B34" s="20"/>
      <c r="C34" s="20"/>
      <c r="D34" s="20"/>
      <c r="E34" s="21"/>
      <c r="F34" s="21"/>
      <c r="G34" s="21"/>
      <c r="H34" s="21"/>
      <c r="I34" s="5"/>
      <c r="J34" s="5"/>
      <c r="K34" s="5"/>
      <c r="L34" s="5"/>
      <c r="M34" s="5"/>
      <c r="N34" s="40"/>
      <c r="O34" s="41"/>
      <c r="P34" s="30" t="s">
        <v>28</v>
      </c>
      <c r="Q34" s="30" t="s">
        <v>28</v>
      </c>
      <c r="R34" s="30" t="s">
        <v>28</v>
      </c>
      <c r="S34" s="30" t="s">
        <v>28</v>
      </c>
      <c r="T34" s="30">
        <v>14</v>
      </c>
      <c r="V34" s="5"/>
      <c r="Y34" s="5"/>
      <c r="Z34" s="8"/>
      <c r="AA34" s="8"/>
      <c r="AB34" s="8"/>
      <c r="AC34" s="8"/>
    </row>
    <row r="35" spans="1:29" x14ac:dyDescent="0.2">
      <c r="A35" s="5" t="s">
        <v>9</v>
      </c>
      <c r="B35" s="20"/>
      <c r="C35" s="20"/>
      <c r="D35" s="20"/>
      <c r="E35" s="21"/>
      <c r="F35" s="21"/>
      <c r="G35" s="21"/>
      <c r="H35" s="21"/>
      <c r="I35" s="5"/>
      <c r="J35" s="5"/>
      <c r="K35" s="5"/>
      <c r="L35" s="5"/>
      <c r="M35" s="5"/>
      <c r="N35" s="40"/>
      <c r="O35" s="41"/>
      <c r="P35" s="30" t="s">
        <v>28</v>
      </c>
      <c r="Q35" s="30" t="s">
        <v>28</v>
      </c>
      <c r="R35" s="30" t="s">
        <v>28</v>
      </c>
      <c r="S35" s="30" t="s">
        <v>28</v>
      </c>
      <c r="T35" s="30">
        <v>2</v>
      </c>
      <c r="V35" s="5"/>
      <c r="Y35" s="5"/>
      <c r="Z35" s="8"/>
      <c r="AA35" s="8"/>
      <c r="AB35" s="8"/>
      <c r="AC35" s="8"/>
    </row>
    <row r="36" spans="1:29" x14ac:dyDescent="0.2">
      <c r="A36" s="5" t="s">
        <v>10</v>
      </c>
      <c r="B36" s="20"/>
      <c r="C36" s="20"/>
      <c r="D36" s="20"/>
      <c r="E36" s="21"/>
      <c r="F36" s="21"/>
      <c r="G36" s="21"/>
      <c r="H36" s="21"/>
      <c r="I36" s="5"/>
      <c r="J36" s="5"/>
      <c r="K36" s="5"/>
      <c r="L36" s="5"/>
      <c r="M36" s="5"/>
      <c r="N36" s="40"/>
      <c r="O36" s="41"/>
      <c r="P36" s="30" t="s">
        <v>28</v>
      </c>
      <c r="Q36" s="30" t="s">
        <v>28</v>
      </c>
      <c r="R36" s="30" t="s">
        <v>28</v>
      </c>
      <c r="S36" s="30" t="s">
        <v>28</v>
      </c>
      <c r="T36" s="30">
        <v>6</v>
      </c>
      <c r="V36" s="5"/>
      <c r="Y36" s="5"/>
      <c r="Z36" s="8"/>
      <c r="AA36" s="8"/>
      <c r="AB36" s="8"/>
      <c r="AC36" s="8"/>
    </row>
    <row r="37" spans="1:29" x14ac:dyDescent="0.2">
      <c r="A37" s="5" t="s">
        <v>11</v>
      </c>
      <c r="B37" s="20"/>
      <c r="C37" s="20"/>
      <c r="D37" s="20"/>
      <c r="E37" s="21"/>
      <c r="F37" s="21"/>
      <c r="G37" s="21"/>
      <c r="H37" s="21"/>
      <c r="I37" s="5"/>
      <c r="J37" s="5"/>
      <c r="K37" s="5"/>
      <c r="L37" s="5"/>
      <c r="M37" s="5"/>
      <c r="N37" s="40"/>
      <c r="O37" s="41"/>
      <c r="P37" s="30" t="s">
        <v>28</v>
      </c>
      <c r="Q37" s="30" t="s">
        <v>28</v>
      </c>
      <c r="R37" s="30" t="s">
        <v>28</v>
      </c>
      <c r="S37" s="30" t="s">
        <v>28</v>
      </c>
      <c r="T37" s="30">
        <v>2</v>
      </c>
      <c r="V37" s="5"/>
      <c r="Y37" s="5"/>
      <c r="Z37" s="8"/>
      <c r="AA37" s="8"/>
      <c r="AB37" s="8"/>
      <c r="AC37" s="8"/>
    </row>
    <row r="38" spans="1:29" x14ac:dyDescent="0.2">
      <c r="A38" s="5" t="s">
        <v>12</v>
      </c>
      <c r="B38" s="20"/>
      <c r="C38" s="20"/>
      <c r="D38" s="20"/>
      <c r="E38" s="21"/>
      <c r="F38" s="21"/>
      <c r="G38" s="21"/>
      <c r="H38" s="21"/>
      <c r="I38" s="5"/>
      <c r="J38" s="5"/>
      <c r="K38" s="5"/>
      <c r="L38" s="5"/>
      <c r="M38" s="5"/>
      <c r="N38" s="40"/>
      <c r="O38" s="41"/>
      <c r="P38" s="30" t="s">
        <v>28</v>
      </c>
      <c r="Q38" s="30" t="s">
        <v>28</v>
      </c>
      <c r="R38" s="30" t="s">
        <v>28</v>
      </c>
      <c r="S38" s="30" t="s">
        <v>28</v>
      </c>
      <c r="T38" s="30">
        <v>0</v>
      </c>
      <c r="V38" s="5"/>
      <c r="Y38" s="5"/>
      <c r="Z38" s="8"/>
      <c r="AA38" s="8"/>
      <c r="AB38" s="8"/>
      <c r="AC38" s="8"/>
    </row>
    <row r="39" spans="1:29" x14ac:dyDescent="0.2">
      <c r="A39" s="5" t="s">
        <v>13</v>
      </c>
      <c r="B39" s="20"/>
      <c r="C39" s="20"/>
      <c r="D39" s="20"/>
      <c r="E39" s="21"/>
      <c r="F39" s="21"/>
      <c r="G39" s="21"/>
      <c r="H39" s="21"/>
      <c r="I39" s="5"/>
      <c r="J39" s="5"/>
      <c r="K39" s="5"/>
      <c r="L39" s="5"/>
      <c r="M39" s="5"/>
      <c r="N39" s="40"/>
      <c r="O39" s="41"/>
      <c r="P39" s="30" t="s">
        <v>28</v>
      </c>
      <c r="Q39" s="30" t="s">
        <v>28</v>
      </c>
      <c r="R39" s="30" t="s">
        <v>28</v>
      </c>
      <c r="S39" s="30" t="s">
        <v>28</v>
      </c>
      <c r="T39" s="30">
        <v>4</v>
      </c>
      <c r="V39" s="5"/>
      <c r="Y39" s="5"/>
      <c r="Z39" s="8"/>
      <c r="AA39" s="8"/>
      <c r="AB39" s="8"/>
      <c r="AC39" s="8"/>
    </row>
    <row r="40" spans="1:29" x14ac:dyDescent="0.2">
      <c r="A40" s="5" t="s">
        <v>14</v>
      </c>
      <c r="B40" s="20"/>
      <c r="C40" s="20"/>
      <c r="D40" s="20"/>
      <c r="E40" s="21"/>
      <c r="F40" s="21"/>
      <c r="G40" s="21"/>
      <c r="H40" s="21"/>
      <c r="I40" s="5"/>
      <c r="J40" s="5"/>
      <c r="K40" s="5"/>
      <c r="L40" s="5"/>
      <c r="M40" s="5"/>
      <c r="N40" s="40"/>
      <c r="O40" s="41"/>
      <c r="P40" s="30" t="s">
        <v>28</v>
      </c>
      <c r="Q40" s="30" t="s">
        <v>28</v>
      </c>
      <c r="R40" s="30" t="s">
        <v>28</v>
      </c>
      <c r="S40" s="30" t="s">
        <v>28</v>
      </c>
      <c r="T40" s="30">
        <v>0</v>
      </c>
      <c r="V40" s="5"/>
      <c r="Y40" s="5"/>
      <c r="Z40" s="8"/>
      <c r="AA40" s="8"/>
      <c r="AB40" s="8"/>
      <c r="AC40" s="8"/>
    </row>
    <row r="41" spans="1:29" x14ac:dyDescent="0.2">
      <c r="A41" s="5"/>
      <c r="B41" s="20"/>
      <c r="C41" s="20"/>
      <c r="D41" s="20"/>
      <c r="E41" s="21"/>
      <c r="F41" s="21"/>
      <c r="G41" s="21"/>
      <c r="H41" s="21"/>
      <c r="I41" s="5"/>
      <c r="J41" s="5"/>
      <c r="K41" s="5"/>
      <c r="L41" s="5"/>
      <c r="M41" s="5"/>
      <c r="N41" s="40"/>
      <c r="O41" s="41"/>
      <c r="P41" s="40"/>
      <c r="Q41" s="40"/>
      <c r="R41" s="40"/>
      <c r="S41" s="40"/>
      <c r="T41" s="40"/>
      <c r="V41" s="5"/>
      <c r="Y41" s="5"/>
      <c r="Z41" s="8"/>
      <c r="AA41" s="8"/>
      <c r="AB41" s="8"/>
      <c r="AC41" s="8"/>
    </row>
    <row r="42" spans="1:29" x14ac:dyDescent="0.2">
      <c r="A42" s="9" t="s">
        <v>16</v>
      </c>
      <c r="B42" s="20"/>
      <c r="C42" s="20"/>
      <c r="D42" s="20"/>
      <c r="E42" s="21"/>
      <c r="F42" s="21"/>
      <c r="G42" s="21"/>
      <c r="H42" s="21"/>
      <c r="I42" s="9"/>
      <c r="J42" s="5"/>
      <c r="K42" s="5"/>
      <c r="L42" s="5"/>
      <c r="M42" s="5"/>
      <c r="N42" s="40"/>
      <c r="O42" s="41"/>
      <c r="P42" s="40"/>
      <c r="Q42" s="40"/>
      <c r="R42" s="40"/>
      <c r="S42" s="40"/>
      <c r="T42" s="40"/>
      <c r="V42" s="9" t="s">
        <v>16</v>
      </c>
      <c r="Y42" s="5"/>
      <c r="Z42" s="8"/>
      <c r="AA42" s="8"/>
      <c r="AB42" s="8"/>
      <c r="AC42" s="8"/>
    </row>
    <row r="43" spans="1:29" x14ac:dyDescent="0.2">
      <c r="A43" s="9"/>
      <c r="B43" s="20"/>
      <c r="C43" s="20"/>
      <c r="D43" s="20"/>
      <c r="E43" s="21"/>
      <c r="F43" s="21"/>
      <c r="G43" s="21"/>
      <c r="H43" s="21"/>
      <c r="I43" s="9"/>
      <c r="J43" s="5"/>
      <c r="K43" s="5"/>
      <c r="L43" s="5"/>
      <c r="M43" s="5"/>
      <c r="N43" s="40"/>
      <c r="O43" s="41"/>
      <c r="P43" s="40"/>
      <c r="Q43" s="40"/>
      <c r="R43" s="40"/>
      <c r="S43" s="40"/>
      <c r="T43" s="40"/>
      <c r="V43" s="9"/>
      <c r="Y43" s="5"/>
      <c r="Z43" s="8"/>
      <c r="AA43" s="8"/>
      <c r="AB43" s="8"/>
      <c r="AC43" s="8"/>
    </row>
    <row r="44" spans="1:29" x14ac:dyDescent="0.2">
      <c r="A44" s="5" t="s">
        <v>7</v>
      </c>
      <c r="B44" s="20">
        <v>107</v>
      </c>
      <c r="C44" s="20">
        <v>139</v>
      </c>
      <c r="D44" s="20">
        <v>136</v>
      </c>
      <c r="E44" s="21">
        <v>201</v>
      </c>
      <c r="F44" s="21">
        <v>434</v>
      </c>
      <c r="G44" s="21">
        <v>374</v>
      </c>
      <c r="H44" s="21">
        <v>393</v>
      </c>
      <c r="I44" s="5">
        <f>281+79</f>
        <v>360</v>
      </c>
      <c r="J44" s="30">
        <v>210</v>
      </c>
      <c r="K44" s="5">
        <v>243</v>
      </c>
      <c r="L44" s="30">
        <v>192</v>
      </c>
      <c r="M44" s="30">
        <v>185</v>
      </c>
      <c r="N44" s="30">
        <v>310</v>
      </c>
      <c r="O44" s="30">
        <v>238</v>
      </c>
      <c r="P44" s="30">
        <v>309</v>
      </c>
      <c r="Q44" s="30">
        <v>284</v>
      </c>
      <c r="R44" s="30">
        <v>296</v>
      </c>
      <c r="S44" s="30">
        <v>292</v>
      </c>
      <c r="T44" s="30">
        <v>122</v>
      </c>
      <c r="V44" s="5" t="s">
        <v>7</v>
      </c>
      <c r="Y44" s="30"/>
      <c r="Z44" s="8"/>
      <c r="AA44" s="8"/>
      <c r="AB44" s="8"/>
      <c r="AC44" s="8"/>
    </row>
    <row r="45" spans="1:29" x14ac:dyDescent="0.2">
      <c r="A45" s="5" t="s">
        <v>8</v>
      </c>
      <c r="B45" s="20">
        <v>90</v>
      </c>
      <c r="C45" s="20">
        <v>100</v>
      </c>
      <c r="D45" s="20">
        <v>63</v>
      </c>
      <c r="E45" s="21">
        <v>169</v>
      </c>
      <c r="F45" s="21">
        <v>184</v>
      </c>
      <c r="G45" s="21">
        <v>131</v>
      </c>
      <c r="H45" s="21">
        <v>117</v>
      </c>
      <c r="I45" s="5">
        <f>88+15</f>
        <v>103</v>
      </c>
      <c r="J45" s="30">
        <v>21</v>
      </c>
      <c r="K45" s="5">
        <v>270</v>
      </c>
      <c r="L45" s="30">
        <v>91</v>
      </c>
      <c r="M45" s="30">
        <v>97</v>
      </c>
      <c r="N45" s="30">
        <v>114</v>
      </c>
      <c r="O45" s="30">
        <v>9</v>
      </c>
      <c r="P45" s="30">
        <v>109</v>
      </c>
      <c r="Q45" s="30">
        <v>90</v>
      </c>
      <c r="R45" s="30">
        <v>112</v>
      </c>
      <c r="S45" s="30">
        <v>101</v>
      </c>
      <c r="T45" s="30">
        <v>73</v>
      </c>
      <c r="V45" s="5" t="s">
        <v>8</v>
      </c>
      <c r="Y45" s="30"/>
      <c r="Z45" s="8"/>
      <c r="AA45" s="8"/>
      <c r="AB45" s="8"/>
      <c r="AC45" s="8"/>
    </row>
    <row r="46" spans="1:29" x14ac:dyDescent="0.2">
      <c r="A46" s="5" t="s">
        <v>9</v>
      </c>
      <c r="B46" s="21">
        <v>0</v>
      </c>
      <c r="C46" s="21">
        <v>0</v>
      </c>
      <c r="D46" s="20">
        <v>1</v>
      </c>
      <c r="E46" s="21">
        <v>3</v>
      </c>
      <c r="F46" s="21">
        <v>0</v>
      </c>
      <c r="G46" s="21">
        <v>3</v>
      </c>
      <c r="H46" s="21">
        <v>13</v>
      </c>
      <c r="I46" s="5">
        <f>12+5</f>
        <v>17</v>
      </c>
      <c r="J46" s="30">
        <v>6</v>
      </c>
      <c r="K46" s="27">
        <v>11</v>
      </c>
      <c r="L46" s="30">
        <v>18</v>
      </c>
      <c r="M46" s="30">
        <v>16</v>
      </c>
      <c r="N46" s="30">
        <v>7</v>
      </c>
      <c r="O46" s="30">
        <v>4</v>
      </c>
      <c r="P46" s="30">
        <v>16</v>
      </c>
      <c r="Q46" s="30">
        <v>4</v>
      </c>
      <c r="R46" s="30">
        <v>11</v>
      </c>
      <c r="S46" s="30">
        <v>15</v>
      </c>
      <c r="T46" s="30">
        <v>17</v>
      </c>
      <c r="V46" s="5" t="s">
        <v>9</v>
      </c>
      <c r="Y46" s="30"/>
      <c r="Z46" s="8"/>
      <c r="AA46" s="8"/>
      <c r="AB46" s="8"/>
      <c r="AC46" s="8"/>
    </row>
    <row r="47" spans="1:29" x14ac:dyDescent="0.2">
      <c r="A47" s="5" t="s">
        <v>10</v>
      </c>
      <c r="B47" s="20">
        <v>59</v>
      </c>
      <c r="C47" s="20">
        <v>103</v>
      </c>
      <c r="D47" s="20">
        <v>76</v>
      </c>
      <c r="E47" s="21">
        <v>119</v>
      </c>
      <c r="F47" s="21">
        <v>105</v>
      </c>
      <c r="G47" s="21">
        <v>88</v>
      </c>
      <c r="H47" s="21">
        <v>128</v>
      </c>
      <c r="I47" s="5">
        <f>105+31</f>
        <v>136</v>
      </c>
      <c r="J47" s="30">
        <v>101</v>
      </c>
      <c r="K47" s="27">
        <v>27</v>
      </c>
      <c r="L47" s="30">
        <v>50</v>
      </c>
      <c r="M47" s="30">
        <v>80</v>
      </c>
      <c r="N47" s="30">
        <v>75</v>
      </c>
      <c r="O47" s="30">
        <v>75</v>
      </c>
      <c r="P47" s="30">
        <v>118</v>
      </c>
      <c r="Q47" s="30">
        <v>116</v>
      </c>
      <c r="R47" s="30">
        <v>109</v>
      </c>
      <c r="S47" s="30">
        <v>139</v>
      </c>
      <c r="T47" s="30">
        <v>103</v>
      </c>
      <c r="V47" s="5" t="s">
        <v>10</v>
      </c>
      <c r="Y47" s="30"/>
      <c r="Z47" s="8"/>
      <c r="AA47" s="8"/>
      <c r="AB47" s="8"/>
      <c r="AC47" s="8"/>
    </row>
    <row r="48" spans="1:29" x14ac:dyDescent="0.2">
      <c r="A48" s="5" t="s">
        <v>11</v>
      </c>
      <c r="B48" s="20">
        <v>44</v>
      </c>
      <c r="C48" s="20">
        <v>87</v>
      </c>
      <c r="D48" s="20">
        <v>58</v>
      </c>
      <c r="E48" s="21">
        <v>59</v>
      </c>
      <c r="F48" s="21">
        <v>0</v>
      </c>
      <c r="G48" s="21">
        <v>69</v>
      </c>
      <c r="H48" s="21">
        <v>120</v>
      </c>
      <c r="I48" s="27" t="s">
        <v>28</v>
      </c>
      <c r="J48" s="27" t="s">
        <v>28</v>
      </c>
      <c r="K48" s="27" t="s">
        <v>28</v>
      </c>
      <c r="L48" s="27" t="s">
        <v>28</v>
      </c>
      <c r="M48" s="27">
        <v>40</v>
      </c>
      <c r="N48" s="30">
        <v>47</v>
      </c>
      <c r="O48" s="30">
        <v>56</v>
      </c>
      <c r="P48" s="30">
        <v>107</v>
      </c>
      <c r="Q48" s="30">
        <v>88</v>
      </c>
      <c r="R48" s="30">
        <v>106</v>
      </c>
      <c r="S48" s="30">
        <v>102</v>
      </c>
      <c r="T48" s="30">
        <v>80</v>
      </c>
      <c r="V48" s="5" t="s">
        <v>11</v>
      </c>
      <c r="Y48" s="27"/>
      <c r="Z48" s="8"/>
      <c r="AA48" s="8"/>
      <c r="AB48" s="8"/>
      <c r="AC48" s="8"/>
    </row>
    <row r="49" spans="1:29" x14ac:dyDescent="0.2">
      <c r="A49" s="5" t="s">
        <v>12</v>
      </c>
      <c r="B49" s="20">
        <v>2</v>
      </c>
      <c r="C49" s="20">
        <v>1</v>
      </c>
      <c r="D49" s="20">
        <v>3</v>
      </c>
      <c r="E49" s="21">
        <v>5</v>
      </c>
      <c r="F49" s="21">
        <v>0</v>
      </c>
      <c r="G49" s="21">
        <v>1</v>
      </c>
      <c r="H49" s="21">
        <v>3</v>
      </c>
      <c r="I49" s="27" t="s">
        <v>28</v>
      </c>
      <c r="J49" s="27" t="s">
        <v>28</v>
      </c>
      <c r="K49" s="27" t="s">
        <v>28</v>
      </c>
      <c r="L49" s="27" t="s">
        <v>28</v>
      </c>
      <c r="M49" s="27">
        <v>10</v>
      </c>
      <c r="N49" s="30">
        <v>4</v>
      </c>
      <c r="O49" s="30">
        <v>9</v>
      </c>
      <c r="P49" s="30">
        <v>7</v>
      </c>
      <c r="Q49" s="30">
        <v>6</v>
      </c>
      <c r="R49" s="30">
        <v>2</v>
      </c>
      <c r="S49" s="30">
        <v>5</v>
      </c>
      <c r="T49" s="30">
        <v>6</v>
      </c>
      <c r="V49" s="5" t="s">
        <v>12</v>
      </c>
      <c r="Y49" s="27"/>
      <c r="Z49" s="8"/>
      <c r="AA49" s="8"/>
      <c r="AB49" s="8"/>
      <c r="AC49" s="8"/>
    </row>
    <row r="50" spans="1:29" x14ac:dyDescent="0.2">
      <c r="A50" s="5" t="s">
        <v>13</v>
      </c>
      <c r="B50" s="20">
        <v>13</v>
      </c>
      <c r="C50" s="20">
        <v>15</v>
      </c>
      <c r="D50" s="20">
        <v>15</v>
      </c>
      <c r="E50" s="21">
        <v>55</v>
      </c>
      <c r="F50" s="21">
        <v>0</v>
      </c>
      <c r="G50" s="21">
        <v>18</v>
      </c>
      <c r="H50" s="21">
        <v>5</v>
      </c>
      <c r="I50" s="27" t="s">
        <v>28</v>
      </c>
      <c r="J50" s="27" t="s">
        <v>28</v>
      </c>
      <c r="K50" s="27" t="s">
        <v>28</v>
      </c>
      <c r="L50" s="27" t="s">
        <v>28</v>
      </c>
      <c r="M50" s="27" t="s">
        <v>28</v>
      </c>
      <c r="N50" s="30">
        <v>11</v>
      </c>
      <c r="O50" s="30">
        <v>23</v>
      </c>
      <c r="P50" s="30">
        <v>4</v>
      </c>
      <c r="Q50" s="30">
        <v>22</v>
      </c>
      <c r="R50" s="30">
        <v>1</v>
      </c>
      <c r="S50" s="30">
        <v>32</v>
      </c>
      <c r="T50" s="30">
        <v>14</v>
      </c>
      <c r="V50" s="5" t="s">
        <v>13</v>
      </c>
      <c r="Y50" s="27"/>
      <c r="Z50" s="8"/>
      <c r="AA50" s="8"/>
      <c r="AB50" s="8"/>
      <c r="AC50" s="8"/>
    </row>
    <row r="51" spans="1:29" x14ac:dyDescent="0.2">
      <c r="A51" s="5" t="s">
        <v>14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/>
      <c r="I51" s="27" t="s">
        <v>28</v>
      </c>
      <c r="J51" s="27" t="s">
        <v>28</v>
      </c>
      <c r="K51" s="27" t="s">
        <v>28</v>
      </c>
      <c r="L51" s="27" t="s">
        <v>28</v>
      </c>
      <c r="M51" s="27">
        <v>30</v>
      </c>
      <c r="N51" s="30">
        <v>13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3</v>
      </c>
      <c r="V51" s="5" t="s">
        <v>14</v>
      </c>
      <c r="Y51" s="27"/>
      <c r="Z51" s="8"/>
      <c r="AA51" s="13"/>
      <c r="AB51" s="13"/>
      <c r="AC51" s="13"/>
    </row>
    <row r="52" spans="1:29" x14ac:dyDescent="0.2">
      <c r="A52" s="11"/>
      <c r="B52" s="51"/>
      <c r="C52" s="51"/>
      <c r="D52" s="51"/>
      <c r="E52" s="22"/>
      <c r="F52" s="22"/>
      <c r="G52" s="22"/>
      <c r="H52" s="22"/>
      <c r="I52" s="11"/>
      <c r="J52" s="11"/>
      <c r="K52" s="11"/>
      <c r="L52" s="11"/>
      <c r="M52" s="11"/>
      <c r="N52" s="52"/>
      <c r="O52" s="36"/>
      <c r="P52" s="52"/>
      <c r="Q52" s="36"/>
      <c r="R52" s="52"/>
      <c r="S52" s="52"/>
      <c r="T52" s="52"/>
      <c r="V52" s="5"/>
      <c r="Y52" s="5"/>
      <c r="Z52" s="8"/>
      <c r="AA52" s="8"/>
      <c r="AB52" s="8"/>
      <c r="AC52" s="8"/>
    </row>
    <row r="53" spans="1:29" x14ac:dyDescent="0.2">
      <c r="A53" s="5" t="s">
        <v>22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5"/>
      <c r="N53" s="20"/>
      <c r="O53" s="5"/>
      <c r="P53" s="8"/>
      <c r="Q53" s="20"/>
      <c r="R53" s="20"/>
      <c r="S53" s="20"/>
      <c r="T53" s="20"/>
      <c r="W53" s="8"/>
      <c r="X53" s="8"/>
      <c r="Y53" s="8"/>
      <c r="Z53" s="8"/>
      <c r="AA53" s="8"/>
      <c r="AB53" s="8"/>
      <c r="AC53" s="8"/>
    </row>
    <row r="54" spans="1:29" x14ac:dyDescent="0.2">
      <c r="A54" s="5" t="s">
        <v>21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5"/>
      <c r="N54" s="20"/>
      <c r="O54" s="5"/>
      <c r="P54" s="8"/>
      <c r="Q54" s="20"/>
      <c r="R54" s="20"/>
      <c r="S54" s="20"/>
      <c r="T54" s="20"/>
      <c r="W54" s="8"/>
      <c r="X54" s="8"/>
      <c r="Y54" s="8"/>
      <c r="Z54" s="8"/>
      <c r="AA54" s="8"/>
      <c r="AB54" s="8"/>
      <c r="AC54" s="8"/>
    </row>
    <row r="55" spans="1:29" x14ac:dyDescent="0.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5"/>
      <c r="N55" s="20"/>
      <c r="O55" s="5"/>
      <c r="P55" s="8"/>
      <c r="Q55" s="20"/>
      <c r="R55" s="20"/>
      <c r="S55" s="20"/>
      <c r="T55" s="20"/>
      <c r="W55" s="8"/>
      <c r="X55" s="8"/>
      <c r="Y55" s="8"/>
      <c r="Z55" s="8"/>
      <c r="AA55" s="8"/>
      <c r="AB55" s="8"/>
      <c r="AC55" s="8"/>
    </row>
    <row r="56" spans="1:29" x14ac:dyDescent="0.2">
      <c r="B56" s="23"/>
      <c r="C56" s="23"/>
      <c r="D56" s="23"/>
      <c r="E56" s="20"/>
      <c r="F56" s="20"/>
      <c r="G56" s="20"/>
      <c r="H56" s="20"/>
      <c r="I56" s="20"/>
      <c r="J56" s="20"/>
      <c r="K56" s="20"/>
      <c r="L56" s="20"/>
      <c r="M56" s="5"/>
      <c r="N56" s="20"/>
      <c r="O56" s="5"/>
      <c r="P56" s="8"/>
      <c r="Q56" s="20"/>
      <c r="R56" s="20"/>
      <c r="S56" s="20"/>
      <c r="T56" s="20"/>
      <c r="W56" s="8"/>
      <c r="X56" s="8"/>
      <c r="Y56" s="8"/>
      <c r="Z56" s="8"/>
      <c r="AA56" s="8"/>
      <c r="AB56" s="8"/>
      <c r="AC56" s="8"/>
    </row>
    <row r="57" spans="1:29" x14ac:dyDescent="0.2">
      <c r="B57" s="23"/>
      <c r="C57" s="23"/>
      <c r="D57" s="23"/>
      <c r="E57" s="20"/>
      <c r="F57" s="20"/>
      <c r="G57" s="20"/>
      <c r="H57" s="20"/>
      <c r="I57" s="20"/>
      <c r="J57" s="20"/>
      <c r="K57" s="20"/>
      <c r="L57" s="20"/>
      <c r="M57" s="5"/>
      <c r="N57" s="20"/>
      <c r="O57" s="5"/>
      <c r="P57" s="8"/>
      <c r="Q57" s="20"/>
      <c r="R57" s="20"/>
      <c r="S57" s="20"/>
      <c r="T57" s="20"/>
      <c r="W57" s="8"/>
      <c r="X57" s="8"/>
      <c r="Y57" s="8"/>
      <c r="Z57" s="8"/>
      <c r="AA57" s="8"/>
      <c r="AB57" s="8"/>
      <c r="AC57" s="8"/>
    </row>
    <row r="58" spans="1:29" x14ac:dyDescent="0.2">
      <c r="B58" s="23"/>
      <c r="C58" s="23"/>
      <c r="D58" s="23"/>
      <c r="E58" s="20"/>
      <c r="F58" s="20"/>
      <c r="G58" s="20"/>
      <c r="H58" s="20"/>
      <c r="I58" s="20"/>
      <c r="J58" s="20"/>
      <c r="K58" s="20"/>
      <c r="L58" s="20"/>
      <c r="M58" s="5"/>
      <c r="N58" s="20"/>
      <c r="O58" s="5"/>
      <c r="P58" s="8"/>
      <c r="Q58" s="20"/>
      <c r="R58" s="20"/>
      <c r="S58" s="20"/>
      <c r="T58" s="20"/>
      <c r="W58" s="8"/>
      <c r="X58" s="8"/>
      <c r="Y58" s="8"/>
      <c r="Z58" s="8"/>
      <c r="AA58" s="8"/>
      <c r="AB58" s="8"/>
      <c r="AC58" s="8"/>
    </row>
    <row r="59" spans="1:29" ht="12.75" customHeight="1" x14ac:dyDescent="0.2">
      <c r="A59" s="1" t="s">
        <v>39</v>
      </c>
      <c r="B59" s="23"/>
      <c r="C59" s="23"/>
      <c r="D59" s="23"/>
      <c r="E59" s="20"/>
      <c r="F59" s="20"/>
      <c r="G59" s="8"/>
      <c r="H59" s="8"/>
      <c r="I59" s="5"/>
      <c r="K59" s="20"/>
      <c r="L59" s="20"/>
      <c r="M59" s="5"/>
      <c r="N59" s="1" t="s">
        <v>39</v>
      </c>
      <c r="O59" s="5"/>
      <c r="P59" s="8"/>
      <c r="R59" s="20"/>
      <c r="S59" s="20"/>
      <c r="T59" s="20"/>
      <c r="W59" s="8"/>
      <c r="X59" s="8"/>
      <c r="Y59" s="8"/>
      <c r="Z59" s="8"/>
      <c r="AA59" s="8"/>
      <c r="AB59" s="8"/>
      <c r="AC59" s="8"/>
    </row>
    <row r="60" spans="1:29" x14ac:dyDescent="0.2">
      <c r="A60" s="2" t="s">
        <v>2</v>
      </c>
      <c r="B60" s="23"/>
      <c r="C60" s="23"/>
      <c r="D60" s="23"/>
      <c r="E60" s="20"/>
      <c r="F60" s="20"/>
      <c r="G60" s="20"/>
      <c r="H60" s="20"/>
      <c r="I60" s="20"/>
      <c r="J60" s="20"/>
      <c r="K60" s="20"/>
      <c r="L60" s="20"/>
      <c r="M60" s="9"/>
      <c r="N60" s="20"/>
      <c r="O60" s="5"/>
      <c r="P60" s="8"/>
      <c r="Q60" s="20"/>
      <c r="R60" s="20"/>
      <c r="S60" s="20"/>
      <c r="T60" s="20"/>
      <c r="W60" s="8"/>
      <c r="X60" s="8"/>
      <c r="Y60" s="8"/>
      <c r="Z60" s="8"/>
      <c r="AA60" s="8"/>
      <c r="AB60" s="8"/>
      <c r="AC60" s="8"/>
    </row>
    <row r="61" spans="1:29" x14ac:dyDescent="0.2">
      <c r="A61" s="2" t="s">
        <v>3</v>
      </c>
      <c r="B61" s="23"/>
      <c r="C61" s="23"/>
      <c r="D61" s="23"/>
      <c r="E61" s="20"/>
      <c r="F61" s="20"/>
      <c r="G61" s="20"/>
      <c r="H61" s="20"/>
      <c r="I61" s="20"/>
      <c r="J61" s="20"/>
      <c r="K61" s="20"/>
      <c r="L61" s="20"/>
      <c r="M61" s="9"/>
      <c r="N61" s="20"/>
      <c r="O61" s="5"/>
      <c r="P61" s="8"/>
      <c r="Q61" s="20"/>
      <c r="R61" s="20"/>
      <c r="S61" s="20"/>
      <c r="T61" s="20"/>
      <c r="W61" s="8"/>
      <c r="X61" s="8"/>
      <c r="Y61" s="8"/>
      <c r="Z61" s="8"/>
      <c r="AA61" s="8"/>
      <c r="AB61" s="8"/>
      <c r="AC61" s="8"/>
    </row>
    <row r="62" spans="1:29" x14ac:dyDescent="0.2">
      <c r="A62" s="2" t="s">
        <v>4</v>
      </c>
      <c r="B62" s="23"/>
      <c r="C62" s="23"/>
      <c r="D62" s="23"/>
      <c r="E62" s="20"/>
      <c r="F62" s="20"/>
      <c r="G62" s="20"/>
      <c r="H62" s="20"/>
      <c r="I62" s="20"/>
      <c r="J62" s="20"/>
      <c r="K62" s="20"/>
      <c r="L62" s="20"/>
      <c r="M62" s="9"/>
      <c r="N62" s="20"/>
      <c r="O62" s="5"/>
      <c r="P62" s="8"/>
      <c r="Q62" s="20"/>
      <c r="R62" s="20"/>
      <c r="S62" s="20"/>
      <c r="T62" s="20"/>
      <c r="W62" s="8"/>
      <c r="X62" s="8"/>
      <c r="Y62" s="8"/>
      <c r="Z62" s="8"/>
      <c r="AA62" s="8"/>
      <c r="AB62" s="8"/>
      <c r="AC62" s="8"/>
    </row>
    <row r="63" spans="1:29" x14ac:dyDescent="0.2">
      <c r="A63" s="2" t="s">
        <v>42</v>
      </c>
      <c r="B63" s="24"/>
      <c r="C63" s="24"/>
      <c r="D63" s="24"/>
      <c r="E63" s="25"/>
      <c r="F63" s="25"/>
      <c r="G63" s="25"/>
      <c r="H63" s="25"/>
      <c r="I63" s="25"/>
      <c r="J63" s="25"/>
      <c r="K63" s="25"/>
      <c r="L63" s="25"/>
      <c r="M63" s="9"/>
      <c r="N63" s="25"/>
      <c r="O63" s="5"/>
      <c r="P63" s="12"/>
      <c r="Q63" s="25"/>
      <c r="R63" s="25"/>
      <c r="S63" s="25"/>
      <c r="T63" s="25"/>
      <c r="W63" s="12"/>
      <c r="X63" s="12"/>
      <c r="Y63" s="12"/>
      <c r="Z63" s="12"/>
      <c r="AA63" s="12"/>
      <c r="AB63" s="12"/>
      <c r="AC63" s="12"/>
    </row>
    <row r="64" spans="1:29" x14ac:dyDescent="0.2">
      <c r="B64" s="23"/>
      <c r="C64" s="23"/>
      <c r="D64" s="23"/>
      <c r="E64" s="20"/>
      <c r="F64" s="20"/>
      <c r="G64" s="20"/>
      <c r="H64" s="20"/>
      <c r="I64" s="20"/>
      <c r="J64" s="20"/>
      <c r="K64" s="20"/>
      <c r="L64" s="20"/>
      <c r="M64" s="5"/>
      <c r="N64" s="20"/>
      <c r="O64" s="5"/>
      <c r="P64" s="8"/>
      <c r="Q64" s="20"/>
      <c r="R64" s="20"/>
      <c r="S64" s="20"/>
      <c r="T64" s="20"/>
      <c r="W64" s="8"/>
      <c r="X64" s="8"/>
      <c r="Y64" s="8"/>
      <c r="Z64" s="8"/>
      <c r="AA64" s="8"/>
      <c r="AB64" s="8"/>
      <c r="AC64" s="8"/>
    </row>
    <row r="65" spans="1:29" s="4" customFormat="1" ht="26.25" customHeight="1" x14ac:dyDescent="0.2">
      <c r="A65" s="37" t="s">
        <v>5</v>
      </c>
      <c r="B65" s="38">
        <v>1990</v>
      </c>
      <c r="C65" s="38">
        <v>1991</v>
      </c>
      <c r="D65" s="38">
        <v>1992</v>
      </c>
      <c r="E65" s="38">
        <v>1998</v>
      </c>
      <c r="F65" s="38">
        <v>1999</v>
      </c>
      <c r="G65" s="38">
        <v>2000</v>
      </c>
      <c r="H65" s="38">
        <v>2001</v>
      </c>
      <c r="I65" s="38">
        <v>2002</v>
      </c>
      <c r="J65" s="38">
        <v>2003</v>
      </c>
      <c r="K65" s="38">
        <v>2004</v>
      </c>
      <c r="L65" s="38">
        <v>2005</v>
      </c>
      <c r="M65" s="38">
        <v>2006</v>
      </c>
      <c r="N65" s="38">
        <v>2007</v>
      </c>
      <c r="O65" s="38">
        <v>2008</v>
      </c>
      <c r="P65" s="38">
        <v>2009</v>
      </c>
      <c r="Q65" s="38">
        <v>2010</v>
      </c>
      <c r="R65" s="38">
        <v>2011</v>
      </c>
      <c r="S65" s="38">
        <v>2012</v>
      </c>
      <c r="T65" s="38">
        <v>2013</v>
      </c>
      <c r="Y65" s="35"/>
      <c r="Z65" s="15"/>
      <c r="AA65" s="15"/>
      <c r="AB65" s="15"/>
      <c r="AC65" s="15"/>
    </row>
    <row r="66" spans="1:29" s="4" customFormat="1" ht="12.75" customHeight="1" x14ac:dyDescent="0.2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Y66" s="35"/>
      <c r="Z66" s="15"/>
      <c r="AA66" s="15"/>
      <c r="AB66" s="15"/>
      <c r="AC66" s="15"/>
    </row>
    <row r="67" spans="1:29" x14ac:dyDescent="0.2">
      <c r="A67" s="9" t="s">
        <v>17</v>
      </c>
      <c r="B67" s="20"/>
      <c r="C67" s="20"/>
      <c r="D67" s="20"/>
      <c r="E67" s="20"/>
      <c r="F67" s="20"/>
      <c r="G67" s="20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W67" s="9"/>
      <c r="Y67" s="5"/>
      <c r="Z67" s="8"/>
      <c r="AA67" s="8"/>
      <c r="AB67" s="8"/>
      <c r="AC67" s="8"/>
    </row>
    <row r="68" spans="1:29" x14ac:dyDescent="0.2">
      <c r="A68" s="5" t="s">
        <v>7</v>
      </c>
      <c r="B68" s="20"/>
      <c r="C68" s="20"/>
      <c r="D68" s="20"/>
      <c r="E68" s="20"/>
      <c r="F68" s="20"/>
      <c r="G68" s="20"/>
      <c r="H68" s="20"/>
      <c r="I68" s="5"/>
      <c r="J68" s="5"/>
      <c r="K68" s="5"/>
      <c r="L68" s="5"/>
      <c r="M68" s="5"/>
      <c r="N68" s="5"/>
      <c r="O68" s="30">
        <v>88</v>
      </c>
      <c r="P68" s="30">
        <v>124</v>
      </c>
      <c r="Q68" s="30">
        <v>163</v>
      </c>
      <c r="R68" s="30">
        <v>180</v>
      </c>
      <c r="S68" s="30">
        <v>197</v>
      </c>
      <c r="T68" s="30">
        <v>145</v>
      </c>
      <c r="W68" s="9"/>
      <c r="Y68" s="5"/>
      <c r="Z68" s="8"/>
      <c r="AA68" s="8"/>
      <c r="AB68" s="8"/>
      <c r="AC68" s="8"/>
    </row>
    <row r="69" spans="1:29" x14ac:dyDescent="0.2">
      <c r="A69" s="5" t="s">
        <v>8</v>
      </c>
      <c r="B69" s="20"/>
      <c r="C69" s="20"/>
      <c r="D69" s="20"/>
      <c r="E69" s="20"/>
      <c r="F69" s="20"/>
      <c r="G69" s="20"/>
      <c r="H69" s="20"/>
      <c r="I69" s="5"/>
      <c r="J69" s="5"/>
      <c r="K69" s="5"/>
      <c r="L69" s="5"/>
      <c r="M69" s="5"/>
      <c r="N69" s="5"/>
      <c r="O69" s="30">
        <v>33</v>
      </c>
      <c r="P69" s="30">
        <v>26</v>
      </c>
      <c r="Q69" s="30">
        <v>72</v>
      </c>
      <c r="R69" s="30">
        <v>59</v>
      </c>
      <c r="S69" s="30">
        <v>55</v>
      </c>
      <c r="T69" s="30">
        <v>47</v>
      </c>
      <c r="W69" s="9"/>
      <c r="Y69" s="5"/>
      <c r="Z69" s="8"/>
      <c r="AA69" s="8"/>
      <c r="AB69" s="8"/>
      <c r="AC69" s="8"/>
    </row>
    <row r="70" spans="1:29" x14ac:dyDescent="0.2">
      <c r="A70" s="5" t="s">
        <v>9</v>
      </c>
      <c r="B70" s="20"/>
      <c r="C70" s="20"/>
      <c r="D70" s="20"/>
      <c r="E70" s="20"/>
      <c r="F70" s="20"/>
      <c r="G70" s="20"/>
      <c r="H70" s="20"/>
      <c r="I70" s="5"/>
      <c r="J70" s="5"/>
      <c r="K70" s="5"/>
      <c r="L70" s="5"/>
      <c r="M70" s="5"/>
      <c r="N70" s="5"/>
      <c r="O70" s="30">
        <v>0</v>
      </c>
      <c r="P70" s="30">
        <v>7</v>
      </c>
      <c r="Q70" s="30">
        <v>4</v>
      </c>
      <c r="R70" s="30">
        <v>2</v>
      </c>
      <c r="S70" s="30">
        <v>6</v>
      </c>
      <c r="T70" s="30">
        <v>6</v>
      </c>
      <c r="W70" s="9"/>
      <c r="Y70" s="5"/>
      <c r="Z70" s="8"/>
      <c r="AA70" s="8"/>
      <c r="AB70" s="8"/>
      <c r="AC70" s="8"/>
    </row>
    <row r="71" spans="1:29" x14ac:dyDescent="0.2">
      <c r="A71" s="5" t="s">
        <v>10</v>
      </c>
      <c r="B71" s="20"/>
      <c r="C71" s="20"/>
      <c r="D71" s="20"/>
      <c r="E71" s="20"/>
      <c r="F71" s="20"/>
      <c r="G71" s="20"/>
      <c r="H71" s="20"/>
      <c r="I71" s="5"/>
      <c r="J71" s="5"/>
      <c r="K71" s="5"/>
      <c r="L71" s="5"/>
      <c r="M71" s="5"/>
      <c r="N71" s="5"/>
      <c r="O71" s="30">
        <v>15</v>
      </c>
      <c r="P71" s="30">
        <v>30</v>
      </c>
      <c r="Q71" s="30">
        <v>41</v>
      </c>
      <c r="R71" s="30">
        <v>45</v>
      </c>
      <c r="S71" s="30">
        <v>60</v>
      </c>
      <c r="T71" s="30">
        <v>39</v>
      </c>
      <c r="W71" s="9"/>
      <c r="Y71" s="5"/>
      <c r="Z71" s="8"/>
      <c r="AA71" s="8"/>
      <c r="AB71" s="8"/>
      <c r="AC71" s="8"/>
    </row>
    <row r="72" spans="1:29" x14ac:dyDescent="0.2">
      <c r="A72" s="5" t="s">
        <v>11</v>
      </c>
      <c r="B72" s="20"/>
      <c r="C72" s="20"/>
      <c r="D72" s="20"/>
      <c r="E72" s="20"/>
      <c r="F72" s="20"/>
      <c r="G72" s="20"/>
      <c r="H72" s="20"/>
      <c r="I72" s="5"/>
      <c r="J72" s="5"/>
      <c r="K72" s="5"/>
      <c r="L72" s="5"/>
      <c r="M72" s="5"/>
      <c r="N72" s="5"/>
      <c r="O72" s="30">
        <v>12</v>
      </c>
      <c r="P72" s="30">
        <v>20</v>
      </c>
      <c r="Q72" s="30">
        <v>36</v>
      </c>
      <c r="R72" s="30">
        <v>44</v>
      </c>
      <c r="S72" s="30">
        <v>50</v>
      </c>
      <c r="T72" s="30">
        <v>33</v>
      </c>
      <c r="W72" s="9"/>
      <c r="Y72" s="5"/>
      <c r="Z72" s="8"/>
      <c r="AA72" s="8"/>
      <c r="AB72" s="8"/>
      <c r="AC72" s="8"/>
    </row>
    <row r="73" spans="1:29" x14ac:dyDescent="0.2">
      <c r="A73" s="5" t="s">
        <v>12</v>
      </c>
      <c r="B73" s="20"/>
      <c r="C73" s="20"/>
      <c r="D73" s="20"/>
      <c r="E73" s="20"/>
      <c r="F73" s="20"/>
      <c r="G73" s="20"/>
      <c r="H73" s="20"/>
      <c r="I73" s="5"/>
      <c r="J73" s="5"/>
      <c r="K73" s="5"/>
      <c r="L73" s="5"/>
      <c r="M73" s="5"/>
      <c r="N73" s="5"/>
      <c r="O73" s="30">
        <v>0</v>
      </c>
      <c r="P73" s="30">
        <v>0</v>
      </c>
      <c r="Q73" s="30">
        <v>1</v>
      </c>
      <c r="R73" s="30">
        <v>1</v>
      </c>
      <c r="S73" s="30">
        <v>1</v>
      </c>
      <c r="T73" s="30">
        <v>0</v>
      </c>
      <c r="W73" s="9"/>
      <c r="Y73" s="5"/>
      <c r="Z73" s="8"/>
      <c r="AA73" s="8"/>
      <c r="AB73" s="8"/>
      <c r="AC73" s="8"/>
    </row>
    <row r="74" spans="1:29" x14ac:dyDescent="0.2">
      <c r="A74" s="5" t="s">
        <v>13</v>
      </c>
      <c r="B74" s="20"/>
      <c r="C74" s="20"/>
      <c r="D74" s="20"/>
      <c r="E74" s="20"/>
      <c r="F74" s="20"/>
      <c r="G74" s="20"/>
      <c r="H74" s="20"/>
      <c r="I74" s="5"/>
      <c r="J74" s="5"/>
      <c r="K74" s="5"/>
      <c r="L74" s="5"/>
      <c r="M74" s="5"/>
      <c r="N74" s="5"/>
      <c r="O74" s="30">
        <v>3</v>
      </c>
      <c r="P74" s="30">
        <v>10</v>
      </c>
      <c r="Q74" s="30">
        <v>4</v>
      </c>
      <c r="R74" s="30">
        <v>0</v>
      </c>
      <c r="S74" s="30">
        <v>9</v>
      </c>
      <c r="T74" s="30">
        <v>5</v>
      </c>
      <c r="W74" s="9"/>
      <c r="Y74" s="5"/>
      <c r="Z74" s="8"/>
      <c r="AA74" s="8"/>
      <c r="AB74" s="8"/>
      <c r="AC74" s="8"/>
    </row>
    <row r="75" spans="1:29" x14ac:dyDescent="0.2">
      <c r="A75" s="5" t="s">
        <v>14</v>
      </c>
      <c r="B75" s="20"/>
      <c r="C75" s="20"/>
      <c r="D75" s="20"/>
      <c r="E75" s="20"/>
      <c r="F75" s="20"/>
      <c r="G75" s="20"/>
      <c r="H75" s="20"/>
      <c r="I75" s="5"/>
      <c r="J75" s="5"/>
      <c r="K75" s="5"/>
      <c r="L75" s="5"/>
      <c r="M75" s="5"/>
      <c r="N75" s="5"/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1</v>
      </c>
      <c r="W75" s="9"/>
      <c r="Y75" s="5"/>
      <c r="Z75" s="8"/>
      <c r="AA75" s="8"/>
      <c r="AB75" s="8"/>
      <c r="AC75" s="8"/>
    </row>
    <row r="76" spans="1:29" x14ac:dyDescent="0.2">
      <c r="A76" s="5"/>
      <c r="B76" s="20"/>
      <c r="C76" s="20"/>
      <c r="D76" s="20"/>
      <c r="E76" s="20"/>
      <c r="F76" s="20"/>
      <c r="G76" s="20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W76" s="9"/>
      <c r="Y76" s="5"/>
      <c r="Z76" s="8"/>
      <c r="AA76" s="8"/>
      <c r="AB76" s="8"/>
      <c r="AC76" s="8"/>
    </row>
    <row r="77" spans="1:29" x14ac:dyDescent="0.2">
      <c r="A77" s="9" t="s">
        <v>18</v>
      </c>
      <c r="B77" s="20"/>
      <c r="C77" s="20"/>
      <c r="D77" s="20"/>
      <c r="E77" s="20"/>
      <c r="F77" s="20"/>
      <c r="G77" s="20"/>
      <c r="H77" s="20"/>
      <c r="I77" s="9"/>
      <c r="J77" s="5"/>
      <c r="K77" s="5"/>
      <c r="L77" s="5"/>
      <c r="M77" s="5"/>
      <c r="N77" s="5"/>
      <c r="O77" s="29"/>
      <c r="P77" s="29"/>
      <c r="Q77" s="29"/>
      <c r="R77" s="29"/>
      <c r="S77" s="29"/>
      <c r="T77" s="29"/>
      <c r="W77" s="9"/>
      <c r="Y77" s="5"/>
      <c r="Z77" s="8"/>
      <c r="AA77" s="8"/>
      <c r="AB77" s="8"/>
      <c r="AC77" s="8"/>
    </row>
    <row r="78" spans="1:29" x14ac:dyDescent="0.2">
      <c r="A78" s="5" t="s">
        <v>7</v>
      </c>
      <c r="B78" s="21">
        <v>23</v>
      </c>
      <c r="C78" s="21">
        <v>37</v>
      </c>
      <c r="D78" s="21">
        <v>33</v>
      </c>
      <c r="E78" s="21">
        <v>23</v>
      </c>
      <c r="F78" s="21">
        <v>37</v>
      </c>
      <c r="G78" s="21">
        <v>39</v>
      </c>
      <c r="H78" s="21">
        <v>47</v>
      </c>
      <c r="I78" s="5">
        <f>26+15</f>
        <v>41</v>
      </c>
      <c r="J78" s="30">
        <v>34</v>
      </c>
      <c r="K78" s="5">
        <v>30</v>
      </c>
      <c r="L78" s="30">
        <v>37</v>
      </c>
      <c r="M78" s="30">
        <v>51</v>
      </c>
      <c r="N78" s="30">
        <v>59</v>
      </c>
      <c r="O78" s="43">
        <v>0</v>
      </c>
      <c r="P78" s="30">
        <v>76</v>
      </c>
      <c r="Q78" s="45">
        <v>77</v>
      </c>
      <c r="R78" s="47">
        <v>62</v>
      </c>
      <c r="S78" s="47">
        <v>58</v>
      </c>
      <c r="T78" s="47">
        <v>25</v>
      </c>
      <c r="W78" s="5" t="s">
        <v>8</v>
      </c>
      <c r="Y78" s="30"/>
      <c r="Z78" s="8"/>
      <c r="AA78" s="8"/>
      <c r="AB78" s="8"/>
      <c r="AC78" s="8"/>
    </row>
    <row r="79" spans="1:29" x14ac:dyDescent="0.2">
      <c r="A79" s="5" t="s">
        <v>8</v>
      </c>
      <c r="B79" s="21">
        <v>19</v>
      </c>
      <c r="C79" s="21">
        <v>13</v>
      </c>
      <c r="D79" s="21">
        <v>9</v>
      </c>
      <c r="E79" s="21">
        <v>7</v>
      </c>
      <c r="F79" s="21">
        <v>12</v>
      </c>
      <c r="G79" s="21">
        <v>11</v>
      </c>
      <c r="H79" s="21">
        <v>16</v>
      </c>
      <c r="I79" s="5">
        <f>5+3</f>
        <v>8</v>
      </c>
      <c r="J79" s="30">
        <v>1</v>
      </c>
      <c r="K79" s="5">
        <v>38</v>
      </c>
      <c r="L79" s="30">
        <v>17</v>
      </c>
      <c r="M79" s="30">
        <v>21</v>
      </c>
      <c r="N79" s="30">
        <v>11</v>
      </c>
      <c r="O79" s="43">
        <v>0</v>
      </c>
      <c r="P79" s="30">
        <v>16</v>
      </c>
      <c r="Q79" s="45">
        <v>21</v>
      </c>
      <c r="R79" s="47">
        <v>12</v>
      </c>
      <c r="S79" s="47">
        <v>12</v>
      </c>
      <c r="T79" s="47">
        <v>8</v>
      </c>
      <c r="W79" s="5" t="s">
        <v>9</v>
      </c>
      <c r="Y79" s="30"/>
      <c r="Z79" s="8"/>
      <c r="AA79" s="8"/>
      <c r="AB79" s="8"/>
      <c r="AC79" s="8"/>
    </row>
    <row r="80" spans="1:29" x14ac:dyDescent="0.2">
      <c r="A80" s="5" t="s">
        <v>9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5">
        <v>1</v>
      </c>
      <c r="J80" s="30">
        <v>1</v>
      </c>
      <c r="K80" s="27">
        <v>1</v>
      </c>
      <c r="L80" s="30">
        <v>2</v>
      </c>
      <c r="M80" s="30">
        <v>0</v>
      </c>
      <c r="N80" s="30">
        <v>0</v>
      </c>
      <c r="O80" s="43">
        <v>0</v>
      </c>
      <c r="P80" s="30">
        <v>2</v>
      </c>
      <c r="Q80" s="46">
        <v>2</v>
      </c>
      <c r="R80" s="43">
        <v>0</v>
      </c>
      <c r="S80" s="43">
        <v>0</v>
      </c>
      <c r="T80" s="43">
        <v>2</v>
      </c>
      <c r="W80" s="5" t="s">
        <v>10</v>
      </c>
      <c r="Y80" s="30"/>
      <c r="Z80" s="13"/>
      <c r="AA80" s="13"/>
      <c r="AB80" s="13"/>
      <c r="AC80" s="13"/>
    </row>
    <row r="81" spans="1:29" x14ac:dyDescent="0.2">
      <c r="A81" s="5" t="s">
        <v>10</v>
      </c>
      <c r="B81" s="21">
        <v>10</v>
      </c>
      <c r="C81" s="21">
        <v>17</v>
      </c>
      <c r="D81" s="21">
        <v>14</v>
      </c>
      <c r="E81" s="21">
        <v>5</v>
      </c>
      <c r="F81" s="21">
        <v>8</v>
      </c>
      <c r="G81" s="21">
        <v>8</v>
      </c>
      <c r="H81" s="21">
        <v>18</v>
      </c>
      <c r="I81" s="5">
        <v>8</v>
      </c>
      <c r="J81" s="30">
        <v>1</v>
      </c>
      <c r="K81" s="27">
        <v>8</v>
      </c>
      <c r="L81" s="30">
        <v>5</v>
      </c>
      <c r="M81" s="30">
        <v>13</v>
      </c>
      <c r="N81" s="30">
        <v>10</v>
      </c>
      <c r="O81" s="43">
        <v>0</v>
      </c>
      <c r="P81" s="30">
        <v>22</v>
      </c>
      <c r="Q81" s="46">
        <v>25</v>
      </c>
      <c r="R81" s="47">
        <v>14</v>
      </c>
      <c r="S81" s="47">
        <v>21</v>
      </c>
      <c r="T81" s="47">
        <v>17</v>
      </c>
      <c r="W81" s="5" t="s">
        <v>11</v>
      </c>
      <c r="Y81" s="30"/>
      <c r="Z81" s="8"/>
      <c r="AA81" s="8"/>
      <c r="AB81" s="8"/>
      <c r="AC81" s="8"/>
    </row>
    <row r="82" spans="1:29" x14ac:dyDescent="0.2">
      <c r="A82" s="5" t="s">
        <v>11</v>
      </c>
      <c r="B82" s="21">
        <v>9</v>
      </c>
      <c r="C82" s="21">
        <v>15</v>
      </c>
      <c r="D82" s="21">
        <v>13</v>
      </c>
      <c r="E82" s="21">
        <v>5</v>
      </c>
      <c r="F82" s="21">
        <v>0</v>
      </c>
      <c r="G82" s="21">
        <v>8</v>
      </c>
      <c r="H82" s="21">
        <v>16</v>
      </c>
      <c r="I82" s="27" t="s">
        <v>28</v>
      </c>
      <c r="J82" s="27" t="s">
        <v>28</v>
      </c>
      <c r="K82" s="27" t="s">
        <v>28</v>
      </c>
      <c r="L82" s="27" t="s">
        <v>28</v>
      </c>
      <c r="M82" s="27">
        <v>9</v>
      </c>
      <c r="N82" s="30">
        <v>3</v>
      </c>
      <c r="O82" s="43">
        <v>0</v>
      </c>
      <c r="P82" s="30">
        <v>19</v>
      </c>
      <c r="Q82" s="46">
        <v>20</v>
      </c>
      <c r="R82" s="47">
        <v>13</v>
      </c>
      <c r="S82" s="47">
        <v>17</v>
      </c>
      <c r="T82" s="47">
        <v>16</v>
      </c>
      <c r="W82" s="5" t="s">
        <v>12</v>
      </c>
      <c r="Y82" s="27"/>
      <c r="Z82" s="8"/>
      <c r="AA82" s="8"/>
      <c r="AB82" s="8"/>
      <c r="AC82" s="8"/>
    </row>
    <row r="83" spans="1:29" x14ac:dyDescent="0.2">
      <c r="A83" s="5" t="s">
        <v>12</v>
      </c>
      <c r="B83" s="21">
        <v>0</v>
      </c>
      <c r="C83" s="21">
        <v>1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7" t="s">
        <v>28</v>
      </c>
      <c r="J83" s="27" t="s">
        <v>28</v>
      </c>
      <c r="K83" s="27" t="s">
        <v>28</v>
      </c>
      <c r="L83" s="27" t="s">
        <v>28</v>
      </c>
      <c r="M83" s="27" t="s">
        <v>28</v>
      </c>
      <c r="N83" s="30">
        <v>1</v>
      </c>
      <c r="O83" s="43">
        <v>0</v>
      </c>
      <c r="P83" s="30">
        <v>1</v>
      </c>
      <c r="Q83" s="43">
        <v>0</v>
      </c>
      <c r="R83" s="47">
        <v>1</v>
      </c>
      <c r="S83" s="47">
        <v>2</v>
      </c>
      <c r="T83" s="47">
        <v>0</v>
      </c>
      <c r="W83" s="5" t="s">
        <v>13</v>
      </c>
      <c r="Y83" s="27"/>
      <c r="Z83" s="8"/>
      <c r="AA83" s="8"/>
      <c r="AB83" s="13"/>
      <c r="AC83" s="13"/>
    </row>
    <row r="84" spans="1:29" x14ac:dyDescent="0.2">
      <c r="A84" s="5" t="s">
        <v>13</v>
      </c>
      <c r="B84" s="21">
        <v>1</v>
      </c>
      <c r="C84" s="21">
        <v>1</v>
      </c>
      <c r="D84" s="21">
        <v>1</v>
      </c>
      <c r="E84" s="21">
        <v>0</v>
      </c>
      <c r="F84" s="21">
        <v>0</v>
      </c>
      <c r="G84" s="21">
        <v>0</v>
      </c>
      <c r="H84" s="21">
        <v>2</v>
      </c>
      <c r="I84" s="27" t="s">
        <v>28</v>
      </c>
      <c r="J84" s="27" t="s">
        <v>28</v>
      </c>
      <c r="K84" s="27" t="s">
        <v>28</v>
      </c>
      <c r="L84" s="27" t="s">
        <v>28</v>
      </c>
      <c r="M84" s="27" t="s">
        <v>28</v>
      </c>
      <c r="N84" s="30">
        <v>2</v>
      </c>
      <c r="O84" s="43">
        <v>0</v>
      </c>
      <c r="P84" s="30">
        <v>2</v>
      </c>
      <c r="Q84" s="46">
        <v>5</v>
      </c>
      <c r="R84" s="43">
        <v>0</v>
      </c>
      <c r="S84" s="47">
        <v>2</v>
      </c>
      <c r="T84" s="47">
        <v>1</v>
      </c>
      <c r="W84" s="5" t="s">
        <v>14</v>
      </c>
      <c r="Y84" s="27"/>
      <c r="Z84" s="8"/>
      <c r="AA84" s="8"/>
      <c r="AB84" s="13"/>
      <c r="AC84" s="13"/>
    </row>
    <row r="85" spans="1:29" x14ac:dyDescent="0.2">
      <c r="A85" s="5" t="s">
        <v>14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7" t="s">
        <v>28</v>
      </c>
      <c r="J85" s="27" t="s">
        <v>28</v>
      </c>
      <c r="K85" s="27" t="s">
        <v>28</v>
      </c>
      <c r="L85" s="27" t="s">
        <v>28</v>
      </c>
      <c r="M85" s="27">
        <v>4</v>
      </c>
      <c r="N85" s="30">
        <v>4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W85" s="5"/>
      <c r="Y85" s="27"/>
      <c r="Z85" s="13"/>
      <c r="AA85" s="13"/>
      <c r="AB85" s="13"/>
      <c r="AC85" s="13"/>
    </row>
    <row r="86" spans="1:29" x14ac:dyDescent="0.2">
      <c r="A86" s="5"/>
      <c r="B86" s="21"/>
      <c r="C86" s="21"/>
      <c r="D86" s="21"/>
      <c r="E86" s="21"/>
      <c r="F86" s="21"/>
      <c r="G86" s="21"/>
      <c r="H86" s="21"/>
      <c r="I86" s="5"/>
      <c r="J86" s="5"/>
      <c r="K86" s="5"/>
      <c r="L86" s="5"/>
      <c r="M86" s="5"/>
      <c r="N86" s="40"/>
      <c r="O86" s="43"/>
      <c r="P86" s="40"/>
      <c r="Q86" s="45"/>
      <c r="R86" s="45"/>
      <c r="S86" s="45"/>
      <c r="T86" s="45"/>
      <c r="W86" s="9" t="s">
        <v>19</v>
      </c>
      <c r="Y86" s="5"/>
      <c r="Z86" s="8"/>
      <c r="AA86" s="8"/>
      <c r="AB86" s="8"/>
      <c r="AC86" s="8"/>
    </row>
    <row r="87" spans="1:29" x14ac:dyDescent="0.2">
      <c r="A87" s="9" t="s">
        <v>19</v>
      </c>
      <c r="B87" s="21"/>
      <c r="C87" s="21"/>
      <c r="D87" s="21"/>
      <c r="E87" s="21"/>
      <c r="F87" s="21"/>
      <c r="G87" s="21"/>
      <c r="H87" s="21"/>
      <c r="I87" s="9"/>
      <c r="J87" s="5"/>
      <c r="K87" s="5"/>
      <c r="L87" s="5"/>
      <c r="M87" s="5"/>
      <c r="N87" s="40"/>
      <c r="O87" s="43"/>
      <c r="P87" s="40"/>
      <c r="Q87" s="45"/>
      <c r="R87" s="45"/>
      <c r="S87" s="45"/>
      <c r="T87" s="45"/>
      <c r="W87" s="9"/>
      <c r="Y87" s="5"/>
      <c r="Z87" s="8"/>
      <c r="AA87" s="8"/>
      <c r="AB87" s="8"/>
      <c r="AC87" s="8"/>
    </row>
    <row r="88" spans="1:29" x14ac:dyDescent="0.2">
      <c r="A88" s="5" t="s">
        <v>7</v>
      </c>
      <c r="B88" s="21">
        <v>39</v>
      </c>
      <c r="C88" s="21">
        <v>50</v>
      </c>
      <c r="D88" s="21">
        <v>35</v>
      </c>
      <c r="E88" s="21">
        <v>52</v>
      </c>
      <c r="F88" s="21">
        <v>83</v>
      </c>
      <c r="G88" s="21">
        <v>99</v>
      </c>
      <c r="H88" s="21">
        <v>99</v>
      </c>
      <c r="I88" s="5">
        <f>48+43</f>
        <v>91</v>
      </c>
      <c r="J88" s="30">
        <v>74</v>
      </c>
      <c r="K88" s="5">
        <v>56</v>
      </c>
      <c r="L88" s="30">
        <v>51</v>
      </c>
      <c r="M88" s="30">
        <v>41</v>
      </c>
      <c r="N88" s="30">
        <f>14+32+47</f>
        <v>93</v>
      </c>
      <c r="O88" s="43">
        <v>0</v>
      </c>
      <c r="P88" s="30">
        <v>76</v>
      </c>
      <c r="Q88" s="45">
        <v>92</v>
      </c>
      <c r="R88" s="47">
        <v>93</v>
      </c>
      <c r="S88" s="47">
        <v>99</v>
      </c>
      <c r="T88" s="43">
        <v>0</v>
      </c>
      <c r="W88" s="5" t="s">
        <v>8</v>
      </c>
      <c r="Y88" s="30"/>
      <c r="Z88" s="8"/>
      <c r="AA88" s="8"/>
      <c r="AB88" s="8"/>
      <c r="AC88" s="8"/>
    </row>
    <row r="89" spans="1:29" x14ac:dyDescent="0.2">
      <c r="A89" s="5" t="s">
        <v>8</v>
      </c>
      <c r="B89" s="21">
        <v>22</v>
      </c>
      <c r="C89" s="21">
        <v>16</v>
      </c>
      <c r="D89" s="21">
        <v>21</v>
      </c>
      <c r="E89" s="21">
        <v>18</v>
      </c>
      <c r="F89" s="21">
        <v>28</v>
      </c>
      <c r="G89" s="21">
        <v>27</v>
      </c>
      <c r="H89" s="21">
        <v>23</v>
      </c>
      <c r="I89" s="5">
        <f>13+12</f>
        <v>25</v>
      </c>
      <c r="J89" s="30">
        <v>7</v>
      </c>
      <c r="K89" s="5">
        <v>79</v>
      </c>
      <c r="L89" s="30">
        <v>10</v>
      </c>
      <c r="M89" s="30">
        <v>14</v>
      </c>
      <c r="N89" s="30">
        <f>1+26+10</f>
        <v>37</v>
      </c>
      <c r="O89" s="43">
        <v>0</v>
      </c>
      <c r="P89" s="30">
        <v>23</v>
      </c>
      <c r="Q89" s="45">
        <v>32</v>
      </c>
      <c r="R89" s="47">
        <v>24</v>
      </c>
      <c r="S89" s="47">
        <v>32</v>
      </c>
      <c r="T89" s="43">
        <v>0</v>
      </c>
      <c r="W89" s="5" t="s">
        <v>9</v>
      </c>
      <c r="Y89" s="30"/>
      <c r="Z89" s="8"/>
      <c r="AA89" s="8"/>
      <c r="AB89" s="8"/>
      <c r="AC89" s="8"/>
    </row>
    <row r="90" spans="1:29" x14ac:dyDescent="0.2">
      <c r="A90" s="5" t="s">
        <v>9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1</v>
      </c>
      <c r="H90" s="21">
        <v>4</v>
      </c>
      <c r="I90" s="5">
        <v>2</v>
      </c>
      <c r="J90" s="30">
        <v>0</v>
      </c>
      <c r="K90" s="27">
        <v>2</v>
      </c>
      <c r="L90" s="30">
        <v>4</v>
      </c>
      <c r="M90" s="30">
        <v>2</v>
      </c>
      <c r="N90" s="30">
        <v>0</v>
      </c>
      <c r="O90" s="43">
        <v>0</v>
      </c>
      <c r="P90" s="30">
        <v>4</v>
      </c>
      <c r="Q90" s="43">
        <v>0</v>
      </c>
      <c r="R90" s="47">
        <v>1</v>
      </c>
      <c r="S90" s="47">
        <v>1</v>
      </c>
      <c r="T90" s="43">
        <v>0</v>
      </c>
      <c r="W90" s="5" t="s">
        <v>10</v>
      </c>
      <c r="Y90" s="30"/>
      <c r="Z90" s="13"/>
      <c r="AA90" s="8"/>
      <c r="AB90" s="13"/>
      <c r="AC90" s="13"/>
    </row>
    <row r="91" spans="1:29" x14ac:dyDescent="0.2">
      <c r="A91" s="5" t="s">
        <v>10</v>
      </c>
      <c r="B91" s="21">
        <v>11</v>
      </c>
      <c r="C91" s="21">
        <v>30</v>
      </c>
      <c r="D91" s="21">
        <v>9</v>
      </c>
      <c r="E91" s="21">
        <v>11</v>
      </c>
      <c r="F91" s="21">
        <v>14</v>
      </c>
      <c r="G91" s="21">
        <v>27</v>
      </c>
      <c r="H91" s="21">
        <v>26</v>
      </c>
      <c r="I91" s="5">
        <f>8+9</f>
        <v>17</v>
      </c>
      <c r="J91" s="30">
        <v>17</v>
      </c>
      <c r="K91" s="5">
        <v>23</v>
      </c>
      <c r="L91" s="30">
        <v>5</v>
      </c>
      <c r="M91" s="30">
        <v>16</v>
      </c>
      <c r="N91" s="30">
        <f>37+2</f>
        <v>39</v>
      </c>
      <c r="O91" s="43">
        <v>0</v>
      </c>
      <c r="P91" s="30">
        <v>23</v>
      </c>
      <c r="Q91" s="45">
        <v>25</v>
      </c>
      <c r="R91" s="47">
        <v>14</v>
      </c>
      <c r="S91" s="47">
        <v>15</v>
      </c>
      <c r="T91" s="43">
        <v>0</v>
      </c>
      <c r="W91" s="5" t="s">
        <v>11</v>
      </c>
      <c r="Y91" s="30"/>
      <c r="Z91" s="8"/>
      <c r="AA91" s="8"/>
      <c r="AB91" s="8"/>
      <c r="AC91" s="8"/>
    </row>
    <row r="92" spans="1:29" x14ac:dyDescent="0.2">
      <c r="A92" s="5" t="s">
        <v>11</v>
      </c>
      <c r="B92" s="21">
        <v>7</v>
      </c>
      <c r="C92" s="21">
        <v>12</v>
      </c>
      <c r="D92" s="21">
        <v>6</v>
      </c>
      <c r="E92" s="21">
        <v>11</v>
      </c>
      <c r="F92" s="21">
        <v>0</v>
      </c>
      <c r="G92" s="21">
        <v>24</v>
      </c>
      <c r="H92" s="21">
        <v>26</v>
      </c>
      <c r="I92" s="27" t="s">
        <v>28</v>
      </c>
      <c r="J92" s="27" t="s">
        <v>28</v>
      </c>
      <c r="K92" s="27" t="s">
        <v>28</v>
      </c>
      <c r="L92" s="27" t="s">
        <v>28</v>
      </c>
      <c r="M92" s="27">
        <v>6</v>
      </c>
      <c r="N92" s="30">
        <v>6</v>
      </c>
      <c r="O92" s="43">
        <v>0</v>
      </c>
      <c r="P92" s="30">
        <v>22</v>
      </c>
      <c r="Q92" s="46">
        <v>21</v>
      </c>
      <c r="R92" s="47">
        <v>12</v>
      </c>
      <c r="S92" s="47">
        <v>14</v>
      </c>
      <c r="T92" s="43">
        <v>0</v>
      </c>
      <c r="W92" s="5" t="s">
        <v>12</v>
      </c>
      <c r="Y92" s="27"/>
      <c r="Z92" s="8"/>
      <c r="AA92" s="8"/>
      <c r="AB92" s="8"/>
      <c r="AC92" s="8"/>
    </row>
    <row r="93" spans="1:29" x14ac:dyDescent="0.2">
      <c r="A93" s="5" t="s">
        <v>12</v>
      </c>
      <c r="B93" s="21">
        <v>4</v>
      </c>
      <c r="C93" s="21">
        <v>5</v>
      </c>
      <c r="D93" s="21">
        <v>1</v>
      </c>
      <c r="E93" s="21">
        <v>0</v>
      </c>
      <c r="F93" s="21">
        <v>0</v>
      </c>
      <c r="G93" s="21">
        <v>0</v>
      </c>
      <c r="H93" s="21">
        <v>0</v>
      </c>
      <c r="I93" s="27" t="s">
        <v>28</v>
      </c>
      <c r="J93" s="27" t="s">
        <v>28</v>
      </c>
      <c r="K93" s="27" t="s">
        <v>28</v>
      </c>
      <c r="L93" s="27" t="s">
        <v>28</v>
      </c>
      <c r="M93" s="27">
        <v>1</v>
      </c>
      <c r="N93" s="30">
        <v>1</v>
      </c>
      <c r="O93" s="43">
        <v>0</v>
      </c>
      <c r="P93" s="30">
        <v>1</v>
      </c>
      <c r="Q93" s="46">
        <v>4</v>
      </c>
      <c r="R93" s="47">
        <v>2</v>
      </c>
      <c r="S93" s="43">
        <v>0</v>
      </c>
      <c r="T93" s="43">
        <v>0</v>
      </c>
      <c r="W93" s="5" t="s">
        <v>13</v>
      </c>
      <c r="Y93" s="27"/>
      <c r="Z93" s="13"/>
      <c r="AA93" s="13"/>
      <c r="AB93" s="13"/>
      <c r="AC93" s="13"/>
    </row>
    <row r="94" spans="1:29" x14ac:dyDescent="0.2">
      <c r="A94" s="5" t="s">
        <v>13</v>
      </c>
      <c r="B94" s="21">
        <v>0</v>
      </c>
      <c r="C94" s="21">
        <v>13</v>
      </c>
      <c r="D94" s="21">
        <v>2</v>
      </c>
      <c r="E94" s="21">
        <v>0</v>
      </c>
      <c r="F94" s="21">
        <v>0</v>
      </c>
      <c r="G94" s="21">
        <v>0</v>
      </c>
      <c r="H94" s="21">
        <v>0</v>
      </c>
      <c r="I94" s="27" t="s">
        <v>28</v>
      </c>
      <c r="J94" s="27" t="s">
        <v>28</v>
      </c>
      <c r="K94" s="27" t="s">
        <v>28</v>
      </c>
      <c r="L94" s="27" t="s">
        <v>28</v>
      </c>
      <c r="M94" s="27" t="s">
        <v>28</v>
      </c>
      <c r="N94" s="30">
        <v>24</v>
      </c>
      <c r="O94" s="43">
        <v>0</v>
      </c>
      <c r="P94" s="43">
        <v>0</v>
      </c>
      <c r="Q94" s="43">
        <v>0</v>
      </c>
      <c r="R94" s="43">
        <v>0</v>
      </c>
      <c r="S94" s="47">
        <v>1</v>
      </c>
      <c r="T94" s="43">
        <v>0</v>
      </c>
      <c r="W94" s="5" t="s">
        <v>14</v>
      </c>
      <c r="Y94" s="27"/>
      <c r="Z94" s="8"/>
      <c r="AA94" s="8"/>
      <c r="AB94" s="8"/>
      <c r="AC94" s="13"/>
    </row>
    <row r="95" spans="1:29" x14ac:dyDescent="0.2">
      <c r="A95" s="5" t="s">
        <v>14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3</v>
      </c>
      <c r="H95" s="21">
        <v>0</v>
      </c>
      <c r="I95" s="27" t="s">
        <v>28</v>
      </c>
      <c r="J95" s="27" t="s">
        <v>28</v>
      </c>
      <c r="K95" s="27" t="s">
        <v>28</v>
      </c>
      <c r="L95" s="27" t="s">
        <v>28</v>
      </c>
      <c r="M95" s="27">
        <v>9</v>
      </c>
      <c r="N95" s="30">
        <v>8</v>
      </c>
      <c r="O95" s="43">
        <v>0</v>
      </c>
      <c r="P95" s="13">
        <v>0</v>
      </c>
      <c r="Q95" s="43">
        <v>0</v>
      </c>
      <c r="R95" s="43">
        <v>0</v>
      </c>
      <c r="S95" s="43">
        <v>0</v>
      </c>
      <c r="T95" s="43">
        <v>0</v>
      </c>
      <c r="W95" s="5"/>
      <c r="Y95" s="27"/>
      <c r="Z95" s="13"/>
      <c r="AA95" s="13"/>
      <c r="AB95" s="13"/>
      <c r="AC95" s="13"/>
    </row>
    <row r="96" spans="1:29" x14ac:dyDescent="0.2">
      <c r="A96" s="5"/>
      <c r="B96" s="21"/>
      <c r="C96" s="21"/>
      <c r="D96" s="21"/>
      <c r="E96" s="21"/>
      <c r="F96" s="21"/>
      <c r="G96" s="21"/>
      <c r="H96" s="21"/>
      <c r="I96" s="5"/>
      <c r="J96" s="5"/>
      <c r="K96" s="5"/>
      <c r="L96" s="5"/>
      <c r="M96" s="5"/>
      <c r="N96" s="40"/>
      <c r="O96" s="43"/>
      <c r="P96" s="40"/>
      <c r="Q96" s="45"/>
      <c r="R96" s="45"/>
      <c r="S96" s="45"/>
      <c r="T96" s="45"/>
      <c r="W96" s="9" t="s">
        <v>20</v>
      </c>
      <c r="Y96" s="5"/>
      <c r="Z96" s="8"/>
      <c r="AA96" s="8"/>
      <c r="AB96" s="8"/>
      <c r="AC96" s="8"/>
    </row>
    <row r="97" spans="1:29" x14ac:dyDescent="0.2">
      <c r="A97" s="9" t="s">
        <v>36</v>
      </c>
      <c r="B97" s="21"/>
      <c r="C97" s="21"/>
      <c r="D97" s="21"/>
      <c r="E97" s="21"/>
      <c r="F97" s="21"/>
      <c r="G97" s="21"/>
      <c r="H97" s="21"/>
      <c r="I97" s="5"/>
      <c r="J97" s="5"/>
      <c r="K97" s="5"/>
      <c r="L97" s="5"/>
      <c r="M97" s="5"/>
      <c r="N97" s="40"/>
      <c r="O97" s="43"/>
      <c r="P97" s="40"/>
      <c r="Q97" s="45"/>
      <c r="R97" s="45"/>
      <c r="S97" s="45"/>
      <c r="T97" s="45"/>
      <c r="W97" s="9"/>
      <c r="Y97" s="5"/>
      <c r="Z97" s="8"/>
      <c r="AA97" s="8"/>
      <c r="AB97" s="8"/>
      <c r="AC97" s="8"/>
    </row>
    <row r="98" spans="1:29" x14ac:dyDescent="0.2">
      <c r="A98" s="5" t="s">
        <v>7</v>
      </c>
      <c r="B98" s="21"/>
      <c r="C98" s="21"/>
      <c r="D98" s="21"/>
      <c r="E98" s="21"/>
      <c r="F98" s="21"/>
      <c r="G98" s="21"/>
      <c r="H98" s="21"/>
      <c r="I98" s="5"/>
      <c r="J98" s="5"/>
      <c r="K98" s="5"/>
      <c r="L98" s="5"/>
      <c r="M98" s="5"/>
      <c r="N98" s="40"/>
      <c r="O98" s="43"/>
      <c r="P98" s="30" t="s">
        <v>28</v>
      </c>
      <c r="Q98" s="30" t="s">
        <v>28</v>
      </c>
      <c r="R98" s="30" t="s">
        <v>28</v>
      </c>
      <c r="S98" s="30" t="s">
        <v>28</v>
      </c>
      <c r="T98" s="45">
        <v>64</v>
      </c>
      <c r="W98" s="9"/>
      <c r="Y98" s="5"/>
      <c r="Z98" s="8"/>
      <c r="AA98" s="8"/>
      <c r="AB98" s="8"/>
      <c r="AC98" s="8"/>
    </row>
    <row r="99" spans="1:29" x14ac:dyDescent="0.2">
      <c r="A99" s="5" t="s">
        <v>8</v>
      </c>
      <c r="B99" s="21"/>
      <c r="C99" s="21"/>
      <c r="D99" s="21"/>
      <c r="E99" s="21"/>
      <c r="F99" s="21"/>
      <c r="G99" s="21"/>
      <c r="H99" s="21"/>
      <c r="I99" s="5"/>
      <c r="J99" s="5"/>
      <c r="K99" s="5"/>
      <c r="L99" s="5"/>
      <c r="M99" s="5"/>
      <c r="N99" s="40"/>
      <c r="O99" s="43"/>
      <c r="P99" s="30" t="s">
        <v>28</v>
      </c>
      <c r="Q99" s="30" t="s">
        <v>28</v>
      </c>
      <c r="R99" s="30" t="s">
        <v>28</v>
      </c>
      <c r="S99" s="30" t="s">
        <v>28</v>
      </c>
      <c r="T99" s="45">
        <v>25</v>
      </c>
      <c r="W99" s="9"/>
      <c r="Y99" s="5"/>
      <c r="Z99" s="8"/>
      <c r="AA99" s="8"/>
      <c r="AB99" s="8"/>
      <c r="AC99" s="8"/>
    </row>
    <row r="100" spans="1:29" x14ac:dyDescent="0.2">
      <c r="A100" s="5" t="s">
        <v>9</v>
      </c>
      <c r="B100" s="21"/>
      <c r="C100" s="21"/>
      <c r="D100" s="21"/>
      <c r="E100" s="21"/>
      <c r="F100" s="21"/>
      <c r="G100" s="21"/>
      <c r="H100" s="21"/>
      <c r="I100" s="5"/>
      <c r="J100" s="5"/>
      <c r="K100" s="5"/>
      <c r="L100" s="5"/>
      <c r="M100" s="5"/>
      <c r="N100" s="40"/>
      <c r="O100" s="43"/>
      <c r="P100" s="30" t="s">
        <v>28</v>
      </c>
      <c r="Q100" s="30" t="s">
        <v>28</v>
      </c>
      <c r="R100" s="30" t="s">
        <v>28</v>
      </c>
      <c r="S100" s="30" t="s">
        <v>28</v>
      </c>
      <c r="T100" s="45">
        <v>2</v>
      </c>
      <c r="W100" s="9"/>
      <c r="Y100" s="5"/>
      <c r="Z100" s="8"/>
      <c r="AA100" s="8"/>
      <c r="AB100" s="8"/>
      <c r="AC100" s="8"/>
    </row>
    <row r="101" spans="1:29" x14ac:dyDescent="0.2">
      <c r="A101" s="5" t="s">
        <v>10</v>
      </c>
      <c r="B101" s="21"/>
      <c r="C101" s="21"/>
      <c r="D101" s="21"/>
      <c r="E101" s="21"/>
      <c r="F101" s="21"/>
      <c r="G101" s="21"/>
      <c r="H101" s="21"/>
      <c r="I101" s="5"/>
      <c r="J101" s="5"/>
      <c r="K101" s="5"/>
      <c r="L101" s="5"/>
      <c r="M101" s="5"/>
      <c r="N101" s="40"/>
      <c r="O101" s="43"/>
      <c r="P101" s="30" t="s">
        <v>28</v>
      </c>
      <c r="Q101" s="30" t="s">
        <v>28</v>
      </c>
      <c r="R101" s="30" t="s">
        <v>28</v>
      </c>
      <c r="S101" s="30" t="s">
        <v>28</v>
      </c>
      <c r="T101" s="45">
        <v>7</v>
      </c>
      <c r="W101" s="9"/>
      <c r="Y101" s="5"/>
      <c r="Z101" s="8"/>
      <c r="AA101" s="8"/>
      <c r="AB101" s="8"/>
      <c r="AC101" s="8"/>
    </row>
    <row r="102" spans="1:29" x14ac:dyDescent="0.2">
      <c r="A102" s="5" t="s">
        <v>11</v>
      </c>
      <c r="B102" s="21"/>
      <c r="C102" s="21"/>
      <c r="D102" s="21"/>
      <c r="E102" s="21"/>
      <c r="F102" s="21"/>
      <c r="G102" s="21"/>
      <c r="H102" s="21"/>
      <c r="I102" s="5"/>
      <c r="J102" s="5"/>
      <c r="K102" s="5"/>
      <c r="L102" s="5"/>
      <c r="M102" s="5"/>
      <c r="N102" s="40"/>
      <c r="O102" s="43"/>
      <c r="P102" s="30" t="s">
        <v>28</v>
      </c>
      <c r="Q102" s="30" t="s">
        <v>28</v>
      </c>
      <c r="R102" s="30" t="s">
        <v>28</v>
      </c>
      <c r="S102" s="30" t="s">
        <v>28</v>
      </c>
      <c r="T102" s="45">
        <v>7</v>
      </c>
      <c r="W102" s="9"/>
      <c r="Y102" s="5"/>
      <c r="Z102" s="8"/>
      <c r="AA102" s="8"/>
      <c r="AB102" s="8"/>
      <c r="AC102" s="8"/>
    </row>
    <row r="103" spans="1:29" x14ac:dyDescent="0.2">
      <c r="A103" s="5" t="s">
        <v>12</v>
      </c>
      <c r="B103" s="21"/>
      <c r="C103" s="21"/>
      <c r="D103" s="21"/>
      <c r="E103" s="21"/>
      <c r="F103" s="21"/>
      <c r="G103" s="21"/>
      <c r="H103" s="21"/>
      <c r="I103" s="5"/>
      <c r="J103" s="5"/>
      <c r="K103" s="5"/>
      <c r="L103" s="5"/>
      <c r="M103" s="5"/>
      <c r="N103" s="40"/>
      <c r="O103" s="43"/>
      <c r="P103" s="30" t="s">
        <v>28</v>
      </c>
      <c r="Q103" s="30" t="s">
        <v>28</v>
      </c>
      <c r="R103" s="30" t="s">
        <v>28</v>
      </c>
      <c r="S103" s="30" t="s">
        <v>28</v>
      </c>
      <c r="T103" s="43">
        <v>0</v>
      </c>
      <c r="W103" s="9"/>
      <c r="Y103" s="5"/>
      <c r="Z103" s="8"/>
      <c r="AA103" s="8"/>
      <c r="AB103" s="8"/>
      <c r="AC103" s="8"/>
    </row>
    <row r="104" spans="1:29" x14ac:dyDescent="0.2">
      <c r="A104" s="5" t="s">
        <v>13</v>
      </c>
      <c r="B104" s="21"/>
      <c r="C104" s="21"/>
      <c r="D104" s="21"/>
      <c r="E104" s="21"/>
      <c r="F104" s="21"/>
      <c r="G104" s="21"/>
      <c r="H104" s="21"/>
      <c r="I104" s="5"/>
      <c r="J104" s="5"/>
      <c r="K104" s="5"/>
      <c r="L104" s="5"/>
      <c r="M104" s="5"/>
      <c r="N104" s="40"/>
      <c r="O104" s="43"/>
      <c r="P104" s="30" t="s">
        <v>28</v>
      </c>
      <c r="Q104" s="30" t="s">
        <v>28</v>
      </c>
      <c r="R104" s="30" t="s">
        <v>28</v>
      </c>
      <c r="S104" s="30" t="s">
        <v>28</v>
      </c>
      <c r="T104" s="43">
        <v>0</v>
      </c>
      <c r="W104" s="9"/>
      <c r="Y104" s="5"/>
      <c r="Z104" s="8"/>
      <c r="AA104" s="8"/>
      <c r="AB104" s="8"/>
      <c r="AC104" s="8"/>
    </row>
    <row r="105" spans="1:29" x14ac:dyDescent="0.2">
      <c r="A105" s="5" t="s">
        <v>14</v>
      </c>
      <c r="B105" s="21"/>
      <c r="C105" s="21"/>
      <c r="D105" s="21"/>
      <c r="E105" s="21"/>
      <c r="F105" s="21"/>
      <c r="G105" s="21"/>
      <c r="H105" s="21"/>
      <c r="I105" s="5"/>
      <c r="J105" s="5"/>
      <c r="K105" s="5"/>
      <c r="L105" s="5"/>
      <c r="M105" s="5"/>
      <c r="N105" s="40"/>
      <c r="O105" s="43"/>
      <c r="P105" s="30" t="s">
        <v>28</v>
      </c>
      <c r="Q105" s="30" t="s">
        <v>28</v>
      </c>
      <c r="R105" s="30" t="s">
        <v>28</v>
      </c>
      <c r="S105" s="30" t="s">
        <v>28</v>
      </c>
      <c r="T105" s="43">
        <v>0</v>
      </c>
      <c r="W105" s="9"/>
      <c r="Y105" s="5"/>
      <c r="Z105" s="8"/>
      <c r="AA105" s="8"/>
      <c r="AB105" s="8"/>
      <c r="AC105" s="8"/>
    </row>
    <row r="106" spans="1:29" x14ac:dyDescent="0.2">
      <c r="A106" s="5"/>
      <c r="B106" s="21"/>
      <c r="C106" s="21"/>
      <c r="D106" s="21"/>
      <c r="E106" s="21"/>
      <c r="F106" s="21"/>
      <c r="G106" s="21"/>
      <c r="H106" s="21"/>
      <c r="I106" s="5"/>
      <c r="J106" s="5"/>
      <c r="K106" s="5"/>
      <c r="L106" s="5"/>
      <c r="M106" s="5"/>
      <c r="N106" s="40"/>
      <c r="O106" s="43"/>
      <c r="P106" s="40"/>
      <c r="Q106" s="45"/>
      <c r="R106" s="45"/>
      <c r="S106" s="45"/>
      <c r="T106" s="45"/>
      <c r="W106" s="9"/>
      <c r="Y106" s="5"/>
      <c r="Z106" s="8"/>
      <c r="AA106" s="8"/>
      <c r="AB106" s="8"/>
      <c r="AC106" s="8"/>
    </row>
    <row r="107" spans="1:29" x14ac:dyDescent="0.2">
      <c r="A107" s="9" t="s">
        <v>20</v>
      </c>
      <c r="B107" s="21"/>
      <c r="C107" s="21"/>
      <c r="D107" s="21"/>
      <c r="E107" s="21"/>
      <c r="F107" s="21"/>
      <c r="G107" s="21"/>
      <c r="H107" s="21"/>
      <c r="I107" s="9"/>
      <c r="J107" s="5"/>
      <c r="K107" s="5"/>
      <c r="L107" s="5"/>
      <c r="M107" s="5"/>
      <c r="N107" s="40"/>
      <c r="O107" s="43"/>
      <c r="P107" s="40"/>
      <c r="Q107" s="45"/>
      <c r="R107" s="45"/>
      <c r="S107" s="45"/>
      <c r="T107" s="45"/>
      <c r="W107" s="9"/>
      <c r="Y107" s="5"/>
      <c r="Z107" s="8"/>
      <c r="AA107" s="8"/>
      <c r="AB107" s="8"/>
      <c r="AC107" s="8"/>
    </row>
    <row r="108" spans="1:29" x14ac:dyDescent="0.2">
      <c r="A108" s="5" t="s">
        <v>7</v>
      </c>
      <c r="B108" s="21">
        <v>14</v>
      </c>
      <c r="C108" s="21">
        <v>27</v>
      </c>
      <c r="D108" s="21">
        <v>25</v>
      </c>
      <c r="E108" s="21">
        <v>31</v>
      </c>
      <c r="F108" s="21">
        <v>76</v>
      </c>
      <c r="G108" s="21">
        <v>89</v>
      </c>
      <c r="H108" s="21">
        <v>91</v>
      </c>
      <c r="I108" s="5">
        <f>66+29</f>
        <v>95</v>
      </c>
      <c r="J108" s="30">
        <v>77</v>
      </c>
      <c r="K108" s="5">
        <v>63</v>
      </c>
      <c r="L108" s="30">
        <v>50</v>
      </c>
      <c r="M108" s="30">
        <v>47</v>
      </c>
      <c r="N108" s="30">
        <v>72</v>
      </c>
      <c r="O108" s="43">
        <v>0</v>
      </c>
      <c r="P108" s="30">
        <v>59</v>
      </c>
      <c r="Q108" s="48">
        <v>65</v>
      </c>
      <c r="R108" s="50">
        <v>47</v>
      </c>
      <c r="S108" s="50">
        <v>37</v>
      </c>
      <c r="T108" s="50">
        <v>43</v>
      </c>
      <c r="W108" s="5" t="s">
        <v>8</v>
      </c>
      <c r="Y108" s="30"/>
      <c r="Z108" s="8"/>
      <c r="AA108" s="8"/>
      <c r="AB108" s="8"/>
      <c r="AC108" s="8"/>
    </row>
    <row r="109" spans="1:29" x14ac:dyDescent="0.2">
      <c r="A109" s="5" t="s">
        <v>8</v>
      </c>
      <c r="B109" s="21">
        <v>19</v>
      </c>
      <c r="C109" s="21">
        <v>8</v>
      </c>
      <c r="D109" s="21">
        <v>9</v>
      </c>
      <c r="E109" s="21">
        <v>26</v>
      </c>
      <c r="F109" s="21">
        <v>28</v>
      </c>
      <c r="G109" s="21">
        <v>26</v>
      </c>
      <c r="H109" s="21">
        <v>30</v>
      </c>
      <c r="I109" s="5">
        <v>25</v>
      </c>
      <c r="J109" s="30">
        <v>11</v>
      </c>
      <c r="K109" s="5">
        <v>102</v>
      </c>
      <c r="L109" s="30">
        <v>23</v>
      </c>
      <c r="M109" s="30">
        <v>27</v>
      </c>
      <c r="N109" s="30">
        <v>32</v>
      </c>
      <c r="O109" s="43">
        <v>0</v>
      </c>
      <c r="P109" s="30">
        <v>12</v>
      </c>
      <c r="Q109" s="48">
        <v>18</v>
      </c>
      <c r="R109" s="50">
        <v>24</v>
      </c>
      <c r="S109" s="50">
        <v>22</v>
      </c>
      <c r="T109" s="50">
        <v>15</v>
      </c>
      <c r="W109" s="5" t="s">
        <v>9</v>
      </c>
      <c r="Y109" s="30"/>
      <c r="Z109" s="8"/>
      <c r="AA109" s="8"/>
      <c r="AB109" s="8"/>
      <c r="AC109" s="8"/>
    </row>
    <row r="110" spans="1:29" x14ac:dyDescent="0.2">
      <c r="A110" s="5" t="s">
        <v>9</v>
      </c>
      <c r="B110" s="21">
        <v>0</v>
      </c>
      <c r="C110" s="21">
        <v>1</v>
      </c>
      <c r="D110" s="21">
        <v>0</v>
      </c>
      <c r="E110" s="21">
        <v>0</v>
      </c>
      <c r="F110" s="21">
        <v>0</v>
      </c>
      <c r="G110" s="21">
        <v>8</v>
      </c>
      <c r="H110" s="21">
        <v>4</v>
      </c>
      <c r="I110" s="5">
        <v>8</v>
      </c>
      <c r="J110" s="30">
        <v>0</v>
      </c>
      <c r="K110" s="27">
        <v>6</v>
      </c>
      <c r="L110" s="30">
        <v>4</v>
      </c>
      <c r="M110" s="30">
        <v>4</v>
      </c>
      <c r="N110" s="30">
        <v>3</v>
      </c>
      <c r="O110" s="43">
        <v>0</v>
      </c>
      <c r="P110" s="30">
        <v>6</v>
      </c>
      <c r="Q110" s="49">
        <v>2</v>
      </c>
      <c r="R110" s="43">
        <v>0</v>
      </c>
      <c r="S110" s="50">
        <v>1</v>
      </c>
      <c r="T110" s="50">
        <v>3</v>
      </c>
      <c r="W110" s="5" t="s">
        <v>10</v>
      </c>
      <c r="Y110" s="30"/>
      <c r="Z110" s="13"/>
      <c r="AA110" s="8"/>
      <c r="AB110" s="8"/>
      <c r="AC110" s="8"/>
    </row>
    <row r="111" spans="1:29" x14ac:dyDescent="0.2">
      <c r="A111" s="5" t="s">
        <v>10</v>
      </c>
      <c r="B111" s="21">
        <v>6</v>
      </c>
      <c r="C111" s="21">
        <v>10</v>
      </c>
      <c r="D111" s="21">
        <v>9</v>
      </c>
      <c r="E111" s="21">
        <v>10</v>
      </c>
      <c r="F111" s="21">
        <v>18</v>
      </c>
      <c r="G111" s="21">
        <v>30</v>
      </c>
      <c r="H111" s="21">
        <v>19</v>
      </c>
      <c r="I111" s="5">
        <v>26</v>
      </c>
      <c r="J111" s="30">
        <v>34</v>
      </c>
      <c r="K111" s="27">
        <v>39</v>
      </c>
      <c r="L111" s="30">
        <v>21</v>
      </c>
      <c r="M111" s="30">
        <v>22</v>
      </c>
      <c r="N111" s="30">
        <v>22</v>
      </c>
      <c r="O111" s="43">
        <v>0</v>
      </c>
      <c r="P111" s="30">
        <v>14</v>
      </c>
      <c r="Q111" s="49">
        <v>20</v>
      </c>
      <c r="R111" s="50">
        <v>15</v>
      </c>
      <c r="S111" s="50">
        <v>19</v>
      </c>
      <c r="T111" s="50">
        <v>21</v>
      </c>
      <c r="W111" s="5" t="s">
        <v>11</v>
      </c>
      <c r="Y111" s="30"/>
      <c r="Z111" s="8"/>
      <c r="AA111" s="8"/>
      <c r="AB111" s="8"/>
      <c r="AC111" s="8"/>
    </row>
    <row r="112" spans="1:29" x14ac:dyDescent="0.2">
      <c r="A112" s="5" t="s">
        <v>11</v>
      </c>
      <c r="B112" s="21">
        <v>5</v>
      </c>
      <c r="C112" s="21">
        <v>8</v>
      </c>
      <c r="D112" s="21">
        <v>7</v>
      </c>
      <c r="E112" s="21">
        <v>6</v>
      </c>
      <c r="F112" s="21">
        <v>0</v>
      </c>
      <c r="G112" s="21">
        <v>25</v>
      </c>
      <c r="H112" s="21">
        <v>18</v>
      </c>
      <c r="I112" s="27" t="s">
        <v>28</v>
      </c>
      <c r="J112" s="27" t="s">
        <v>28</v>
      </c>
      <c r="K112" s="27" t="s">
        <v>28</v>
      </c>
      <c r="L112" s="27" t="s">
        <v>28</v>
      </c>
      <c r="M112" s="27">
        <v>19</v>
      </c>
      <c r="N112" s="30">
        <v>13</v>
      </c>
      <c r="O112" s="43">
        <v>0</v>
      </c>
      <c r="P112" s="30">
        <v>13</v>
      </c>
      <c r="Q112" s="49">
        <v>17</v>
      </c>
      <c r="R112" s="49">
        <v>14</v>
      </c>
      <c r="S112" s="50">
        <v>8</v>
      </c>
      <c r="T112" s="50">
        <v>13</v>
      </c>
      <c r="W112" s="5" t="s">
        <v>12</v>
      </c>
      <c r="Y112" s="27"/>
      <c r="Z112" s="8"/>
      <c r="AA112" s="8"/>
      <c r="AB112" s="8"/>
      <c r="AC112" s="8"/>
    </row>
    <row r="113" spans="1:29" x14ac:dyDescent="0.2">
      <c r="A113" s="5" t="s">
        <v>12</v>
      </c>
      <c r="B113" s="21">
        <v>1</v>
      </c>
      <c r="C113" s="21">
        <v>2</v>
      </c>
      <c r="D113" s="21">
        <v>0</v>
      </c>
      <c r="E113" s="21">
        <v>2</v>
      </c>
      <c r="F113" s="21">
        <v>0</v>
      </c>
      <c r="G113" s="21">
        <v>2</v>
      </c>
      <c r="H113" s="21">
        <v>0</v>
      </c>
      <c r="I113" s="27" t="s">
        <v>28</v>
      </c>
      <c r="J113" s="27" t="s">
        <v>28</v>
      </c>
      <c r="K113" s="27" t="s">
        <v>28</v>
      </c>
      <c r="L113" s="27" t="s">
        <v>28</v>
      </c>
      <c r="M113" s="27" t="s">
        <v>28</v>
      </c>
      <c r="N113" s="30">
        <v>1</v>
      </c>
      <c r="O113" s="43">
        <v>0</v>
      </c>
      <c r="P113" s="43">
        <v>0</v>
      </c>
      <c r="Q113" s="43">
        <v>0</v>
      </c>
      <c r="R113" s="43">
        <v>0</v>
      </c>
      <c r="S113" s="50">
        <v>1</v>
      </c>
      <c r="T113" s="50">
        <v>0</v>
      </c>
      <c r="W113" s="5" t="s">
        <v>13</v>
      </c>
      <c r="Y113" s="27"/>
      <c r="Z113" s="8"/>
      <c r="AA113" s="8"/>
      <c r="AB113" s="8"/>
      <c r="AC113" s="8"/>
    </row>
    <row r="114" spans="1:29" x14ac:dyDescent="0.2">
      <c r="A114" s="5" t="s">
        <v>13</v>
      </c>
      <c r="B114" s="21">
        <v>0</v>
      </c>
      <c r="C114" s="21">
        <v>0</v>
      </c>
      <c r="D114" s="21">
        <v>2</v>
      </c>
      <c r="E114" s="21">
        <v>2</v>
      </c>
      <c r="F114" s="21">
        <v>0</v>
      </c>
      <c r="G114" s="21">
        <v>3</v>
      </c>
      <c r="H114" s="21">
        <v>0</v>
      </c>
      <c r="I114" s="27" t="s">
        <v>28</v>
      </c>
      <c r="J114" s="27" t="s">
        <v>28</v>
      </c>
      <c r="K114" s="27" t="s">
        <v>28</v>
      </c>
      <c r="L114" s="27" t="s">
        <v>28</v>
      </c>
      <c r="M114" s="27">
        <v>1</v>
      </c>
      <c r="N114" s="30">
        <v>7</v>
      </c>
      <c r="O114" s="43">
        <v>0</v>
      </c>
      <c r="P114" s="30">
        <v>1</v>
      </c>
      <c r="Q114" s="49">
        <v>3</v>
      </c>
      <c r="R114" s="49">
        <v>1</v>
      </c>
      <c r="S114" s="50">
        <v>10</v>
      </c>
      <c r="T114" s="50">
        <v>8</v>
      </c>
      <c r="W114" s="11" t="s">
        <v>14</v>
      </c>
      <c r="Y114" s="27"/>
      <c r="Z114" s="8"/>
      <c r="AA114" s="8"/>
      <c r="AB114" s="8"/>
      <c r="AC114" s="8"/>
    </row>
    <row r="115" spans="1:29" x14ac:dyDescent="0.2">
      <c r="A115" s="11" t="s">
        <v>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8" t="s">
        <v>28</v>
      </c>
      <c r="J115" s="28" t="s">
        <v>28</v>
      </c>
      <c r="K115" s="28" t="s">
        <v>28</v>
      </c>
      <c r="L115" s="28" t="s">
        <v>28</v>
      </c>
      <c r="M115" s="28">
        <v>2</v>
      </c>
      <c r="N115" s="36">
        <v>1</v>
      </c>
      <c r="O115" s="44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Y115" s="27"/>
      <c r="Z115" s="13"/>
      <c r="AA115" s="13"/>
      <c r="AB115" s="13"/>
      <c r="AC115" s="13"/>
    </row>
    <row r="116" spans="1:29" x14ac:dyDescent="0.2">
      <c r="A116" s="5" t="s">
        <v>22</v>
      </c>
      <c r="B116" s="8"/>
      <c r="C116" s="8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Q116" s="8"/>
      <c r="R116" s="8"/>
      <c r="S116" s="8"/>
      <c r="T116" s="8"/>
    </row>
    <row r="117" spans="1:29" x14ac:dyDescent="0.2">
      <c r="A117" s="5"/>
    </row>
    <row r="143" spans="2:20" s="2" customFormat="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Q143" s="7"/>
      <c r="R143" s="7"/>
      <c r="S143" s="7"/>
      <c r="T143" s="7"/>
    </row>
    <row r="145" spans="2:20" s="2" customFormat="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Q145" s="7"/>
      <c r="R145" s="7"/>
      <c r="S145" s="7"/>
      <c r="T145" s="7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&amp;C17-&amp;P+17
</oddFooter>
  </headerFooter>
  <rowBreaks count="2" manualBreakCount="2">
    <brk id="58" max="19" man="1"/>
    <brk id="12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42"/>
  <sheetViews>
    <sheetView view="pageBreakPreview" workbookViewId="0">
      <selection activeCell="E44" sqref="E44"/>
    </sheetView>
  </sheetViews>
  <sheetFormatPr defaultRowHeight="12.75" x14ac:dyDescent="0.2"/>
  <cols>
    <col min="1" max="1" width="38.42578125" customWidth="1"/>
    <col min="2" max="6" width="10.28515625" bestFit="1" customWidth="1"/>
    <col min="7" max="7" width="9.42578125" customWidth="1"/>
    <col min="9" max="13" width="11.140625" bestFit="1" customWidth="1"/>
  </cols>
  <sheetData>
    <row r="2" spans="7:13" x14ac:dyDescent="0.2">
      <c r="G2" s="55" t="s">
        <v>23</v>
      </c>
      <c r="H2" s="55"/>
      <c r="I2" s="55"/>
      <c r="J2" s="55"/>
      <c r="K2" s="55"/>
      <c r="L2" s="55"/>
    </row>
    <row r="3" spans="7:13" x14ac:dyDescent="0.2">
      <c r="G3" s="55" t="s">
        <v>27</v>
      </c>
      <c r="H3" s="55"/>
    </row>
    <row r="4" spans="7:13" x14ac:dyDescent="0.2">
      <c r="H4" s="18">
        <v>1997</v>
      </c>
      <c r="I4" s="18">
        <v>1998</v>
      </c>
      <c r="J4" s="18">
        <v>1999</v>
      </c>
      <c r="K4" s="18">
        <v>2000</v>
      </c>
      <c r="L4" s="18">
        <v>2001</v>
      </c>
      <c r="M4" s="18">
        <v>2002</v>
      </c>
    </row>
    <row r="5" spans="7:13" x14ac:dyDescent="0.2">
      <c r="G5" t="s">
        <v>24</v>
      </c>
      <c r="H5" s="19">
        <v>376</v>
      </c>
      <c r="I5" s="19">
        <v>460</v>
      </c>
      <c r="J5" s="19">
        <v>4176</v>
      </c>
      <c r="K5" s="19">
        <v>4724</v>
      </c>
      <c r="L5" s="19">
        <v>1552</v>
      </c>
      <c r="M5" s="19">
        <v>2942</v>
      </c>
    </row>
    <row r="6" spans="7:13" x14ac:dyDescent="0.2">
      <c r="G6" t="s">
        <v>25</v>
      </c>
      <c r="H6" s="19">
        <v>36976</v>
      </c>
      <c r="I6" s="19">
        <v>17423</v>
      </c>
      <c r="J6" s="19">
        <v>18875</v>
      </c>
      <c r="K6" s="19">
        <v>21677</v>
      </c>
      <c r="L6" s="19">
        <v>20742</v>
      </c>
      <c r="M6" s="19">
        <v>41362</v>
      </c>
    </row>
    <row r="7" spans="7:13" x14ac:dyDescent="0.2">
      <c r="G7" t="s">
        <v>26</v>
      </c>
      <c r="H7" s="19">
        <v>7871</v>
      </c>
      <c r="I7" s="19">
        <v>9028</v>
      </c>
      <c r="J7" s="19">
        <v>8569</v>
      </c>
      <c r="K7" s="19">
        <v>9250</v>
      </c>
      <c r="L7" s="19">
        <v>5810</v>
      </c>
      <c r="M7" s="19">
        <v>5044</v>
      </c>
    </row>
    <row r="30" spans="9:13" x14ac:dyDescent="0.2">
      <c r="I30" s="19"/>
      <c r="J30" s="19"/>
      <c r="K30" s="19"/>
      <c r="L30" s="19"/>
      <c r="M30" s="19"/>
    </row>
    <row r="38" spans="7:8" x14ac:dyDescent="0.2">
      <c r="G38" s="8">
        <v>4534</v>
      </c>
      <c r="H38" s="5" t="s">
        <v>29</v>
      </c>
    </row>
    <row r="39" spans="7:8" x14ac:dyDescent="0.2">
      <c r="G39" s="8">
        <v>1091</v>
      </c>
      <c r="H39" s="5" t="s">
        <v>30</v>
      </c>
    </row>
    <row r="40" spans="7:8" x14ac:dyDescent="0.2">
      <c r="G40" s="8">
        <v>101</v>
      </c>
      <c r="H40" s="5" t="s">
        <v>31</v>
      </c>
    </row>
    <row r="41" spans="7:8" x14ac:dyDescent="0.2">
      <c r="G41" s="8">
        <v>263</v>
      </c>
      <c r="H41" s="29" t="s">
        <v>32</v>
      </c>
    </row>
    <row r="42" spans="7:8" x14ac:dyDescent="0.2">
      <c r="G42" s="8">
        <v>162</v>
      </c>
      <c r="H42" s="5" t="s">
        <v>33</v>
      </c>
    </row>
  </sheetData>
  <mergeCells count="2">
    <mergeCell ref="G2:L2"/>
    <mergeCell ref="G3:H3"/>
  </mergeCells>
  <phoneticPr fontId="0" type="noConversion"/>
  <printOptions horizontalCentered="1"/>
  <pageMargins left="0.75" right="0.75" top="0.75" bottom="0.75" header="0" footer="0"/>
  <pageSetup paperSize="9" orientation="portrait" horizontalDpi="300" verticalDpi="300" r:id="rId1"/>
  <headerFooter alignWithMargins="0">
    <oddFooter>&amp;C17-&amp;P+21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view="pageBreakPreview" topLeftCell="F70" zoomScaleSheetLayoutView="75" workbookViewId="0">
      <selection activeCell="R101" sqref="R101"/>
    </sheetView>
  </sheetViews>
  <sheetFormatPr defaultRowHeight="12.75" x14ac:dyDescent="0.2"/>
  <cols>
    <col min="1" max="1" width="28.7109375" style="1" customWidth="1"/>
    <col min="2" max="4" width="11" style="6" hidden="1" customWidth="1"/>
    <col min="5" max="9" width="11" style="6" customWidth="1"/>
    <col min="10" max="10" width="11" style="6" hidden="1" customWidth="1"/>
    <col min="11" max="14" width="11" style="6" customWidth="1"/>
    <col min="15" max="15" width="11" style="1" customWidth="1"/>
    <col min="16" max="16384" width="9.140625" style="1"/>
  </cols>
  <sheetData>
    <row r="1" spans="1:23" x14ac:dyDescent="0.2">
      <c r="A1" s="1" t="s">
        <v>0</v>
      </c>
      <c r="I1" s="1"/>
      <c r="J1" s="32" t="s">
        <v>1</v>
      </c>
      <c r="P1" s="6"/>
      <c r="Q1" s="6"/>
      <c r="R1" s="6"/>
      <c r="S1" s="6"/>
      <c r="T1" s="6"/>
      <c r="U1" s="6"/>
      <c r="V1" s="6"/>
      <c r="W1" s="6"/>
    </row>
    <row r="2" spans="1:23" x14ac:dyDescent="0.2">
      <c r="A2" s="2" t="s">
        <v>2</v>
      </c>
      <c r="O2" s="2"/>
      <c r="P2" s="6"/>
      <c r="Q2" s="6"/>
      <c r="R2" s="6"/>
      <c r="S2" s="6"/>
      <c r="T2" s="6"/>
      <c r="U2" s="6"/>
      <c r="V2" s="6"/>
      <c r="W2" s="6"/>
    </row>
    <row r="3" spans="1:23" x14ac:dyDescent="0.2">
      <c r="A3" s="2" t="s">
        <v>3</v>
      </c>
      <c r="O3" s="2"/>
      <c r="P3" s="6"/>
      <c r="Q3" s="6"/>
      <c r="R3" s="6"/>
      <c r="S3" s="6"/>
      <c r="T3" s="6"/>
      <c r="U3" s="6"/>
      <c r="V3" s="6"/>
      <c r="W3" s="6"/>
    </row>
    <row r="4" spans="1:23" x14ac:dyDescent="0.2">
      <c r="A4" s="2" t="s">
        <v>4</v>
      </c>
      <c r="O4" s="2"/>
      <c r="P4" s="6"/>
      <c r="Q4" s="6"/>
      <c r="R4" s="6"/>
      <c r="S4" s="6"/>
      <c r="T4" s="6"/>
      <c r="U4" s="6"/>
      <c r="V4" s="6"/>
      <c r="W4" s="6"/>
    </row>
    <row r="5" spans="1:23" x14ac:dyDescent="0.2">
      <c r="A5" s="2" t="s">
        <v>34</v>
      </c>
      <c r="O5" s="2"/>
      <c r="P5" s="6"/>
      <c r="Q5" s="6"/>
      <c r="R5" s="6"/>
      <c r="S5" s="6"/>
      <c r="T5" s="6"/>
      <c r="U5" s="6"/>
      <c r="V5" s="6"/>
      <c r="W5" s="6"/>
    </row>
    <row r="6" spans="1:23" x14ac:dyDescent="0.2">
      <c r="P6" s="6"/>
      <c r="Q6" s="6"/>
      <c r="R6" s="6"/>
      <c r="S6" s="6"/>
      <c r="T6" s="6"/>
      <c r="U6" s="6"/>
      <c r="V6" s="6"/>
      <c r="W6" s="6"/>
    </row>
    <row r="7" spans="1:23" s="3" customFormat="1" x14ac:dyDescent="0.2">
      <c r="A7" s="16" t="s">
        <v>5</v>
      </c>
      <c r="B7" s="17">
        <v>1990</v>
      </c>
      <c r="C7" s="17">
        <v>1991</v>
      </c>
      <c r="D7" s="17">
        <v>1992</v>
      </c>
      <c r="E7" s="17">
        <v>1993</v>
      </c>
      <c r="F7" s="17">
        <v>1994</v>
      </c>
      <c r="G7" s="17">
        <v>1995</v>
      </c>
      <c r="H7" s="17">
        <v>1996</v>
      </c>
      <c r="I7" s="17">
        <v>1997</v>
      </c>
      <c r="J7" s="17">
        <v>1998</v>
      </c>
      <c r="K7" s="17">
        <v>1999</v>
      </c>
      <c r="L7" s="17">
        <v>2000</v>
      </c>
      <c r="M7" s="17">
        <v>2001</v>
      </c>
      <c r="N7" s="17">
        <v>2002</v>
      </c>
      <c r="O7" s="17">
        <v>2003</v>
      </c>
      <c r="P7" s="17">
        <v>2004</v>
      </c>
      <c r="Q7" s="16">
        <v>2005</v>
      </c>
      <c r="R7" s="16">
        <v>2006</v>
      </c>
      <c r="S7" s="34"/>
      <c r="T7" s="14"/>
      <c r="U7" s="14"/>
      <c r="V7" s="14"/>
      <c r="W7" s="14"/>
    </row>
    <row r="8" spans="1:23" x14ac:dyDescent="0.2">
      <c r="A8" s="5"/>
      <c r="B8" s="20"/>
      <c r="C8" s="20"/>
      <c r="D8" s="20"/>
      <c r="E8" s="20"/>
      <c r="F8" s="20"/>
      <c r="G8" s="8"/>
      <c r="H8" s="8"/>
      <c r="I8" s="8"/>
      <c r="J8" s="8"/>
      <c r="K8" s="8"/>
      <c r="L8" s="8"/>
      <c r="M8" s="8"/>
      <c r="N8" s="5"/>
      <c r="T8" s="8"/>
      <c r="U8" s="8"/>
      <c r="V8" s="8"/>
      <c r="W8" s="8"/>
    </row>
    <row r="9" spans="1:23" x14ac:dyDescent="0.2">
      <c r="A9" s="9" t="s">
        <v>6</v>
      </c>
      <c r="B9" s="20"/>
      <c r="C9" s="20"/>
      <c r="D9" s="20"/>
      <c r="E9" s="20"/>
      <c r="F9" s="20"/>
      <c r="G9" s="8"/>
      <c r="H9" s="8"/>
      <c r="I9" s="8"/>
      <c r="J9" s="8"/>
      <c r="K9" s="8"/>
      <c r="L9" s="8"/>
      <c r="M9" s="8"/>
      <c r="N9" s="9"/>
      <c r="T9" s="8"/>
      <c r="U9" s="8"/>
      <c r="V9" s="8"/>
      <c r="W9" s="8"/>
    </row>
    <row r="10" spans="1:23" x14ac:dyDescent="0.2">
      <c r="A10" s="9"/>
      <c r="B10" s="20"/>
      <c r="C10" s="20"/>
      <c r="D10" s="20"/>
      <c r="E10" s="20"/>
      <c r="F10" s="20"/>
      <c r="G10" s="8"/>
      <c r="H10" s="8"/>
      <c r="I10" s="8"/>
      <c r="J10" s="8"/>
      <c r="K10" s="8"/>
      <c r="L10" s="8"/>
      <c r="M10" s="8"/>
      <c r="N10" s="9"/>
      <c r="T10" s="8"/>
      <c r="U10" s="8"/>
      <c r="V10" s="8"/>
      <c r="W10" s="8"/>
    </row>
    <row r="11" spans="1:23" x14ac:dyDescent="0.2">
      <c r="A11" s="5" t="s">
        <v>7</v>
      </c>
      <c r="B11" s="20">
        <f t="shared" ref="B11:J11" si="0">SUM(B22,B44,B70,B83,B94,B105)</f>
        <v>237</v>
      </c>
      <c r="C11" s="20">
        <f t="shared" si="0"/>
        <v>329</v>
      </c>
      <c r="D11" s="20">
        <f t="shared" si="0"/>
        <v>301</v>
      </c>
      <c r="E11" s="20">
        <f t="shared" si="0"/>
        <v>280</v>
      </c>
      <c r="F11" s="20">
        <f t="shared" si="0"/>
        <v>267</v>
      </c>
      <c r="G11" s="21">
        <f t="shared" si="0"/>
        <v>313</v>
      </c>
      <c r="H11" s="21">
        <f t="shared" si="0"/>
        <v>345</v>
      </c>
      <c r="I11" s="21">
        <f t="shared" si="0"/>
        <v>352</v>
      </c>
      <c r="J11" s="21">
        <f t="shared" si="0"/>
        <v>399</v>
      </c>
      <c r="K11" s="21">
        <f t="shared" ref="K11:Q11" si="1">SUM(K22,K33,K44,K70,K83,K94,K105)</f>
        <v>820</v>
      </c>
      <c r="L11" s="21">
        <f t="shared" si="1"/>
        <v>825</v>
      </c>
      <c r="M11" s="21">
        <f t="shared" si="1"/>
        <v>857</v>
      </c>
      <c r="N11" s="21">
        <f t="shared" si="1"/>
        <v>811</v>
      </c>
      <c r="O11" s="21">
        <f t="shared" si="1"/>
        <v>520</v>
      </c>
      <c r="P11" s="21">
        <f t="shared" si="1"/>
        <v>502</v>
      </c>
      <c r="Q11" s="21">
        <f t="shared" si="1"/>
        <v>475</v>
      </c>
      <c r="R11" s="21">
        <f>SUM(R22,R33,R44,R70,R83,R94,R105)</f>
        <v>488</v>
      </c>
      <c r="S11" s="21"/>
      <c r="T11" s="8"/>
      <c r="U11" s="8"/>
      <c r="V11" s="8"/>
      <c r="W11" s="8"/>
    </row>
    <row r="12" spans="1:23" x14ac:dyDescent="0.2">
      <c r="A12" s="5" t="s">
        <v>8</v>
      </c>
      <c r="B12" s="20">
        <f t="shared" ref="B12:J12" si="2">SUM(B23,B45,B71,B84,B95,B106)</f>
        <v>196</v>
      </c>
      <c r="C12" s="20">
        <f t="shared" si="2"/>
        <v>160</v>
      </c>
      <c r="D12" s="20">
        <f t="shared" si="2"/>
        <v>111</v>
      </c>
      <c r="E12" s="20">
        <f t="shared" si="2"/>
        <v>104</v>
      </c>
      <c r="F12" s="20">
        <f t="shared" si="2"/>
        <v>122</v>
      </c>
      <c r="G12" s="21">
        <f t="shared" si="2"/>
        <v>163</v>
      </c>
      <c r="H12" s="21">
        <f t="shared" si="2"/>
        <v>183</v>
      </c>
      <c r="I12" s="21">
        <f t="shared" si="2"/>
        <v>177</v>
      </c>
      <c r="J12" s="21">
        <f t="shared" si="2"/>
        <v>294</v>
      </c>
      <c r="K12" s="21">
        <f t="shared" ref="K12:Q12" si="3">SUM(K23,K34,K45,K71,K84,K95,K106)</f>
        <v>313</v>
      </c>
      <c r="L12" s="21">
        <f t="shared" si="3"/>
        <v>271</v>
      </c>
      <c r="M12" s="21">
        <f t="shared" si="3"/>
        <v>216</v>
      </c>
      <c r="N12" s="21">
        <f t="shared" si="3"/>
        <v>204</v>
      </c>
      <c r="O12" s="21">
        <f t="shared" si="3"/>
        <v>53</v>
      </c>
      <c r="P12" s="21">
        <f t="shared" si="3"/>
        <v>650</v>
      </c>
      <c r="Q12" s="21">
        <f t="shared" si="3"/>
        <v>181</v>
      </c>
      <c r="R12" s="21">
        <f>SUM(R23,R34,R45,R71,R84,R95,R106)</f>
        <v>223</v>
      </c>
      <c r="S12" s="21"/>
      <c r="T12" s="8"/>
      <c r="U12" s="8"/>
      <c r="V12" s="8"/>
      <c r="W12" s="8"/>
    </row>
    <row r="13" spans="1:23" x14ac:dyDescent="0.2">
      <c r="A13" s="5" t="s">
        <v>9</v>
      </c>
      <c r="B13" s="20">
        <f t="shared" ref="B13:J13" si="4">SUM(B24,B46,B72,B85,B96,B107)</f>
        <v>3</v>
      </c>
      <c r="C13" s="20">
        <f t="shared" si="4"/>
        <v>2</v>
      </c>
      <c r="D13" s="20">
        <f t="shared" si="4"/>
        <v>1</v>
      </c>
      <c r="E13" s="20">
        <f t="shared" si="4"/>
        <v>8</v>
      </c>
      <c r="F13" s="20">
        <f t="shared" si="4"/>
        <v>13</v>
      </c>
      <c r="G13" s="21">
        <f t="shared" si="4"/>
        <v>3</v>
      </c>
      <c r="H13" s="21">
        <f t="shared" si="4"/>
        <v>5</v>
      </c>
      <c r="I13" s="21">
        <f t="shared" si="4"/>
        <v>9</v>
      </c>
      <c r="J13" s="21">
        <f t="shared" si="4"/>
        <v>5</v>
      </c>
      <c r="K13" s="21">
        <f t="shared" ref="K13:Q13" si="5">SUM(K24,K35,K46,K72,K85,K96,K107)</f>
        <v>0</v>
      </c>
      <c r="L13" s="21">
        <f t="shared" si="5"/>
        <v>19</v>
      </c>
      <c r="M13" s="21">
        <f t="shared" si="5"/>
        <v>25</v>
      </c>
      <c r="N13" s="21">
        <f t="shared" si="5"/>
        <v>35</v>
      </c>
      <c r="O13" s="21">
        <f t="shared" si="5"/>
        <v>17</v>
      </c>
      <c r="P13" s="21">
        <f t="shared" si="5"/>
        <v>20</v>
      </c>
      <c r="Q13" s="21">
        <f t="shared" si="5"/>
        <v>37</v>
      </c>
      <c r="R13" s="21">
        <f>SUM(R24,R35,R46,R72,R85,R96,R107)</f>
        <v>28</v>
      </c>
      <c r="S13" s="21"/>
      <c r="T13" s="8"/>
      <c r="U13" s="8"/>
      <c r="V13" s="8"/>
      <c r="W13" s="8"/>
    </row>
    <row r="14" spans="1:23" x14ac:dyDescent="0.2">
      <c r="A14" s="5" t="s">
        <v>10</v>
      </c>
      <c r="B14" s="20">
        <f t="shared" ref="B14:J14" si="6">SUM(B25,B47,B73,B86,B97,B108)</f>
        <v>113</v>
      </c>
      <c r="C14" s="20">
        <f t="shared" si="6"/>
        <v>184</v>
      </c>
      <c r="D14" s="20">
        <f t="shared" si="6"/>
        <v>141</v>
      </c>
      <c r="E14" s="20">
        <f t="shared" si="6"/>
        <v>149</v>
      </c>
      <c r="F14" s="20">
        <f t="shared" si="6"/>
        <v>125</v>
      </c>
      <c r="G14" s="21">
        <f t="shared" si="6"/>
        <v>171</v>
      </c>
      <c r="H14" s="21">
        <f t="shared" si="6"/>
        <v>172</v>
      </c>
      <c r="I14" s="21">
        <f t="shared" si="6"/>
        <v>142</v>
      </c>
      <c r="J14" s="21">
        <f t="shared" si="6"/>
        <v>178</v>
      </c>
      <c r="K14" s="21">
        <f t="shared" ref="K14:Q14" si="7">SUM(K25,K36,K47,K73,K86,K97,K108)</f>
        <v>188</v>
      </c>
      <c r="L14" s="21">
        <f t="shared" si="7"/>
        <v>187</v>
      </c>
      <c r="M14" s="21">
        <f t="shared" si="7"/>
        <v>245</v>
      </c>
      <c r="N14" s="21">
        <f t="shared" si="7"/>
        <v>231</v>
      </c>
      <c r="O14" s="21">
        <f t="shared" si="7"/>
        <v>279</v>
      </c>
      <c r="P14" s="21">
        <f t="shared" si="7"/>
        <v>148</v>
      </c>
      <c r="Q14" s="21">
        <f t="shared" si="7"/>
        <v>128</v>
      </c>
      <c r="R14" s="21">
        <f>SUM(R25,R36,R47,R73,R86,R97,R108)</f>
        <v>174</v>
      </c>
      <c r="S14" s="21"/>
      <c r="T14" s="8"/>
      <c r="U14" s="8"/>
      <c r="V14" s="8"/>
      <c r="W14" s="8"/>
    </row>
    <row r="15" spans="1:23" x14ac:dyDescent="0.2">
      <c r="A15" s="5" t="s">
        <v>11</v>
      </c>
      <c r="B15" s="20">
        <f t="shared" ref="B15:J15" si="8">SUM(B26,B48,B74,B87,B98,B109)</f>
        <v>92</v>
      </c>
      <c r="C15" s="20">
        <f t="shared" si="8"/>
        <v>158</v>
      </c>
      <c r="D15" s="20">
        <f t="shared" si="8"/>
        <v>115</v>
      </c>
      <c r="E15" s="20">
        <f t="shared" si="8"/>
        <v>117</v>
      </c>
      <c r="F15" s="20">
        <f t="shared" si="8"/>
        <v>81</v>
      </c>
      <c r="G15" s="21">
        <f t="shared" si="8"/>
        <v>121</v>
      </c>
      <c r="H15" s="21">
        <f t="shared" si="8"/>
        <v>131</v>
      </c>
      <c r="I15" s="21">
        <f t="shared" si="8"/>
        <v>117</v>
      </c>
      <c r="J15" s="21">
        <f t="shared" si="8"/>
        <v>107</v>
      </c>
      <c r="K15" s="21">
        <f t="shared" ref="K15:M18" si="9">SUM(K26,K48,K74,K87,K98,K109)</f>
        <v>0</v>
      </c>
      <c r="L15" s="21">
        <f t="shared" si="9"/>
        <v>156</v>
      </c>
      <c r="M15" s="21">
        <f t="shared" si="9"/>
        <v>230</v>
      </c>
      <c r="N15" s="27" t="s">
        <v>28</v>
      </c>
      <c r="O15" s="27" t="s">
        <v>28</v>
      </c>
      <c r="P15" s="27" t="s">
        <v>28</v>
      </c>
      <c r="Q15" s="27" t="s">
        <v>28</v>
      </c>
      <c r="R15" s="27">
        <v>95</v>
      </c>
      <c r="S15" s="27"/>
      <c r="T15" s="8"/>
      <c r="U15" s="8"/>
      <c r="V15" s="8"/>
      <c r="W15" s="8"/>
    </row>
    <row r="16" spans="1:23" x14ac:dyDescent="0.2">
      <c r="A16" s="5" t="s">
        <v>12</v>
      </c>
      <c r="B16" s="20">
        <f t="shared" ref="B16:J16" si="10">SUM(B27,B49,B75,B88,B99,B110)</f>
        <v>5</v>
      </c>
      <c r="C16" s="20">
        <f t="shared" si="10"/>
        <v>4</v>
      </c>
      <c r="D16" s="20">
        <f t="shared" si="10"/>
        <v>4</v>
      </c>
      <c r="E16" s="20">
        <f t="shared" si="10"/>
        <v>13</v>
      </c>
      <c r="F16" s="20">
        <f t="shared" si="10"/>
        <v>13</v>
      </c>
      <c r="G16" s="21">
        <f t="shared" si="10"/>
        <v>14</v>
      </c>
      <c r="H16" s="21">
        <f t="shared" si="10"/>
        <v>18</v>
      </c>
      <c r="I16" s="21">
        <f t="shared" si="10"/>
        <v>10</v>
      </c>
      <c r="J16" s="21">
        <f t="shared" si="10"/>
        <v>11</v>
      </c>
      <c r="K16" s="21">
        <f t="shared" si="9"/>
        <v>0</v>
      </c>
      <c r="L16" s="21">
        <f t="shared" si="9"/>
        <v>4</v>
      </c>
      <c r="M16" s="21">
        <f t="shared" si="9"/>
        <v>4</v>
      </c>
      <c r="N16" s="27" t="s">
        <v>28</v>
      </c>
      <c r="O16" s="27" t="s">
        <v>28</v>
      </c>
      <c r="P16" s="27" t="s">
        <v>28</v>
      </c>
      <c r="Q16" s="27" t="s">
        <v>28</v>
      </c>
      <c r="R16" s="27">
        <v>15</v>
      </c>
      <c r="S16" s="27"/>
      <c r="T16" s="8"/>
      <c r="U16" s="8"/>
      <c r="V16" s="8"/>
      <c r="W16" s="8"/>
    </row>
    <row r="17" spans="1:23" x14ac:dyDescent="0.2">
      <c r="A17" s="5" t="s">
        <v>13</v>
      </c>
      <c r="B17" s="20">
        <f t="shared" ref="B17:J17" si="11">SUM(B28,B50,B76,B89,B100,B111)</f>
        <v>16</v>
      </c>
      <c r="C17" s="20">
        <f t="shared" si="11"/>
        <v>22</v>
      </c>
      <c r="D17" s="20">
        <f t="shared" si="11"/>
        <v>22</v>
      </c>
      <c r="E17" s="20">
        <f t="shared" si="11"/>
        <v>19</v>
      </c>
      <c r="F17" s="20">
        <f t="shared" si="11"/>
        <v>31</v>
      </c>
      <c r="G17" s="21">
        <f t="shared" si="11"/>
        <v>35</v>
      </c>
      <c r="H17" s="21">
        <f t="shared" si="11"/>
        <v>23</v>
      </c>
      <c r="I17" s="21">
        <f t="shared" si="11"/>
        <v>15</v>
      </c>
      <c r="J17" s="21">
        <f t="shared" si="11"/>
        <v>60</v>
      </c>
      <c r="K17" s="21">
        <f t="shared" si="9"/>
        <v>0</v>
      </c>
      <c r="L17" s="21">
        <f t="shared" si="9"/>
        <v>27</v>
      </c>
      <c r="M17" s="21">
        <f t="shared" si="9"/>
        <v>10</v>
      </c>
      <c r="N17" s="27" t="s">
        <v>28</v>
      </c>
      <c r="O17" s="27" t="s">
        <v>28</v>
      </c>
      <c r="P17" s="27" t="s">
        <v>28</v>
      </c>
      <c r="Q17" s="27" t="s">
        <v>28</v>
      </c>
      <c r="R17" s="27">
        <v>1</v>
      </c>
      <c r="S17" s="27"/>
      <c r="T17" s="8"/>
      <c r="U17" s="8"/>
      <c r="V17" s="8"/>
      <c r="W17" s="8"/>
    </row>
    <row r="18" spans="1:23" x14ac:dyDescent="0.2">
      <c r="A18" s="5" t="s">
        <v>14</v>
      </c>
      <c r="B18" s="21">
        <f t="shared" ref="B18:J18" si="12">SUM(B29,B51,B77,B90,B101,B112)</f>
        <v>0</v>
      </c>
      <c r="C18" s="21">
        <f t="shared" si="12"/>
        <v>0</v>
      </c>
      <c r="D18" s="21">
        <f t="shared" si="12"/>
        <v>0</v>
      </c>
      <c r="E18" s="21">
        <f t="shared" si="12"/>
        <v>0</v>
      </c>
      <c r="F18" s="21">
        <f t="shared" si="12"/>
        <v>0</v>
      </c>
      <c r="G18" s="21">
        <f t="shared" si="12"/>
        <v>1</v>
      </c>
      <c r="H18" s="21">
        <f t="shared" si="12"/>
        <v>0</v>
      </c>
      <c r="I18" s="21">
        <f t="shared" si="12"/>
        <v>0</v>
      </c>
      <c r="J18" s="21">
        <f t="shared" si="12"/>
        <v>0</v>
      </c>
      <c r="K18" s="21">
        <f t="shared" si="9"/>
        <v>0</v>
      </c>
      <c r="L18" s="21">
        <f t="shared" si="9"/>
        <v>0</v>
      </c>
      <c r="M18" s="21">
        <f t="shared" si="9"/>
        <v>0</v>
      </c>
      <c r="N18" s="27" t="s">
        <v>28</v>
      </c>
      <c r="O18" s="27" t="s">
        <v>28</v>
      </c>
      <c r="P18" s="27" t="s">
        <v>28</v>
      </c>
      <c r="Q18" s="27" t="s">
        <v>28</v>
      </c>
      <c r="R18" s="27">
        <v>63</v>
      </c>
      <c r="S18" s="27"/>
      <c r="T18" s="8"/>
      <c r="U18" s="13"/>
      <c r="V18" s="13"/>
      <c r="W18" s="13"/>
    </row>
    <row r="19" spans="1:23" x14ac:dyDescent="0.2">
      <c r="A19" s="5"/>
      <c r="B19" s="20"/>
      <c r="C19" s="20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5"/>
      <c r="O19" s="5"/>
      <c r="P19" s="5"/>
      <c r="Q19" s="5"/>
      <c r="R19" s="5"/>
      <c r="S19" s="5"/>
      <c r="T19" s="8"/>
      <c r="U19" s="8"/>
      <c r="V19" s="8"/>
      <c r="W19" s="8"/>
    </row>
    <row r="20" spans="1:23" x14ac:dyDescent="0.2">
      <c r="A20" s="9" t="s">
        <v>15</v>
      </c>
      <c r="B20" s="20"/>
      <c r="C20" s="20"/>
      <c r="D20" s="20"/>
      <c r="E20" s="20"/>
      <c r="F20" s="20"/>
      <c r="G20" s="21"/>
      <c r="H20" s="21"/>
      <c r="I20" s="21"/>
      <c r="J20" s="21"/>
      <c r="K20" s="21"/>
      <c r="L20" s="21"/>
      <c r="M20" s="21"/>
      <c r="N20" s="9"/>
      <c r="O20" s="5"/>
      <c r="P20" s="5"/>
      <c r="Q20" s="5" t="s">
        <v>35</v>
      </c>
      <c r="R20" s="5" t="s">
        <v>35</v>
      </c>
      <c r="S20" s="5"/>
      <c r="T20" s="8"/>
      <c r="U20" s="8"/>
      <c r="V20" s="8"/>
      <c r="W20" s="8"/>
    </row>
    <row r="21" spans="1:23" x14ac:dyDescent="0.2">
      <c r="A21" s="9"/>
      <c r="B21" s="20"/>
      <c r="C21" s="20"/>
      <c r="D21" s="20"/>
      <c r="E21" s="20"/>
      <c r="F21" s="20"/>
      <c r="G21" s="21"/>
      <c r="H21" s="21"/>
      <c r="I21" s="21"/>
      <c r="J21" s="21"/>
      <c r="K21" s="21"/>
      <c r="L21" s="21"/>
      <c r="M21" s="21"/>
      <c r="N21" s="9"/>
      <c r="O21" s="5"/>
      <c r="P21" s="5"/>
      <c r="Q21" s="5"/>
      <c r="R21" s="5"/>
      <c r="S21" s="5"/>
      <c r="T21" s="8"/>
      <c r="U21" s="8"/>
      <c r="V21" s="8"/>
      <c r="W21" s="8"/>
    </row>
    <row r="22" spans="1:23" x14ac:dyDescent="0.2">
      <c r="A22" s="5" t="s">
        <v>7</v>
      </c>
      <c r="B22" s="20">
        <v>27</v>
      </c>
      <c r="C22" s="20">
        <v>47</v>
      </c>
      <c r="D22" s="20">
        <v>29</v>
      </c>
      <c r="E22" s="20">
        <v>29</v>
      </c>
      <c r="F22" s="20">
        <v>29</v>
      </c>
      <c r="G22" s="21">
        <v>42</v>
      </c>
      <c r="H22" s="21">
        <v>49</v>
      </c>
      <c r="I22" s="21">
        <v>49</v>
      </c>
      <c r="J22" s="21">
        <v>55</v>
      </c>
      <c r="K22" s="21">
        <v>108</v>
      </c>
      <c r="L22" s="21">
        <v>109</v>
      </c>
      <c r="M22" s="21">
        <v>116</v>
      </c>
      <c r="N22" s="5">
        <f>77+51</f>
        <v>128</v>
      </c>
      <c r="O22" s="30">
        <v>96</v>
      </c>
      <c r="P22" s="5">
        <v>78</v>
      </c>
      <c r="Q22" s="30">
        <v>70</v>
      </c>
      <c r="R22" s="30">
        <v>72</v>
      </c>
      <c r="S22" s="30"/>
      <c r="T22" s="8"/>
      <c r="U22" s="8"/>
      <c r="V22" s="8"/>
      <c r="W22" s="8"/>
    </row>
    <row r="23" spans="1:23" x14ac:dyDescent="0.2">
      <c r="A23" s="5" t="s">
        <v>8</v>
      </c>
      <c r="B23" s="20">
        <v>37</v>
      </c>
      <c r="C23" s="20">
        <v>10</v>
      </c>
      <c r="D23" s="20">
        <v>5</v>
      </c>
      <c r="E23" s="20">
        <v>7</v>
      </c>
      <c r="F23" s="20">
        <v>30</v>
      </c>
      <c r="G23" s="21">
        <v>13</v>
      </c>
      <c r="H23" s="21">
        <v>13</v>
      </c>
      <c r="I23" s="21">
        <v>14</v>
      </c>
      <c r="J23" s="21">
        <v>35</v>
      </c>
      <c r="K23" s="21">
        <v>30</v>
      </c>
      <c r="L23" s="21">
        <v>27</v>
      </c>
      <c r="M23" s="21">
        <v>20</v>
      </c>
      <c r="N23" s="5">
        <f>14+9</f>
        <v>23</v>
      </c>
      <c r="O23" s="30">
        <v>10</v>
      </c>
      <c r="P23" s="5">
        <v>108</v>
      </c>
      <c r="Q23" s="30">
        <v>14</v>
      </c>
      <c r="R23" s="30">
        <v>10</v>
      </c>
      <c r="S23" s="30"/>
      <c r="T23" s="8"/>
      <c r="U23" s="8"/>
      <c r="V23" s="8"/>
      <c r="W23" s="8"/>
    </row>
    <row r="24" spans="1:23" x14ac:dyDescent="0.2">
      <c r="A24" s="5" t="s">
        <v>9</v>
      </c>
      <c r="B24" s="20">
        <v>3</v>
      </c>
      <c r="C24" s="20">
        <v>1</v>
      </c>
      <c r="D24" s="21">
        <v>0</v>
      </c>
      <c r="E24" s="20">
        <v>3</v>
      </c>
      <c r="F24" s="21">
        <v>0</v>
      </c>
      <c r="G24" s="21">
        <v>0</v>
      </c>
      <c r="H24" s="21">
        <v>0</v>
      </c>
      <c r="I24" s="21">
        <v>0</v>
      </c>
      <c r="J24" s="21">
        <v>2</v>
      </c>
      <c r="K24" s="21">
        <v>0</v>
      </c>
      <c r="L24" s="21">
        <v>0</v>
      </c>
      <c r="M24" s="21">
        <v>1</v>
      </c>
      <c r="N24" s="5">
        <v>0</v>
      </c>
      <c r="O24" s="21">
        <f>SUM(O46,O72,O57,O96,O107,O119)</f>
        <v>8</v>
      </c>
      <c r="P24" s="27">
        <v>0</v>
      </c>
      <c r="Q24" s="30">
        <v>1</v>
      </c>
      <c r="R24" s="30">
        <v>2</v>
      </c>
      <c r="S24" s="30"/>
      <c r="T24" s="13"/>
      <c r="U24" s="13"/>
      <c r="V24" s="13"/>
      <c r="W24" s="8"/>
    </row>
    <row r="25" spans="1:23" x14ac:dyDescent="0.2">
      <c r="A25" s="5" t="s">
        <v>10</v>
      </c>
      <c r="B25" s="20">
        <v>20</v>
      </c>
      <c r="C25" s="20">
        <v>24</v>
      </c>
      <c r="D25" s="20">
        <v>12</v>
      </c>
      <c r="E25" s="20">
        <v>10</v>
      </c>
      <c r="F25" s="20">
        <v>5</v>
      </c>
      <c r="G25" s="21">
        <v>12</v>
      </c>
      <c r="H25" s="21">
        <v>10</v>
      </c>
      <c r="I25" s="21">
        <v>8</v>
      </c>
      <c r="J25" s="21">
        <v>12</v>
      </c>
      <c r="K25" s="21">
        <v>24</v>
      </c>
      <c r="L25" s="21">
        <v>13</v>
      </c>
      <c r="M25" s="21">
        <v>4</v>
      </c>
      <c r="N25" s="5">
        <f>6+9</f>
        <v>15</v>
      </c>
      <c r="O25" s="30">
        <v>42</v>
      </c>
      <c r="P25" s="5">
        <v>30</v>
      </c>
      <c r="Q25" s="30">
        <v>16</v>
      </c>
      <c r="R25" s="30">
        <v>11</v>
      </c>
      <c r="S25" s="30"/>
      <c r="T25" s="8"/>
      <c r="U25" s="8"/>
      <c r="V25" s="8"/>
      <c r="W25" s="8"/>
    </row>
    <row r="26" spans="1:23" x14ac:dyDescent="0.2">
      <c r="A26" s="5" t="s">
        <v>11</v>
      </c>
      <c r="B26" s="20">
        <v>18</v>
      </c>
      <c r="C26" s="20">
        <v>24</v>
      </c>
      <c r="D26" s="20">
        <v>11</v>
      </c>
      <c r="E26" s="20">
        <v>10</v>
      </c>
      <c r="F26" s="20">
        <v>5</v>
      </c>
      <c r="G26" s="21">
        <v>10</v>
      </c>
      <c r="H26" s="21">
        <v>9</v>
      </c>
      <c r="I26" s="21">
        <v>8</v>
      </c>
      <c r="J26" s="21">
        <v>10</v>
      </c>
      <c r="K26" s="21"/>
      <c r="L26" s="21">
        <v>13</v>
      </c>
      <c r="M26" s="21">
        <v>4</v>
      </c>
      <c r="N26" s="27" t="s">
        <v>28</v>
      </c>
      <c r="O26" s="27" t="s">
        <v>28</v>
      </c>
      <c r="P26" s="27" t="s">
        <v>28</v>
      </c>
      <c r="Q26" s="27" t="s">
        <v>28</v>
      </c>
      <c r="R26" s="27">
        <v>3</v>
      </c>
      <c r="S26" s="27"/>
      <c r="T26" s="8"/>
      <c r="U26" s="8"/>
      <c r="V26" s="8"/>
      <c r="W26" s="8"/>
    </row>
    <row r="27" spans="1:23" x14ac:dyDescent="0.2">
      <c r="A27" s="5" t="s">
        <v>12</v>
      </c>
      <c r="B27" s="21">
        <v>2</v>
      </c>
      <c r="C27" s="21">
        <v>0</v>
      </c>
      <c r="D27" s="21">
        <v>0</v>
      </c>
      <c r="E27" s="21">
        <v>0</v>
      </c>
      <c r="F27" s="21">
        <v>0</v>
      </c>
      <c r="G27" s="21">
        <v>2</v>
      </c>
      <c r="H27" s="21">
        <v>1</v>
      </c>
      <c r="I27" s="21">
        <v>0</v>
      </c>
      <c r="J27" s="21">
        <v>1</v>
      </c>
      <c r="K27" s="21"/>
      <c r="L27" s="21">
        <v>0</v>
      </c>
      <c r="M27" s="21">
        <v>0</v>
      </c>
      <c r="N27" s="27" t="s">
        <v>28</v>
      </c>
      <c r="O27" s="27" t="s">
        <v>28</v>
      </c>
      <c r="P27" s="27" t="s">
        <v>28</v>
      </c>
      <c r="Q27" s="27" t="s">
        <v>28</v>
      </c>
      <c r="R27" s="27">
        <v>1</v>
      </c>
      <c r="S27" s="27"/>
      <c r="T27" s="8"/>
      <c r="U27" s="8"/>
      <c r="V27" s="13"/>
      <c r="W27" s="8"/>
    </row>
    <row r="28" spans="1:23" x14ac:dyDescent="0.2">
      <c r="A28" s="5" t="s">
        <v>13</v>
      </c>
      <c r="B28" s="21">
        <v>0</v>
      </c>
      <c r="C28" s="21">
        <v>0</v>
      </c>
      <c r="D28" s="20">
        <v>1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1</v>
      </c>
      <c r="K28" s="21"/>
      <c r="L28" s="21">
        <v>0</v>
      </c>
      <c r="M28" s="21">
        <v>0</v>
      </c>
      <c r="N28" s="27" t="s">
        <v>28</v>
      </c>
      <c r="O28" s="27" t="s">
        <v>28</v>
      </c>
      <c r="P28" s="31" t="s">
        <v>28</v>
      </c>
      <c r="Q28" s="27" t="s">
        <v>28</v>
      </c>
      <c r="R28" s="27">
        <v>0</v>
      </c>
      <c r="S28" s="27"/>
      <c r="T28" s="13"/>
      <c r="U28" s="13"/>
      <c r="V28" s="13"/>
      <c r="W28" s="8"/>
    </row>
    <row r="29" spans="1:23" x14ac:dyDescent="0.2">
      <c r="A29" s="5" t="s">
        <v>14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/>
      <c r="L29" s="21">
        <v>0</v>
      </c>
      <c r="M29" s="21">
        <v>0</v>
      </c>
      <c r="N29" s="27" t="s">
        <v>28</v>
      </c>
      <c r="O29" s="27" t="s">
        <v>28</v>
      </c>
      <c r="P29" s="31" t="s">
        <v>28</v>
      </c>
      <c r="Q29" s="27" t="s">
        <v>28</v>
      </c>
      <c r="R29" s="27">
        <v>7</v>
      </c>
      <c r="S29" s="27"/>
      <c r="T29" s="13"/>
      <c r="U29" s="13"/>
      <c r="V29" s="13"/>
      <c r="W29" s="13"/>
    </row>
    <row r="30" spans="1:23" x14ac:dyDescent="0.2">
      <c r="A30" s="5"/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5"/>
      <c r="O30" s="5"/>
      <c r="P30" s="5"/>
      <c r="Q30" s="5"/>
      <c r="R30" s="5"/>
      <c r="S30" s="5"/>
      <c r="T30" s="8"/>
      <c r="U30" s="8"/>
      <c r="V30" s="8"/>
      <c r="W30" s="8"/>
    </row>
    <row r="31" spans="1:23" x14ac:dyDescent="0.2">
      <c r="A31" s="9" t="s">
        <v>37</v>
      </c>
      <c r="S31" s="5"/>
      <c r="T31" s="8"/>
      <c r="U31" s="8"/>
      <c r="V31" s="8"/>
      <c r="W31" s="8"/>
    </row>
    <row r="32" spans="1:23" x14ac:dyDescent="0.2">
      <c r="A32" s="9"/>
      <c r="S32" s="5"/>
      <c r="T32" s="8"/>
      <c r="U32" s="8"/>
      <c r="V32" s="8"/>
      <c r="W32" s="8"/>
    </row>
    <row r="33" spans="1:23" x14ac:dyDescent="0.2">
      <c r="A33" s="5" t="s">
        <v>7</v>
      </c>
      <c r="R33" s="1">
        <v>14</v>
      </c>
      <c r="S33" s="30"/>
      <c r="T33" s="8"/>
      <c r="U33" s="8"/>
      <c r="V33" s="8"/>
      <c r="W33" s="8"/>
    </row>
    <row r="34" spans="1:23" x14ac:dyDescent="0.2">
      <c r="A34" s="5" t="s">
        <v>8</v>
      </c>
      <c r="R34" s="1">
        <v>15</v>
      </c>
      <c r="S34" s="30"/>
      <c r="T34" s="8"/>
      <c r="U34" s="8"/>
      <c r="V34" s="8"/>
      <c r="W34" s="8"/>
    </row>
    <row r="35" spans="1:23" x14ac:dyDescent="0.2">
      <c r="A35" s="5" t="s">
        <v>9</v>
      </c>
      <c r="R35" s="1">
        <v>0</v>
      </c>
      <c r="S35" s="30"/>
      <c r="T35" s="8"/>
      <c r="U35" s="8"/>
      <c r="V35" s="8"/>
      <c r="W35" s="8"/>
    </row>
    <row r="36" spans="1:23" x14ac:dyDescent="0.2">
      <c r="A36" s="5" t="s">
        <v>10</v>
      </c>
      <c r="R36" s="4">
        <v>1</v>
      </c>
      <c r="S36" s="30"/>
      <c r="T36" s="8"/>
      <c r="U36" s="8"/>
      <c r="V36" s="8"/>
      <c r="W36" s="8"/>
    </row>
    <row r="37" spans="1:23" x14ac:dyDescent="0.2">
      <c r="A37" s="5" t="s">
        <v>11</v>
      </c>
      <c r="R37" s="4">
        <v>0</v>
      </c>
      <c r="S37" s="27"/>
      <c r="T37" s="8"/>
      <c r="U37" s="8"/>
      <c r="V37" s="8"/>
      <c r="W37" s="8"/>
    </row>
    <row r="38" spans="1:23" x14ac:dyDescent="0.2">
      <c r="A38" s="5" t="s">
        <v>12</v>
      </c>
      <c r="R38" s="4">
        <v>0</v>
      </c>
      <c r="S38" s="27"/>
      <c r="T38" s="8"/>
      <c r="U38" s="8"/>
      <c r="V38" s="8"/>
      <c r="W38" s="8"/>
    </row>
    <row r="39" spans="1:23" x14ac:dyDescent="0.2">
      <c r="A39" s="5" t="s">
        <v>13</v>
      </c>
      <c r="R39" s="4">
        <v>0</v>
      </c>
      <c r="S39" s="27"/>
      <c r="T39" s="8"/>
      <c r="U39" s="8"/>
      <c r="V39" s="8"/>
      <c r="W39" s="8"/>
    </row>
    <row r="40" spans="1:23" x14ac:dyDescent="0.2">
      <c r="A40" s="5" t="s">
        <v>14</v>
      </c>
      <c r="R40" s="1">
        <v>1</v>
      </c>
      <c r="S40" s="27"/>
      <c r="T40" s="8"/>
      <c r="U40" s="13"/>
      <c r="V40" s="13"/>
      <c r="W40" s="13"/>
    </row>
    <row r="41" spans="1:23" x14ac:dyDescent="0.2">
      <c r="S41" s="5"/>
      <c r="T41" s="8"/>
      <c r="U41" s="8"/>
      <c r="V41" s="8"/>
      <c r="W41" s="8"/>
    </row>
    <row r="42" spans="1:23" x14ac:dyDescent="0.2">
      <c r="A42" s="9" t="s">
        <v>16</v>
      </c>
      <c r="B42" s="20"/>
      <c r="C42" s="20"/>
      <c r="D42" s="20"/>
      <c r="E42" s="20"/>
      <c r="F42" s="20"/>
      <c r="G42" s="21"/>
      <c r="H42" s="21"/>
      <c r="I42" s="21"/>
      <c r="J42" s="21"/>
      <c r="K42" s="21"/>
      <c r="L42" s="21"/>
      <c r="M42" s="21"/>
      <c r="N42" s="9"/>
      <c r="O42" s="5"/>
      <c r="P42" s="5"/>
      <c r="Q42" s="5"/>
      <c r="R42" s="5"/>
      <c r="S42" s="5"/>
      <c r="T42" s="8"/>
      <c r="U42" s="8"/>
      <c r="V42" s="8"/>
      <c r="W42" s="8"/>
    </row>
    <row r="43" spans="1:23" x14ac:dyDescent="0.2">
      <c r="A43" s="9"/>
      <c r="B43" s="20"/>
      <c r="C43" s="20"/>
      <c r="D43" s="20"/>
      <c r="E43" s="20"/>
      <c r="F43" s="20"/>
      <c r="G43" s="21"/>
      <c r="H43" s="21"/>
      <c r="I43" s="21"/>
      <c r="J43" s="21"/>
      <c r="K43" s="21"/>
      <c r="L43" s="21"/>
      <c r="M43" s="21"/>
      <c r="N43" s="9"/>
      <c r="O43" s="5"/>
      <c r="P43" s="5"/>
      <c r="Q43" s="5"/>
      <c r="R43" s="5"/>
      <c r="S43" s="5"/>
      <c r="T43" s="8"/>
      <c r="U43" s="8"/>
      <c r="V43" s="8"/>
      <c r="W43" s="8"/>
    </row>
    <row r="44" spans="1:23" x14ac:dyDescent="0.2">
      <c r="A44" s="5" t="s">
        <v>7</v>
      </c>
      <c r="B44" s="20">
        <v>107</v>
      </c>
      <c r="C44" s="20">
        <v>139</v>
      </c>
      <c r="D44" s="20">
        <v>136</v>
      </c>
      <c r="E44" s="20">
        <v>123</v>
      </c>
      <c r="F44" s="20">
        <v>112</v>
      </c>
      <c r="G44" s="21">
        <v>141</v>
      </c>
      <c r="H44" s="21">
        <v>154</v>
      </c>
      <c r="I44" s="21">
        <v>161</v>
      </c>
      <c r="J44" s="21">
        <v>201</v>
      </c>
      <c r="K44" s="21">
        <v>434</v>
      </c>
      <c r="L44" s="21">
        <v>374</v>
      </c>
      <c r="M44" s="21">
        <v>393</v>
      </c>
      <c r="N44" s="5">
        <f>281+79</f>
        <v>360</v>
      </c>
      <c r="O44" s="30">
        <v>210</v>
      </c>
      <c r="P44" s="5">
        <v>243</v>
      </c>
      <c r="Q44" s="30">
        <v>192</v>
      </c>
      <c r="R44" s="30">
        <v>185</v>
      </c>
      <c r="S44" s="30"/>
      <c r="T44" s="8"/>
      <c r="U44" s="8"/>
      <c r="V44" s="8"/>
      <c r="W44" s="8"/>
    </row>
    <row r="45" spans="1:23" x14ac:dyDescent="0.2">
      <c r="A45" s="5" t="s">
        <v>8</v>
      </c>
      <c r="B45" s="20">
        <v>90</v>
      </c>
      <c r="C45" s="20">
        <v>100</v>
      </c>
      <c r="D45" s="20">
        <v>63</v>
      </c>
      <c r="E45" s="20">
        <v>40</v>
      </c>
      <c r="F45" s="20">
        <v>25</v>
      </c>
      <c r="G45" s="21">
        <v>90</v>
      </c>
      <c r="H45" s="21">
        <v>107</v>
      </c>
      <c r="I45" s="21">
        <v>116</v>
      </c>
      <c r="J45" s="21">
        <v>169</v>
      </c>
      <c r="K45" s="21">
        <v>184</v>
      </c>
      <c r="L45" s="21">
        <v>131</v>
      </c>
      <c r="M45" s="21">
        <v>117</v>
      </c>
      <c r="N45" s="5">
        <f>88+15</f>
        <v>103</v>
      </c>
      <c r="O45" s="30">
        <v>21</v>
      </c>
      <c r="P45" s="5">
        <v>270</v>
      </c>
      <c r="Q45" s="30">
        <v>91</v>
      </c>
      <c r="R45" s="30">
        <v>97</v>
      </c>
      <c r="S45" s="30"/>
      <c r="T45" s="8"/>
      <c r="U45" s="8"/>
      <c r="V45" s="8"/>
      <c r="W45" s="8"/>
    </row>
    <row r="46" spans="1:23" x14ac:dyDescent="0.2">
      <c r="A46" s="5" t="s">
        <v>9</v>
      </c>
      <c r="B46" s="21">
        <v>0</v>
      </c>
      <c r="C46" s="21">
        <v>0</v>
      </c>
      <c r="D46" s="20">
        <v>1</v>
      </c>
      <c r="E46" s="20">
        <v>2</v>
      </c>
      <c r="F46" s="20">
        <v>8</v>
      </c>
      <c r="G46" s="21">
        <v>2</v>
      </c>
      <c r="H46" s="21">
        <v>4</v>
      </c>
      <c r="I46" s="21">
        <v>3</v>
      </c>
      <c r="J46" s="21">
        <v>3</v>
      </c>
      <c r="K46" s="21">
        <v>0</v>
      </c>
      <c r="L46" s="21">
        <v>3</v>
      </c>
      <c r="M46" s="21">
        <v>13</v>
      </c>
      <c r="N46" s="5">
        <f>12+5</f>
        <v>17</v>
      </c>
      <c r="O46" s="30">
        <v>6</v>
      </c>
      <c r="P46" s="27">
        <v>11</v>
      </c>
      <c r="Q46" s="30">
        <v>18</v>
      </c>
      <c r="R46" s="30">
        <v>16</v>
      </c>
      <c r="S46" s="30"/>
      <c r="T46" s="8"/>
      <c r="U46" s="13"/>
      <c r="V46" s="8"/>
      <c r="W46" s="13"/>
    </row>
    <row r="47" spans="1:23" x14ac:dyDescent="0.2">
      <c r="A47" s="5" t="s">
        <v>10</v>
      </c>
      <c r="B47" s="20">
        <v>59</v>
      </c>
      <c r="C47" s="20">
        <v>103</v>
      </c>
      <c r="D47" s="20">
        <v>76</v>
      </c>
      <c r="E47" s="20">
        <v>79</v>
      </c>
      <c r="F47" s="20">
        <v>63</v>
      </c>
      <c r="G47" s="21">
        <v>97</v>
      </c>
      <c r="H47" s="21">
        <v>98</v>
      </c>
      <c r="I47" s="21">
        <v>79</v>
      </c>
      <c r="J47" s="21">
        <v>119</v>
      </c>
      <c r="K47" s="21">
        <v>105</v>
      </c>
      <c r="L47" s="21">
        <v>88</v>
      </c>
      <c r="M47" s="21">
        <v>128</v>
      </c>
      <c r="N47" s="5">
        <f>105+31</f>
        <v>136</v>
      </c>
      <c r="O47" s="30">
        <v>101</v>
      </c>
      <c r="P47" s="27">
        <v>27</v>
      </c>
      <c r="Q47" s="30">
        <v>50</v>
      </c>
      <c r="R47" s="30">
        <v>80</v>
      </c>
      <c r="S47" s="30"/>
      <c r="T47" s="8"/>
      <c r="U47" s="8"/>
      <c r="V47" s="8"/>
      <c r="W47" s="8"/>
    </row>
    <row r="48" spans="1:23" x14ac:dyDescent="0.2">
      <c r="A48" s="5" t="s">
        <v>11</v>
      </c>
      <c r="B48" s="20">
        <v>44</v>
      </c>
      <c r="C48" s="20">
        <v>87</v>
      </c>
      <c r="D48" s="20">
        <v>58</v>
      </c>
      <c r="E48" s="20">
        <v>58</v>
      </c>
      <c r="F48" s="20">
        <v>34</v>
      </c>
      <c r="G48" s="21">
        <v>70</v>
      </c>
      <c r="H48" s="21">
        <v>80</v>
      </c>
      <c r="I48" s="21">
        <v>58</v>
      </c>
      <c r="J48" s="21">
        <v>59</v>
      </c>
      <c r="K48" s="21">
        <v>0</v>
      </c>
      <c r="L48" s="21">
        <v>69</v>
      </c>
      <c r="M48" s="21">
        <v>120</v>
      </c>
      <c r="N48" s="27" t="s">
        <v>28</v>
      </c>
      <c r="O48" s="27" t="s">
        <v>28</v>
      </c>
      <c r="P48" s="27" t="s">
        <v>28</v>
      </c>
      <c r="Q48" s="27" t="s">
        <v>28</v>
      </c>
      <c r="R48" s="27">
        <v>40</v>
      </c>
      <c r="S48" s="27"/>
      <c r="T48" s="8"/>
      <c r="U48" s="8"/>
      <c r="V48" s="8"/>
      <c r="W48" s="8"/>
    </row>
    <row r="49" spans="1:23" x14ac:dyDescent="0.2">
      <c r="A49" s="5" t="s">
        <v>12</v>
      </c>
      <c r="B49" s="20">
        <v>2</v>
      </c>
      <c r="C49" s="20">
        <v>1</v>
      </c>
      <c r="D49" s="20">
        <v>3</v>
      </c>
      <c r="E49" s="20">
        <v>7</v>
      </c>
      <c r="F49" s="20">
        <v>6</v>
      </c>
      <c r="G49" s="21">
        <v>1</v>
      </c>
      <c r="H49" s="21">
        <v>7</v>
      </c>
      <c r="I49" s="21">
        <v>7</v>
      </c>
      <c r="J49" s="21">
        <v>5</v>
      </c>
      <c r="K49" s="21">
        <v>0</v>
      </c>
      <c r="L49" s="21">
        <v>1</v>
      </c>
      <c r="M49" s="21">
        <v>3</v>
      </c>
      <c r="N49" s="27" t="s">
        <v>28</v>
      </c>
      <c r="O49" s="27" t="s">
        <v>28</v>
      </c>
      <c r="P49" s="27" t="s">
        <v>28</v>
      </c>
      <c r="Q49" s="27" t="s">
        <v>28</v>
      </c>
      <c r="R49" s="27">
        <v>10</v>
      </c>
      <c r="S49" s="27"/>
      <c r="T49" s="8"/>
      <c r="U49" s="8"/>
      <c r="V49" s="8"/>
      <c r="W49" s="8"/>
    </row>
    <row r="50" spans="1:23" x14ac:dyDescent="0.2">
      <c r="A50" s="5" t="s">
        <v>13</v>
      </c>
      <c r="B50" s="20">
        <v>13</v>
      </c>
      <c r="C50" s="20">
        <v>15</v>
      </c>
      <c r="D50" s="20">
        <v>15</v>
      </c>
      <c r="E50" s="20">
        <v>14</v>
      </c>
      <c r="F50" s="20">
        <v>23</v>
      </c>
      <c r="G50" s="21">
        <v>25</v>
      </c>
      <c r="H50" s="21">
        <v>11</v>
      </c>
      <c r="I50" s="21">
        <v>14</v>
      </c>
      <c r="J50" s="21">
        <v>55</v>
      </c>
      <c r="K50" s="21">
        <v>0</v>
      </c>
      <c r="L50" s="21">
        <v>18</v>
      </c>
      <c r="M50" s="21">
        <v>5</v>
      </c>
      <c r="N50" s="27" t="s">
        <v>28</v>
      </c>
      <c r="O50" s="27" t="s">
        <v>28</v>
      </c>
      <c r="P50" s="27" t="s">
        <v>28</v>
      </c>
      <c r="Q50" s="27" t="s">
        <v>28</v>
      </c>
      <c r="R50" s="27" t="s">
        <v>28</v>
      </c>
      <c r="S50" s="27"/>
      <c r="T50" s="8"/>
      <c r="U50" s="8"/>
      <c r="V50" s="13"/>
      <c r="W50" s="8"/>
    </row>
    <row r="51" spans="1:23" x14ac:dyDescent="0.2">
      <c r="A51" s="5" t="s">
        <v>14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/>
      <c r="N51" s="27" t="s">
        <v>28</v>
      </c>
      <c r="O51" s="27" t="s">
        <v>28</v>
      </c>
      <c r="P51" s="27" t="s">
        <v>28</v>
      </c>
      <c r="Q51" s="27" t="s">
        <v>28</v>
      </c>
      <c r="R51" s="27">
        <v>30</v>
      </c>
      <c r="S51" s="27"/>
      <c r="T51" s="13"/>
      <c r="U51" s="13"/>
      <c r="V51" s="13"/>
      <c r="W51" s="13"/>
    </row>
    <row r="52" spans="1:23" x14ac:dyDescent="0.2">
      <c r="S52" s="8"/>
      <c r="T52" s="8"/>
      <c r="U52" s="8"/>
      <c r="V52" s="8"/>
      <c r="W52" s="8"/>
    </row>
    <row r="53" spans="1:23" x14ac:dyDescent="0.2">
      <c r="A53" s="5"/>
      <c r="B53" s="20"/>
      <c r="C53" s="20"/>
      <c r="D53" s="20"/>
      <c r="E53" s="20"/>
      <c r="F53" s="20"/>
      <c r="G53" s="21"/>
      <c r="H53" s="21"/>
      <c r="I53" s="21"/>
      <c r="J53" s="21"/>
      <c r="K53" s="21"/>
      <c r="L53" s="21"/>
      <c r="M53" s="21"/>
      <c r="N53" s="5"/>
      <c r="O53" s="5"/>
      <c r="P53" s="5"/>
      <c r="Q53" s="5"/>
      <c r="R53" s="5"/>
      <c r="S53" s="8"/>
      <c r="T53" s="8"/>
      <c r="U53" s="8"/>
      <c r="V53" s="8"/>
      <c r="W53" s="8"/>
    </row>
    <row r="54" spans="1:23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8"/>
      <c r="Q54" s="8"/>
      <c r="R54" s="8"/>
      <c r="S54" s="8"/>
      <c r="T54" s="8"/>
      <c r="U54" s="8"/>
      <c r="V54" s="8"/>
      <c r="W54" s="8"/>
    </row>
    <row r="55" spans="1:23" x14ac:dyDescent="0.2">
      <c r="B55" s="23"/>
      <c r="C55" s="23"/>
      <c r="D55" s="23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8"/>
      <c r="Q55" s="8"/>
      <c r="R55" s="8"/>
      <c r="S55" s="8"/>
      <c r="T55" s="8"/>
      <c r="U55" s="8"/>
      <c r="V55" s="8"/>
      <c r="W55" s="8"/>
    </row>
    <row r="56" spans="1:23" x14ac:dyDescent="0.2">
      <c r="B56" s="23"/>
      <c r="C56" s="23"/>
      <c r="D56" s="23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8"/>
      <c r="Q56" s="8"/>
      <c r="R56" s="8"/>
      <c r="S56" s="8"/>
      <c r="T56" s="8"/>
      <c r="U56" s="8"/>
      <c r="V56" s="8"/>
      <c r="W56" s="8"/>
    </row>
    <row r="57" spans="1:23" x14ac:dyDescent="0.2">
      <c r="B57" s="23"/>
      <c r="C57" s="23"/>
      <c r="D57" s="23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8"/>
      <c r="Q57" s="8"/>
      <c r="R57" s="8"/>
      <c r="S57" s="8"/>
      <c r="T57" s="8"/>
      <c r="U57" s="8"/>
      <c r="V57" s="8"/>
      <c r="W57" s="8"/>
    </row>
    <row r="58" spans="1:23" x14ac:dyDescent="0.2">
      <c r="B58" s="23"/>
      <c r="C58" s="23"/>
      <c r="D58" s="23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8"/>
      <c r="Q58" s="8"/>
      <c r="R58" s="8"/>
      <c r="S58" s="8"/>
      <c r="T58" s="8"/>
      <c r="U58" s="8"/>
      <c r="V58" s="8"/>
      <c r="W58" s="8"/>
    </row>
    <row r="59" spans="1:23" x14ac:dyDescent="0.2">
      <c r="B59" s="23"/>
      <c r="C59" s="23"/>
      <c r="D59" s="23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8"/>
      <c r="Q59" s="8"/>
      <c r="R59" s="8"/>
      <c r="S59" s="8"/>
      <c r="T59" s="8"/>
      <c r="U59" s="8"/>
      <c r="V59" s="8"/>
      <c r="W59" s="8"/>
    </row>
    <row r="60" spans="1:23" ht="12.75" customHeight="1" x14ac:dyDescent="0.2">
      <c r="A60" s="1" t="s">
        <v>1</v>
      </c>
      <c r="B60" s="23"/>
      <c r="C60" s="23"/>
      <c r="D60" s="23"/>
      <c r="E60" s="20"/>
      <c r="F60" s="20"/>
      <c r="G60" s="8"/>
      <c r="H60" s="8"/>
      <c r="I60" s="5"/>
      <c r="J60" s="33" t="s">
        <v>1</v>
      </c>
      <c r="L60" s="20"/>
      <c r="M60" s="20"/>
      <c r="N60" s="5"/>
      <c r="O60" s="5"/>
      <c r="P60" s="8"/>
      <c r="Q60" s="8"/>
      <c r="R60" s="8"/>
      <c r="S60" s="8"/>
      <c r="T60" s="8"/>
      <c r="U60" s="8"/>
      <c r="V60" s="8"/>
      <c r="W60" s="8"/>
    </row>
    <row r="61" spans="1:23" x14ac:dyDescent="0.2">
      <c r="A61" s="2" t="s">
        <v>2</v>
      </c>
      <c r="B61" s="23"/>
      <c r="C61" s="23"/>
      <c r="D61" s="23"/>
      <c r="E61" s="20"/>
      <c r="F61" s="20"/>
      <c r="G61" s="20"/>
      <c r="H61" s="20"/>
      <c r="I61" s="20"/>
      <c r="J61" s="20"/>
      <c r="K61" s="20"/>
      <c r="L61" s="20"/>
      <c r="M61" s="20"/>
      <c r="N61" s="9"/>
      <c r="O61" s="5"/>
      <c r="P61" s="8"/>
      <c r="Q61" s="8"/>
      <c r="R61" s="8"/>
      <c r="S61" s="8"/>
      <c r="T61" s="8"/>
      <c r="U61" s="8"/>
      <c r="V61" s="8"/>
      <c r="W61" s="8"/>
    </row>
    <row r="62" spans="1:23" x14ac:dyDescent="0.2">
      <c r="A62" s="2" t="s">
        <v>3</v>
      </c>
      <c r="B62" s="23"/>
      <c r="C62" s="23"/>
      <c r="D62" s="23"/>
      <c r="E62" s="20"/>
      <c r="F62" s="20"/>
      <c r="G62" s="20"/>
      <c r="H62" s="20"/>
      <c r="I62" s="20"/>
      <c r="J62" s="20"/>
      <c r="K62" s="20"/>
      <c r="L62" s="20"/>
      <c r="M62" s="20"/>
      <c r="N62" s="9"/>
      <c r="O62" s="5"/>
      <c r="P62" s="8"/>
      <c r="Q62" s="8"/>
      <c r="R62" s="8"/>
      <c r="S62" s="8"/>
      <c r="T62" s="8"/>
      <c r="U62" s="8"/>
      <c r="V62" s="8"/>
      <c r="W62" s="8"/>
    </row>
    <row r="63" spans="1:23" x14ac:dyDescent="0.2">
      <c r="A63" s="2" t="s">
        <v>4</v>
      </c>
      <c r="B63" s="23"/>
      <c r="C63" s="23"/>
      <c r="D63" s="23"/>
      <c r="E63" s="20"/>
      <c r="F63" s="20"/>
      <c r="G63" s="20"/>
      <c r="H63" s="20"/>
      <c r="I63" s="20"/>
      <c r="J63" s="20"/>
      <c r="K63" s="20"/>
      <c r="L63" s="20"/>
      <c r="M63" s="20"/>
      <c r="N63" s="9"/>
      <c r="O63" s="5"/>
      <c r="P63" s="8"/>
      <c r="Q63" s="8"/>
      <c r="R63" s="8"/>
      <c r="S63" s="8"/>
      <c r="T63" s="8"/>
      <c r="U63" s="8"/>
      <c r="V63" s="8"/>
      <c r="W63" s="8"/>
    </row>
    <row r="64" spans="1:23" x14ac:dyDescent="0.2">
      <c r="A64" s="2" t="s">
        <v>34</v>
      </c>
      <c r="B64" s="24"/>
      <c r="C64" s="24"/>
      <c r="D64" s="24"/>
      <c r="E64" s="25"/>
      <c r="F64" s="25"/>
      <c r="G64" s="25"/>
      <c r="H64" s="25"/>
      <c r="I64" s="25"/>
      <c r="J64" s="25"/>
      <c r="K64" s="25"/>
      <c r="L64" s="25"/>
      <c r="M64" s="25"/>
      <c r="N64" s="9"/>
      <c r="O64" s="5"/>
      <c r="P64" s="12"/>
      <c r="Q64" s="12"/>
      <c r="R64" s="12"/>
      <c r="S64" s="12"/>
      <c r="T64" s="12"/>
      <c r="U64" s="12"/>
      <c r="V64" s="12"/>
      <c r="W64" s="12"/>
    </row>
    <row r="65" spans="1:23" x14ac:dyDescent="0.2">
      <c r="B65" s="23"/>
      <c r="C65" s="23"/>
      <c r="D65" s="23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8"/>
      <c r="Q65" s="8"/>
      <c r="R65" s="8"/>
      <c r="S65" s="8"/>
      <c r="T65" s="8"/>
      <c r="U65" s="8"/>
      <c r="V65" s="8"/>
      <c r="W65" s="8"/>
    </row>
    <row r="66" spans="1:23" s="4" customFormat="1" x14ac:dyDescent="0.2">
      <c r="A66" s="16" t="s">
        <v>5</v>
      </c>
      <c r="B66" s="26">
        <v>1990</v>
      </c>
      <c r="C66" s="26">
        <v>1991</v>
      </c>
      <c r="D66" s="26">
        <v>1992</v>
      </c>
      <c r="E66" s="26">
        <v>1993</v>
      </c>
      <c r="F66" s="26">
        <v>1994</v>
      </c>
      <c r="G66" s="26">
        <v>1995</v>
      </c>
      <c r="H66" s="26">
        <v>1996</v>
      </c>
      <c r="I66" s="26">
        <v>1997</v>
      </c>
      <c r="J66" s="26">
        <v>1998</v>
      </c>
      <c r="K66" s="26">
        <v>1999</v>
      </c>
      <c r="L66" s="26">
        <v>2000</v>
      </c>
      <c r="M66" s="26">
        <v>2001</v>
      </c>
      <c r="N66" s="26">
        <v>2002</v>
      </c>
      <c r="O66" s="26">
        <v>2003</v>
      </c>
      <c r="P66" s="26">
        <v>2004</v>
      </c>
      <c r="Q66" s="26">
        <v>2005</v>
      </c>
      <c r="R66" s="26">
        <v>2006</v>
      </c>
      <c r="S66" s="35"/>
      <c r="T66" s="15"/>
      <c r="U66" s="15"/>
      <c r="V66" s="15"/>
      <c r="W66" s="15"/>
    </row>
    <row r="67" spans="1:23" s="4" customFormat="1" x14ac:dyDescent="0.2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15"/>
      <c r="U67" s="15"/>
      <c r="V67" s="15"/>
      <c r="W67" s="15"/>
    </row>
    <row r="68" spans="1:23" x14ac:dyDescent="0.2">
      <c r="A68" s="9" t="s">
        <v>17</v>
      </c>
      <c r="B68" s="20"/>
      <c r="C68" s="20"/>
      <c r="D68" s="20"/>
      <c r="E68" s="20"/>
      <c r="F68" s="20"/>
      <c r="G68" s="21"/>
      <c r="H68" s="21"/>
      <c r="I68" s="21"/>
      <c r="J68" s="21"/>
      <c r="K68" s="21"/>
      <c r="L68" s="21"/>
      <c r="M68" s="21"/>
      <c r="N68" s="9"/>
      <c r="O68" s="5"/>
      <c r="P68" s="5"/>
      <c r="Q68" s="5"/>
      <c r="R68" s="5"/>
      <c r="S68" s="5"/>
      <c r="T68" s="8"/>
      <c r="U68" s="8"/>
      <c r="V68" s="8"/>
      <c r="W68" s="8"/>
    </row>
    <row r="69" spans="1:23" x14ac:dyDescent="0.2">
      <c r="A69" s="9"/>
      <c r="B69" s="20"/>
      <c r="C69" s="20"/>
      <c r="D69" s="20"/>
      <c r="E69" s="20"/>
      <c r="F69" s="20"/>
      <c r="G69" s="21"/>
      <c r="H69" s="21"/>
      <c r="I69" s="21"/>
      <c r="J69" s="21"/>
      <c r="K69" s="21"/>
      <c r="L69" s="21"/>
      <c r="M69" s="21"/>
      <c r="N69" s="9"/>
      <c r="O69" s="5"/>
      <c r="P69" s="5"/>
      <c r="Q69" s="5"/>
      <c r="R69" s="5"/>
      <c r="S69" s="5"/>
      <c r="T69" s="8"/>
      <c r="U69" s="8"/>
      <c r="V69" s="8"/>
      <c r="W69" s="8"/>
    </row>
    <row r="70" spans="1:23" x14ac:dyDescent="0.2">
      <c r="A70" s="5" t="s">
        <v>7</v>
      </c>
      <c r="B70" s="20">
        <v>66</v>
      </c>
      <c r="C70" s="20">
        <v>79</v>
      </c>
      <c r="D70" s="20">
        <v>78</v>
      </c>
      <c r="E70" s="20">
        <v>74</v>
      </c>
      <c r="F70" s="20">
        <v>66</v>
      </c>
      <c r="G70" s="21">
        <v>69</v>
      </c>
      <c r="H70" s="21">
        <v>79</v>
      </c>
      <c r="I70" s="21">
        <v>86</v>
      </c>
      <c r="J70" s="21">
        <v>89</v>
      </c>
      <c r="K70" s="21">
        <v>165</v>
      </c>
      <c r="L70" s="21">
        <v>214</v>
      </c>
      <c r="M70" s="21">
        <v>210</v>
      </c>
      <c r="N70" s="5">
        <f>145+42</f>
        <v>187</v>
      </c>
      <c r="O70" s="30">
        <v>103</v>
      </c>
      <c r="P70" s="5">
        <v>88</v>
      </c>
      <c r="Q70" s="30">
        <v>75</v>
      </c>
      <c r="R70" s="30">
        <v>78</v>
      </c>
      <c r="S70" s="5"/>
      <c r="T70" s="8"/>
      <c r="U70" s="8"/>
      <c r="V70" s="8"/>
      <c r="W70" s="8"/>
    </row>
    <row r="71" spans="1:23" x14ac:dyDescent="0.2">
      <c r="A71" s="5" t="s">
        <v>8</v>
      </c>
      <c r="B71" s="20">
        <v>31</v>
      </c>
      <c r="C71" s="20">
        <v>29</v>
      </c>
      <c r="D71" s="20">
        <v>25</v>
      </c>
      <c r="E71" s="20">
        <v>31</v>
      </c>
      <c r="F71" s="20">
        <v>35</v>
      </c>
      <c r="G71" s="21">
        <v>36</v>
      </c>
      <c r="H71" s="21">
        <v>32</v>
      </c>
      <c r="I71" s="21">
        <v>27</v>
      </c>
      <c r="J71" s="21">
        <v>57</v>
      </c>
      <c r="K71" s="21">
        <v>59</v>
      </c>
      <c r="L71" s="21">
        <v>76</v>
      </c>
      <c r="M71" s="21">
        <v>33</v>
      </c>
      <c r="N71" s="5">
        <f>37+8</f>
        <v>45</v>
      </c>
      <c r="O71" s="30">
        <v>10</v>
      </c>
      <c r="P71" s="5">
        <v>132</v>
      </c>
      <c r="Q71" s="30">
        <v>26</v>
      </c>
      <c r="R71" s="30">
        <v>39</v>
      </c>
      <c r="S71" s="30"/>
      <c r="T71" s="8"/>
      <c r="U71" s="8"/>
      <c r="V71" s="8"/>
      <c r="W71" s="8"/>
    </row>
    <row r="72" spans="1:23" x14ac:dyDescent="0.2">
      <c r="A72" s="5" t="s">
        <v>9</v>
      </c>
      <c r="B72" s="21">
        <v>0</v>
      </c>
      <c r="C72" s="21">
        <v>0</v>
      </c>
      <c r="D72" s="21">
        <v>0</v>
      </c>
      <c r="E72" s="20">
        <v>1</v>
      </c>
      <c r="F72" s="20">
        <v>3</v>
      </c>
      <c r="G72" s="21">
        <v>1</v>
      </c>
      <c r="H72" s="21">
        <v>0</v>
      </c>
      <c r="I72" s="21">
        <v>3</v>
      </c>
      <c r="J72" s="21">
        <v>0</v>
      </c>
      <c r="K72" s="21">
        <v>0</v>
      </c>
      <c r="L72" s="21">
        <v>8</v>
      </c>
      <c r="M72" s="21">
        <v>7</v>
      </c>
      <c r="N72" s="5">
        <f>7+2</f>
        <v>9</v>
      </c>
      <c r="O72" s="30">
        <v>2</v>
      </c>
      <c r="P72" s="27">
        <v>2</v>
      </c>
      <c r="Q72" s="30">
        <v>8</v>
      </c>
      <c r="R72" s="30">
        <v>4</v>
      </c>
      <c r="S72" s="30"/>
      <c r="T72" s="8"/>
      <c r="U72" s="8"/>
      <c r="V72" s="8"/>
      <c r="W72" s="8"/>
    </row>
    <row r="73" spans="1:23" x14ac:dyDescent="0.2">
      <c r="A73" s="5" t="s">
        <v>10</v>
      </c>
      <c r="B73" s="20">
        <v>18</v>
      </c>
      <c r="C73" s="20">
        <v>30</v>
      </c>
      <c r="D73" s="20">
        <v>30</v>
      </c>
      <c r="E73" s="20">
        <v>42</v>
      </c>
      <c r="F73" s="20">
        <v>30</v>
      </c>
      <c r="G73" s="21">
        <v>31</v>
      </c>
      <c r="H73" s="21">
        <v>26</v>
      </c>
      <c r="I73" s="21">
        <v>29</v>
      </c>
      <c r="J73" s="21">
        <v>32</v>
      </c>
      <c r="K73" s="21">
        <v>33</v>
      </c>
      <c r="L73" s="21">
        <v>48</v>
      </c>
      <c r="M73" s="21">
        <v>76</v>
      </c>
      <c r="N73" s="5">
        <f>41+5</f>
        <v>46</v>
      </c>
      <c r="O73" s="30">
        <v>101</v>
      </c>
      <c r="P73" s="27">
        <v>44</v>
      </c>
      <c r="Q73" s="30">
        <v>31</v>
      </c>
      <c r="R73" s="30">
        <v>31</v>
      </c>
      <c r="S73" s="30"/>
      <c r="T73" s="13"/>
      <c r="U73" s="13"/>
      <c r="V73" s="13"/>
      <c r="W73" s="13"/>
    </row>
    <row r="74" spans="1:23" x14ac:dyDescent="0.2">
      <c r="A74" s="5" t="s">
        <v>11</v>
      </c>
      <c r="B74" s="20">
        <v>16</v>
      </c>
      <c r="C74" s="20">
        <v>24</v>
      </c>
      <c r="D74" s="20">
        <v>26</v>
      </c>
      <c r="E74" s="20">
        <v>32</v>
      </c>
      <c r="F74" s="20">
        <v>20</v>
      </c>
      <c r="G74" s="21">
        <v>21</v>
      </c>
      <c r="H74" s="21">
        <v>19</v>
      </c>
      <c r="I74" s="21">
        <v>27</v>
      </c>
      <c r="J74" s="21">
        <v>27</v>
      </c>
      <c r="K74" s="21">
        <v>0</v>
      </c>
      <c r="L74" s="21">
        <v>41</v>
      </c>
      <c r="M74" s="21">
        <v>72</v>
      </c>
      <c r="N74" s="27" t="s">
        <v>28</v>
      </c>
      <c r="O74" s="27" t="s">
        <v>28</v>
      </c>
      <c r="P74" s="27" t="s">
        <v>28</v>
      </c>
      <c r="Q74" s="27" t="s">
        <v>28</v>
      </c>
      <c r="R74" s="27">
        <v>18</v>
      </c>
      <c r="S74" s="30"/>
      <c r="T74" s="8"/>
      <c r="U74" s="8"/>
      <c r="V74" s="8"/>
      <c r="W74" s="8"/>
    </row>
    <row r="75" spans="1:23" x14ac:dyDescent="0.2">
      <c r="A75" s="5" t="s">
        <v>12</v>
      </c>
      <c r="B75" s="21">
        <v>0</v>
      </c>
      <c r="C75" s="21">
        <v>0</v>
      </c>
      <c r="D75" s="20">
        <v>1</v>
      </c>
      <c r="E75" s="20">
        <v>5</v>
      </c>
      <c r="F75" s="20">
        <v>5</v>
      </c>
      <c r="G75" s="21">
        <v>4</v>
      </c>
      <c r="H75" s="21">
        <v>3</v>
      </c>
      <c r="I75" s="21">
        <v>2</v>
      </c>
      <c r="J75" s="21">
        <v>3</v>
      </c>
      <c r="K75" s="21">
        <v>0</v>
      </c>
      <c r="L75" s="21">
        <v>1</v>
      </c>
      <c r="M75" s="21">
        <v>1</v>
      </c>
      <c r="N75" s="27" t="s">
        <v>28</v>
      </c>
      <c r="O75" s="27" t="s">
        <v>28</v>
      </c>
      <c r="P75" s="27" t="s">
        <v>28</v>
      </c>
      <c r="Q75" s="27" t="s">
        <v>28</v>
      </c>
      <c r="R75" s="27">
        <v>3</v>
      </c>
      <c r="S75" s="27"/>
      <c r="T75" s="8"/>
      <c r="U75" s="8"/>
      <c r="V75" s="8"/>
      <c r="W75" s="8"/>
    </row>
    <row r="76" spans="1:23" x14ac:dyDescent="0.2">
      <c r="A76" s="5" t="s">
        <v>13</v>
      </c>
      <c r="B76" s="20">
        <v>2</v>
      </c>
      <c r="C76" s="20">
        <v>6</v>
      </c>
      <c r="D76" s="20">
        <v>3</v>
      </c>
      <c r="E76" s="20">
        <v>5</v>
      </c>
      <c r="F76" s="20">
        <v>5</v>
      </c>
      <c r="G76" s="21">
        <v>6</v>
      </c>
      <c r="H76" s="21">
        <v>4</v>
      </c>
      <c r="I76" s="21">
        <v>0</v>
      </c>
      <c r="J76" s="21">
        <v>2</v>
      </c>
      <c r="K76" s="21">
        <v>0</v>
      </c>
      <c r="L76" s="21">
        <v>6</v>
      </c>
      <c r="M76" s="21">
        <v>3</v>
      </c>
      <c r="N76" s="27" t="s">
        <v>28</v>
      </c>
      <c r="O76" s="27" t="s">
        <v>28</v>
      </c>
      <c r="P76" s="27" t="s">
        <v>28</v>
      </c>
      <c r="Q76" s="27" t="s">
        <v>28</v>
      </c>
      <c r="R76" s="27" t="s">
        <v>28</v>
      </c>
      <c r="S76" s="27"/>
      <c r="T76" s="8"/>
      <c r="U76" s="8"/>
      <c r="V76" s="13"/>
      <c r="W76" s="13"/>
    </row>
    <row r="77" spans="1:23" x14ac:dyDescent="0.2">
      <c r="A77" s="11" t="s">
        <v>14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/>
      <c r="N77" s="28" t="s">
        <v>28</v>
      </c>
      <c r="O77" s="28" t="s">
        <v>28</v>
      </c>
      <c r="P77" s="28" t="s">
        <v>28</v>
      </c>
      <c r="Q77" s="28" t="s">
        <v>28</v>
      </c>
      <c r="R77" s="28">
        <v>10</v>
      </c>
      <c r="S77" s="27"/>
      <c r="T77" s="8"/>
      <c r="U77" s="8"/>
      <c r="V77" s="13"/>
      <c r="W77" s="13"/>
    </row>
    <row r="78" spans="1:23" x14ac:dyDescent="0.2">
      <c r="A78" s="5" t="s">
        <v>22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8"/>
      <c r="Q78" s="8"/>
      <c r="R78" s="8"/>
      <c r="S78" s="27"/>
      <c r="T78" s="13"/>
      <c r="U78" s="13"/>
      <c r="V78" s="13"/>
      <c r="W78" s="13"/>
    </row>
    <row r="79" spans="1:23" x14ac:dyDescent="0.2">
      <c r="A79" s="5" t="s">
        <v>21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8"/>
      <c r="Q79" s="8"/>
      <c r="R79" s="8"/>
      <c r="S79" s="5"/>
      <c r="T79" s="8"/>
      <c r="U79" s="8"/>
      <c r="V79" s="8"/>
      <c r="W79" s="8"/>
    </row>
    <row r="80" spans="1:23" x14ac:dyDescent="0.2">
      <c r="A80" s="5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8"/>
      <c r="Q80" s="8"/>
      <c r="R80" s="8"/>
      <c r="S80" s="5"/>
      <c r="T80" s="8"/>
      <c r="U80" s="8"/>
      <c r="V80" s="8"/>
      <c r="W80" s="8"/>
    </row>
    <row r="81" spans="1:23" x14ac:dyDescent="0.2">
      <c r="A81" s="9" t="s">
        <v>18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9"/>
      <c r="O81" s="5"/>
      <c r="P81" s="5"/>
      <c r="Q81" s="5"/>
      <c r="R81" s="5"/>
      <c r="S81" s="5"/>
      <c r="T81" s="8"/>
      <c r="U81" s="8"/>
      <c r="V81" s="8"/>
      <c r="W81" s="8"/>
    </row>
    <row r="82" spans="1:23" x14ac:dyDescent="0.2">
      <c r="A82" s="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9"/>
      <c r="O82" s="5"/>
      <c r="P82" s="5"/>
      <c r="Q82" s="5"/>
      <c r="R82" s="5"/>
      <c r="S82" s="5"/>
      <c r="T82" s="8"/>
      <c r="U82" s="8"/>
      <c r="V82" s="8"/>
      <c r="W82" s="8"/>
    </row>
    <row r="83" spans="1:23" x14ac:dyDescent="0.2">
      <c r="A83" s="5" t="s">
        <v>7</v>
      </c>
      <c r="B83" s="21">
        <v>23</v>
      </c>
      <c r="C83" s="21">
        <v>37</v>
      </c>
      <c r="D83" s="21">
        <v>33</v>
      </c>
      <c r="E83" s="21">
        <v>29</v>
      </c>
      <c r="F83" s="21">
        <v>31</v>
      </c>
      <c r="G83" s="21">
        <v>26</v>
      </c>
      <c r="H83" s="21">
        <v>29</v>
      </c>
      <c r="I83" s="21">
        <v>23</v>
      </c>
      <c r="J83" s="21">
        <v>23</v>
      </c>
      <c r="K83" s="21">
        <v>37</v>
      </c>
      <c r="L83" s="21">
        <v>39</v>
      </c>
      <c r="M83" s="21">
        <v>47</v>
      </c>
      <c r="N83" s="5">
        <f>26+15</f>
        <v>41</v>
      </c>
      <c r="O83" s="30">
        <v>34</v>
      </c>
      <c r="P83" s="5">
        <v>30</v>
      </c>
      <c r="Q83" s="30">
        <v>37</v>
      </c>
      <c r="R83" s="30">
        <v>51</v>
      </c>
      <c r="S83" s="30"/>
      <c r="T83" s="8"/>
      <c r="U83" s="8"/>
      <c r="V83" s="8"/>
      <c r="W83" s="8"/>
    </row>
    <row r="84" spans="1:23" x14ac:dyDescent="0.2">
      <c r="A84" s="5" t="s">
        <v>8</v>
      </c>
      <c r="B84" s="21">
        <v>19</v>
      </c>
      <c r="C84" s="21">
        <v>13</v>
      </c>
      <c r="D84" s="21">
        <v>9</v>
      </c>
      <c r="E84" s="21">
        <v>13</v>
      </c>
      <c r="F84" s="21">
        <v>9</v>
      </c>
      <c r="G84" s="21">
        <v>10</v>
      </c>
      <c r="H84" s="21">
        <v>8</v>
      </c>
      <c r="I84" s="21">
        <v>8</v>
      </c>
      <c r="J84" s="21">
        <v>7</v>
      </c>
      <c r="K84" s="21">
        <v>12</v>
      </c>
      <c r="L84" s="21">
        <v>11</v>
      </c>
      <c r="M84" s="21">
        <v>16</v>
      </c>
      <c r="N84" s="5">
        <f>5+3</f>
        <v>8</v>
      </c>
      <c r="O84" s="30">
        <v>1</v>
      </c>
      <c r="P84" s="5">
        <v>38</v>
      </c>
      <c r="Q84" s="30">
        <v>17</v>
      </c>
      <c r="R84" s="30">
        <v>21</v>
      </c>
      <c r="S84" s="30"/>
      <c r="T84" s="8"/>
      <c r="U84" s="8"/>
      <c r="V84" s="8"/>
      <c r="W84" s="8"/>
    </row>
    <row r="85" spans="1:23" x14ac:dyDescent="0.2">
      <c r="A85" s="5" t="s">
        <v>9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5">
        <v>1</v>
      </c>
      <c r="O85" s="30">
        <v>1</v>
      </c>
      <c r="P85" s="27">
        <v>1</v>
      </c>
      <c r="Q85" s="30">
        <v>2</v>
      </c>
      <c r="R85" s="30">
        <v>0</v>
      </c>
      <c r="S85" s="30"/>
      <c r="T85" s="13"/>
      <c r="U85" s="8"/>
      <c r="V85" s="13"/>
      <c r="W85" s="13"/>
    </row>
    <row r="86" spans="1:23" x14ac:dyDescent="0.2">
      <c r="A86" s="5" t="s">
        <v>10</v>
      </c>
      <c r="B86" s="21">
        <v>10</v>
      </c>
      <c r="C86" s="21">
        <v>17</v>
      </c>
      <c r="D86" s="21">
        <v>14</v>
      </c>
      <c r="E86" s="21">
        <v>12</v>
      </c>
      <c r="F86" s="21">
        <v>13</v>
      </c>
      <c r="G86" s="21">
        <v>11</v>
      </c>
      <c r="H86" s="21">
        <v>15</v>
      </c>
      <c r="I86" s="21">
        <v>8</v>
      </c>
      <c r="J86" s="21">
        <v>5</v>
      </c>
      <c r="K86" s="21">
        <v>8</v>
      </c>
      <c r="L86" s="21">
        <v>8</v>
      </c>
      <c r="M86" s="21">
        <v>18</v>
      </c>
      <c r="N86" s="5">
        <v>8</v>
      </c>
      <c r="O86" s="30">
        <v>1</v>
      </c>
      <c r="P86" s="27">
        <v>8</v>
      </c>
      <c r="Q86" s="30">
        <v>5</v>
      </c>
      <c r="R86" s="30">
        <v>13</v>
      </c>
      <c r="S86" s="30"/>
      <c r="T86" s="8"/>
      <c r="U86" s="8"/>
      <c r="V86" s="8"/>
      <c r="W86" s="8"/>
    </row>
    <row r="87" spans="1:23" x14ac:dyDescent="0.2">
      <c r="A87" s="5" t="s">
        <v>11</v>
      </c>
      <c r="B87" s="21">
        <v>9</v>
      </c>
      <c r="C87" s="21">
        <v>15</v>
      </c>
      <c r="D87" s="21">
        <v>13</v>
      </c>
      <c r="E87" s="21">
        <v>11</v>
      </c>
      <c r="F87" s="21">
        <v>11</v>
      </c>
      <c r="G87" s="21">
        <v>6</v>
      </c>
      <c r="H87" s="21">
        <v>11</v>
      </c>
      <c r="I87" s="21">
        <v>8</v>
      </c>
      <c r="J87" s="21">
        <v>5</v>
      </c>
      <c r="K87" s="21">
        <v>0</v>
      </c>
      <c r="L87" s="21">
        <v>8</v>
      </c>
      <c r="M87" s="21">
        <v>16</v>
      </c>
      <c r="N87" s="27" t="s">
        <v>28</v>
      </c>
      <c r="O87" s="27" t="s">
        <v>28</v>
      </c>
      <c r="P87" s="27" t="s">
        <v>28</v>
      </c>
      <c r="Q87" s="27" t="s">
        <v>28</v>
      </c>
      <c r="R87" s="27">
        <v>9</v>
      </c>
      <c r="S87" s="27"/>
      <c r="T87" s="8"/>
      <c r="U87" s="8"/>
      <c r="V87" s="8"/>
      <c r="W87" s="8"/>
    </row>
    <row r="88" spans="1:23" x14ac:dyDescent="0.2">
      <c r="A88" s="5" t="s">
        <v>12</v>
      </c>
      <c r="B88" s="21">
        <v>0</v>
      </c>
      <c r="C88" s="21">
        <v>1</v>
      </c>
      <c r="D88" s="21">
        <v>0</v>
      </c>
      <c r="E88" s="21">
        <v>1</v>
      </c>
      <c r="F88" s="21">
        <v>2</v>
      </c>
      <c r="G88" s="21">
        <v>3</v>
      </c>
      <c r="H88" s="21">
        <v>2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7" t="s">
        <v>28</v>
      </c>
      <c r="O88" s="27" t="s">
        <v>28</v>
      </c>
      <c r="P88" s="27" t="s">
        <v>28</v>
      </c>
      <c r="Q88" s="27" t="s">
        <v>28</v>
      </c>
      <c r="R88" s="27">
        <v>0</v>
      </c>
      <c r="S88" s="27"/>
      <c r="T88" s="13"/>
      <c r="U88" s="13"/>
      <c r="V88" s="13"/>
      <c r="W88" s="13"/>
    </row>
    <row r="89" spans="1:23" x14ac:dyDescent="0.2">
      <c r="A89" s="5" t="s">
        <v>13</v>
      </c>
      <c r="B89" s="21">
        <v>1</v>
      </c>
      <c r="C89" s="21">
        <v>1</v>
      </c>
      <c r="D89" s="21">
        <v>1</v>
      </c>
      <c r="E89" s="21">
        <v>0</v>
      </c>
      <c r="F89" s="21">
        <v>0</v>
      </c>
      <c r="G89" s="21">
        <v>2</v>
      </c>
      <c r="H89" s="21">
        <v>2</v>
      </c>
      <c r="I89" s="21">
        <v>0</v>
      </c>
      <c r="J89" s="21">
        <v>0</v>
      </c>
      <c r="K89" s="21">
        <v>0</v>
      </c>
      <c r="L89" s="21">
        <v>0</v>
      </c>
      <c r="M89" s="21">
        <v>2</v>
      </c>
      <c r="N89" s="27" t="s">
        <v>28</v>
      </c>
      <c r="O89" s="27" t="s">
        <v>28</v>
      </c>
      <c r="P89" s="27" t="s">
        <v>28</v>
      </c>
      <c r="Q89" s="27" t="s">
        <v>28</v>
      </c>
      <c r="R89" s="27">
        <v>0</v>
      </c>
      <c r="S89" s="27"/>
      <c r="T89" s="8"/>
      <c r="U89" s="8"/>
      <c r="V89" s="8"/>
      <c r="W89" s="13"/>
    </row>
    <row r="90" spans="1:23" x14ac:dyDescent="0.2">
      <c r="A90" s="5" t="s">
        <v>14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7" t="s">
        <v>28</v>
      </c>
      <c r="O90" s="27" t="s">
        <v>28</v>
      </c>
      <c r="P90" s="27" t="s">
        <v>28</v>
      </c>
      <c r="Q90" s="27" t="s">
        <v>28</v>
      </c>
      <c r="R90" s="27">
        <v>4</v>
      </c>
      <c r="S90" s="27"/>
      <c r="T90" s="13"/>
      <c r="U90" s="13"/>
      <c r="V90" s="13"/>
      <c r="W90" s="13"/>
    </row>
    <row r="91" spans="1:23" x14ac:dyDescent="0.2">
      <c r="A91" s="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5"/>
      <c r="O91" s="5"/>
      <c r="P91" s="5"/>
      <c r="Q91" s="5"/>
      <c r="R91" s="5"/>
      <c r="S91" s="5"/>
      <c r="T91" s="8"/>
      <c r="U91" s="8"/>
      <c r="V91" s="8"/>
      <c r="W91" s="8"/>
    </row>
    <row r="92" spans="1:23" x14ac:dyDescent="0.2">
      <c r="A92" s="9" t="s">
        <v>36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9"/>
      <c r="O92" s="5"/>
      <c r="P92" s="5"/>
      <c r="Q92" s="5"/>
      <c r="R92" s="5"/>
      <c r="S92" s="5"/>
      <c r="T92" s="8"/>
      <c r="U92" s="8"/>
      <c r="V92" s="8"/>
      <c r="W92" s="8"/>
    </row>
    <row r="93" spans="1:23" x14ac:dyDescent="0.2">
      <c r="A93" s="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9"/>
      <c r="O93" s="5"/>
      <c r="P93" s="5"/>
      <c r="Q93" s="5"/>
      <c r="R93" s="5"/>
      <c r="S93" s="5"/>
      <c r="T93" s="8"/>
      <c r="U93" s="8"/>
      <c r="V93" s="8"/>
      <c r="W93" s="8"/>
    </row>
    <row r="94" spans="1:23" x14ac:dyDescent="0.2">
      <c r="A94" s="5" t="s">
        <v>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5"/>
      <c r="O94" s="30"/>
      <c r="P94" s="5"/>
      <c r="Q94" s="30">
        <v>51</v>
      </c>
      <c r="R94" s="30">
        <v>41</v>
      </c>
      <c r="S94" s="30"/>
      <c r="T94" s="8"/>
      <c r="U94" s="8"/>
      <c r="V94" s="8"/>
      <c r="W94" s="8"/>
    </row>
    <row r="95" spans="1:23" x14ac:dyDescent="0.2">
      <c r="A95" s="5" t="s">
        <v>8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5"/>
      <c r="O95" s="30"/>
      <c r="P95" s="5"/>
      <c r="Q95" s="30">
        <v>10</v>
      </c>
      <c r="R95" s="30">
        <v>14</v>
      </c>
      <c r="S95" s="30"/>
      <c r="T95" s="8"/>
      <c r="U95" s="8"/>
      <c r="V95" s="8"/>
      <c r="W95" s="8"/>
    </row>
    <row r="96" spans="1:23" x14ac:dyDescent="0.2">
      <c r="A96" s="5" t="s">
        <v>9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5"/>
      <c r="O96" s="30"/>
      <c r="P96" s="27"/>
      <c r="Q96" s="30">
        <v>4</v>
      </c>
      <c r="R96" s="30">
        <v>2</v>
      </c>
      <c r="S96" s="30"/>
      <c r="T96" s="13"/>
      <c r="U96" s="8"/>
      <c r="V96" s="8"/>
      <c r="W96" s="8"/>
    </row>
    <row r="97" spans="1:23" x14ac:dyDescent="0.2">
      <c r="A97" s="5" t="s">
        <v>10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5"/>
      <c r="O97" s="30"/>
      <c r="P97" s="5"/>
      <c r="Q97" s="30">
        <v>5</v>
      </c>
      <c r="R97" s="30">
        <v>16</v>
      </c>
      <c r="S97" s="30"/>
      <c r="T97" s="8"/>
      <c r="U97" s="8"/>
      <c r="V97" s="8"/>
      <c r="W97" s="8"/>
    </row>
    <row r="98" spans="1:23" x14ac:dyDescent="0.2">
      <c r="A98" s="5" t="s">
        <v>11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7"/>
      <c r="O98" s="27"/>
      <c r="P98" s="27"/>
      <c r="Q98" s="27" t="s">
        <v>28</v>
      </c>
      <c r="R98" s="27">
        <v>6</v>
      </c>
      <c r="S98" s="27"/>
      <c r="T98" s="8"/>
      <c r="U98" s="8"/>
      <c r="V98" s="8"/>
      <c r="W98" s="8"/>
    </row>
    <row r="99" spans="1:23" x14ac:dyDescent="0.2">
      <c r="A99" s="5" t="s">
        <v>12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7"/>
      <c r="O99" s="27"/>
      <c r="P99" s="27"/>
      <c r="Q99" s="27" t="s">
        <v>28</v>
      </c>
      <c r="R99" s="27">
        <v>1</v>
      </c>
      <c r="S99" s="27"/>
      <c r="T99" s="8"/>
      <c r="U99" s="8"/>
      <c r="V99" s="8"/>
      <c r="W99" s="8"/>
    </row>
    <row r="100" spans="1:23" x14ac:dyDescent="0.2">
      <c r="A100" s="5" t="s">
        <v>13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7"/>
      <c r="O100" s="27"/>
      <c r="P100" s="27"/>
      <c r="Q100" s="27" t="s">
        <v>28</v>
      </c>
      <c r="R100" s="27">
        <v>0</v>
      </c>
      <c r="S100" s="27"/>
      <c r="T100" s="8"/>
      <c r="U100" s="8"/>
      <c r="V100" s="8"/>
      <c r="W100" s="8"/>
    </row>
    <row r="101" spans="1:23" x14ac:dyDescent="0.2">
      <c r="A101" s="5" t="s">
        <v>14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7"/>
      <c r="O101" s="27"/>
      <c r="P101" s="27"/>
      <c r="Q101" s="27" t="s">
        <v>28</v>
      </c>
      <c r="R101" s="27">
        <v>9</v>
      </c>
      <c r="S101" s="27"/>
      <c r="T101" s="13"/>
      <c r="U101" s="13"/>
      <c r="V101" s="13"/>
      <c r="W101" s="13"/>
    </row>
    <row r="102" spans="1:23" x14ac:dyDescent="0.2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5"/>
      <c r="O102" s="5"/>
      <c r="P102" s="5"/>
      <c r="Q102" s="5"/>
      <c r="R102" s="5"/>
    </row>
    <row r="103" spans="1:23" x14ac:dyDescent="0.2">
      <c r="A103" s="9" t="s">
        <v>20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9"/>
      <c r="O103" s="5"/>
      <c r="P103" s="5"/>
      <c r="Q103" s="5"/>
      <c r="R103" s="5"/>
    </row>
    <row r="104" spans="1:23" x14ac:dyDescent="0.2">
      <c r="A104" s="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9"/>
      <c r="O104" s="5"/>
      <c r="P104" s="5"/>
      <c r="Q104" s="5"/>
      <c r="R104" s="5"/>
    </row>
    <row r="105" spans="1:23" x14ac:dyDescent="0.2">
      <c r="A105" s="5" t="s">
        <v>7</v>
      </c>
      <c r="B105" s="21">
        <v>14</v>
      </c>
      <c r="C105" s="21">
        <v>27</v>
      </c>
      <c r="D105" s="21">
        <v>25</v>
      </c>
      <c r="E105" s="21">
        <v>25</v>
      </c>
      <c r="F105" s="21">
        <v>29</v>
      </c>
      <c r="G105" s="21">
        <v>35</v>
      </c>
      <c r="H105" s="21">
        <v>34</v>
      </c>
      <c r="I105" s="21">
        <v>33</v>
      </c>
      <c r="J105" s="21">
        <v>31</v>
      </c>
      <c r="K105" s="21">
        <v>76</v>
      </c>
      <c r="L105" s="21">
        <v>89</v>
      </c>
      <c r="M105" s="21">
        <v>91</v>
      </c>
      <c r="N105" s="5">
        <f>66+29</f>
        <v>95</v>
      </c>
      <c r="O105" s="30">
        <v>77</v>
      </c>
      <c r="P105" s="5">
        <v>63</v>
      </c>
      <c r="Q105" s="30">
        <v>50</v>
      </c>
      <c r="R105" s="30">
        <v>47</v>
      </c>
    </row>
    <row r="106" spans="1:23" x14ac:dyDescent="0.2">
      <c r="A106" s="5" t="s">
        <v>8</v>
      </c>
      <c r="B106" s="21">
        <v>19</v>
      </c>
      <c r="C106" s="21">
        <v>8</v>
      </c>
      <c r="D106" s="21">
        <v>9</v>
      </c>
      <c r="E106" s="21">
        <v>13</v>
      </c>
      <c r="F106" s="21">
        <v>23</v>
      </c>
      <c r="G106" s="21">
        <v>14</v>
      </c>
      <c r="H106" s="21">
        <v>23</v>
      </c>
      <c r="I106" s="21">
        <v>12</v>
      </c>
      <c r="J106" s="21">
        <v>26</v>
      </c>
      <c r="K106" s="21">
        <v>28</v>
      </c>
      <c r="L106" s="21">
        <v>26</v>
      </c>
      <c r="M106" s="21">
        <v>30</v>
      </c>
      <c r="N106" s="5">
        <v>25</v>
      </c>
      <c r="O106" s="30">
        <v>11</v>
      </c>
      <c r="P106" s="5">
        <v>102</v>
      </c>
      <c r="Q106" s="30">
        <v>23</v>
      </c>
      <c r="R106" s="30">
        <v>27</v>
      </c>
    </row>
    <row r="107" spans="1:23" x14ac:dyDescent="0.2">
      <c r="A107" s="5" t="s">
        <v>9</v>
      </c>
      <c r="B107" s="21">
        <v>0</v>
      </c>
      <c r="C107" s="21">
        <v>1</v>
      </c>
      <c r="D107" s="21">
        <v>0</v>
      </c>
      <c r="E107" s="21">
        <v>2</v>
      </c>
      <c r="F107" s="21">
        <v>2</v>
      </c>
      <c r="G107" s="21">
        <v>0</v>
      </c>
      <c r="H107" s="21">
        <v>1</v>
      </c>
      <c r="I107" s="21">
        <v>3</v>
      </c>
      <c r="J107" s="21">
        <v>0</v>
      </c>
      <c r="K107" s="21">
        <v>0</v>
      </c>
      <c r="L107" s="21">
        <v>8</v>
      </c>
      <c r="M107" s="21">
        <v>4</v>
      </c>
      <c r="N107" s="5">
        <v>8</v>
      </c>
      <c r="O107" s="30">
        <v>0</v>
      </c>
      <c r="P107" s="27">
        <v>6</v>
      </c>
      <c r="Q107" s="30">
        <v>4</v>
      </c>
      <c r="R107" s="30">
        <v>4</v>
      </c>
    </row>
    <row r="108" spans="1:23" x14ac:dyDescent="0.2">
      <c r="A108" s="5" t="s">
        <v>10</v>
      </c>
      <c r="B108" s="21">
        <v>6</v>
      </c>
      <c r="C108" s="21">
        <v>10</v>
      </c>
      <c r="D108" s="21">
        <v>9</v>
      </c>
      <c r="E108" s="21">
        <v>6</v>
      </c>
      <c r="F108" s="21">
        <v>14</v>
      </c>
      <c r="G108" s="21">
        <v>20</v>
      </c>
      <c r="H108" s="21">
        <v>23</v>
      </c>
      <c r="I108" s="21">
        <v>18</v>
      </c>
      <c r="J108" s="21">
        <v>10</v>
      </c>
      <c r="K108" s="21">
        <v>18</v>
      </c>
      <c r="L108" s="21">
        <v>30</v>
      </c>
      <c r="M108" s="21">
        <v>19</v>
      </c>
      <c r="N108" s="5">
        <v>26</v>
      </c>
      <c r="O108" s="30">
        <v>34</v>
      </c>
      <c r="P108" s="27">
        <v>39</v>
      </c>
      <c r="Q108" s="30">
        <v>21</v>
      </c>
      <c r="R108" s="30">
        <v>22</v>
      </c>
    </row>
    <row r="109" spans="1:23" x14ac:dyDescent="0.2">
      <c r="A109" s="5" t="s">
        <v>11</v>
      </c>
      <c r="B109" s="21">
        <v>5</v>
      </c>
      <c r="C109" s="21">
        <v>8</v>
      </c>
      <c r="D109" s="21">
        <v>7</v>
      </c>
      <c r="E109" s="21">
        <v>6</v>
      </c>
      <c r="F109" s="21">
        <v>11</v>
      </c>
      <c r="G109" s="21">
        <v>14</v>
      </c>
      <c r="H109" s="21">
        <v>12</v>
      </c>
      <c r="I109" s="21">
        <v>16</v>
      </c>
      <c r="J109" s="21">
        <v>6</v>
      </c>
      <c r="K109" s="21">
        <v>0</v>
      </c>
      <c r="L109" s="21">
        <v>25</v>
      </c>
      <c r="M109" s="21">
        <v>18</v>
      </c>
      <c r="N109" s="27" t="s">
        <v>28</v>
      </c>
      <c r="O109" s="27" t="s">
        <v>28</v>
      </c>
      <c r="P109" s="27" t="s">
        <v>28</v>
      </c>
      <c r="Q109" s="27" t="s">
        <v>28</v>
      </c>
      <c r="R109" s="27">
        <v>19</v>
      </c>
    </row>
    <row r="110" spans="1:23" x14ac:dyDescent="0.2">
      <c r="A110" s="5" t="s">
        <v>12</v>
      </c>
      <c r="B110" s="21">
        <v>1</v>
      </c>
      <c r="C110" s="21">
        <v>2</v>
      </c>
      <c r="D110" s="21">
        <v>0</v>
      </c>
      <c r="E110" s="21">
        <v>0</v>
      </c>
      <c r="F110" s="21">
        <v>0</v>
      </c>
      <c r="G110" s="21">
        <v>4</v>
      </c>
      <c r="H110" s="21">
        <v>5</v>
      </c>
      <c r="I110" s="21">
        <v>1</v>
      </c>
      <c r="J110" s="21">
        <v>2</v>
      </c>
      <c r="K110" s="21">
        <v>0</v>
      </c>
      <c r="L110" s="21">
        <v>2</v>
      </c>
      <c r="M110" s="21">
        <v>0</v>
      </c>
      <c r="N110" s="27" t="s">
        <v>28</v>
      </c>
      <c r="O110" s="27" t="s">
        <v>28</v>
      </c>
      <c r="P110" s="27" t="s">
        <v>28</v>
      </c>
      <c r="Q110" s="27" t="s">
        <v>28</v>
      </c>
      <c r="R110" s="27">
        <v>0</v>
      </c>
    </row>
    <row r="111" spans="1:23" x14ac:dyDescent="0.2">
      <c r="A111" s="5" t="s">
        <v>13</v>
      </c>
      <c r="B111" s="21">
        <v>0</v>
      </c>
      <c r="C111" s="21">
        <v>0</v>
      </c>
      <c r="D111" s="21">
        <v>2</v>
      </c>
      <c r="E111" s="21">
        <v>0</v>
      </c>
      <c r="F111" s="21">
        <v>3</v>
      </c>
      <c r="G111" s="21">
        <v>2</v>
      </c>
      <c r="H111" s="21">
        <v>6</v>
      </c>
      <c r="I111" s="21">
        <v>1</v>
      </c>
      <c r="J111" s="21">
        <v>2</v>
      </c>
      <c r="K111" s="21">
        <v>0</v>
      </c>
      <c r="L111" s="21">
        <v>3</v>
      </c>
      <c r="M111" s="21">
        <v>0</v>
      </c>
      <c r="N111" s="27" t="s">
        <v>28</v>
      </c>
      <c r="O111" s="27" t="s">
        <v>28</v>
      </c>
      <c r="P111" s="27" t="s">
        <v>28</v>
      </c>
      <c r="Q111" s="27" t="s">
        <v>28</v>
      </c>
      <c r="R111" s="27">
        <v>1</v>
      </c>
    </row>
    <row r="112" spans="1:23" x14ac:dyDescent="0.2">
      <c r="A112" s="11" t="s">
        <v>14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8" t="s">
        <v>28</v>
      </c>
      <c r="O112" s="28" t="s">
        <v>28</v>
      </c>
      <c r="P112" s="28" t="s">
        <v>28</v>
      </c>
      <c r="Q112" s="28" t="s">
        <v>28</v>
      </c>
      <c r="R112" s="28">
        <v>2</v>
      </c>
    </row>
    <row r="113" spans="1:18" x14ac:dyDescent="0.2">
      <c r="A113" s="5" t="s">
        <v>22</v>
      </c>
      <c r="B113" s="8"/>
      <c r="C113" s="8"/>
      <c r="D113" s="10"/>
      <c r="E113" s="10"/>
      <c r="F113" s="21"/>
      <c r="G113" s="21"/>
      <c r="H113" s="21"/>
      <c r="I113" s="21"/>
      <c r="J113" s="21"/>
      <c r="K113" s="21"/>
      <c r="L113" s="21"/>
      <c r="M113" s="21"/>
      <c r="N113" s="27"/>
      <c r="O113" s="27"/>
      <c r="P113" s="27"/>
      <c r="Q113" s="27"/>
      <c r="R113" s="27"/>
    </row>
    <row r="114" spans="1:18" x14ac:dyDescent="0.2">
      <c r="B114" s="1"/>
      <c r="C114" s="1"/>
      <c r="D114" s="1"/>
      <c r="E114" s="1"/>
      <c r="F114" s="10"/>
      <c r="G114" s="8"/>
      <c r="H114" s="8"/>
      <c r="I114" s="8"/>
      <c r="J114" s="8"/>
      <c r="K114" s="8"/>
      <c r="L114" s="8"/>
      <c r="M114" s="8"/>
      <c r="N114" s="8"/>
    </row>
    <row r="115" spans="1:18" x14ac:dyDescent="0.2">
      <c r="A115" s="5"/>
      <c r="B115" s="8"/>
      <c r="C115" s="8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</row>
    <row r="141" spans="2:14" s="2" customFormat="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3" spans="2:14" s="2" customFormat="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&amp;C17-&amp;P+19
</oddFooter>
  </headerFooter>
  <rowBreaks count="1" manualBreakCount="1">
    <brk id="121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view="pageBreakPreview" topLeftCell="A19" zoomScaleSheetLayoutView="75" workbookViewId="0">
      <selection activeCell="F81" sqref="F81"/>
    </sheetView>
  </sheetViews>
  <sheetFormatPr defaultRowHeight="12.75" x14ac:dyDescent="0.2"/>
  <cols>
    <col min="1" max="1" width="28.7109375" style="1" customWidth="1"/>
    <col min="2" max="4" width="11" style="6" hidden="1" customWidth="1"/>
    <col min="5" max="8" width="11.85546875" style="6" customWidth="1"/>
    <col min="9" max="16384" width="9.140625" style="1"/>
  </cols>
  <sheetData>
    <row r="1" spans="1:14" x14ac:dyDescent="0.2">
      <c r="A1" s="1" t="s">
        <v>38</v>
      </c>
      <c r="I1" s="6"/>
      <c r="J1" s="6"/>
      <c r="K1" s="6"/>
      <c r="L1" s="6"/>
      <c r="M1" s="6"/>
      <c r="N1" s="6"/>
    </row>
    <row r="2" spans="1:14" x14ac:dyDescent="0.2">
      <c r="A2" s="2" t="s">
        <v>2</v>
      </c>
      <c r="I2" s="6"/>
      <c r="J2" s="6"/>
      <c r="K2" s="6"/>
      <c r="L2" s="6"/>
      <c r="M2" s="6"/>
      <c r="N2" s="6"/>
    </row>
    <row r="3" spans="1:14" x14ac:dyDescent="0.2">
      <c r="A3" s="2" t="s">
        <v>3</v>
      </c>
      <c r="I3" s="6"/>
      <c r="J3" s="6"/>
      <c r="K3" s="6"/>
      <c r="L3" s="6"/>
      <c r="M3" s="6"/>
      <c r="N3" s="6"/>
    </row>
    <row r="4" spans="1:14" x14ac:dyDescent="0.2">
      <c r="A4" s="2" t="s">
        <v>4</v>
      </c>
      <c r="I4" s="6"/>
      <c r="J4" s="6"/>
      <c r="K4" s="6"/>
      <c r="L4" s="6"/>
      <c r="M4" s="6"/>
      <c r="N4" s="6"/>
    </row>
    <row r="5" spans="1:14" x14ac:dyDescent="0.2">
      <c r="A5" s="2" t="s">
        <v>41</v>
      </c>
      <c r="I5" s="6"/>
      <c r="J5" s="6"/>
      <c r="K5" s="6"/>
      <c r="L5" s="6"/>
      <c r="M5" s="6"/>
      <c r="N5" s="6"/>
    </row>
    <row r="6" spans="1:14" x14ac:dyDescent="0.2">
      <c r="I6" s="6"/>
      <c r="J6" s="6"/>
      <c r="K6" s="6"/>
      <c r="L6" s="6"/>
      <c r="M6" s="6"/>
      <c r="N6" s="6"/>
    </row>
    <row r="7" spans="1:14" s="3" customFormat="1" ht="26.25" customHeight="1" x14ac:dyDescent="0.2">
      <c r="A7" s="37" t="s">
        <v>5</v>
      </c>
      <c r="B7" s="38">
        <v>1990</v>
      </c>
      <c r="C7" s="38">
        <v>1991</v>
      </c>
      <c r="D7" s="38">
        <v>1992</v>
      </c>
      <c r="E7" s="38">
        <v>2009</v>
      </c>
      <c r="F7" s="38">
        <v>2010</v>
      </c>
      <c r="G7" s="38">
        <v>2011</v>
      </c>
      <c r="H7" s="38">
        <v>2012</v>
      </c>
      <c r="J7" s="34"/>
      <c r="K7" s="14"/>
      <c r="L7" s="14"/>
      <c r="M7" s="14"/>
      <c r="N7" s="14"/>
    </row>
    <row r="8" spans="1:14" x14ac:dyDescent="0.2">
      <c r="A8" s="5"/>
      <c r="B8" s="20"/>
      <c r="C8" s="20"/>
      <c r="D8" s="20"/>
      <c r="E8" s="8"/>
      <c r="F8" s="8"/>
      <c r="G8" s="8"/>
      <c r="H8" s="8"/>
      <c r="K8" s="8"/>
      <c r="L8" s="8"/>
      <c r="M8" s="8"/>
      <c r="N8" s="8"/>
    </row>
    <row r="9" spans="1:14" x14ac:dyDescent="0.2">
      <c r="A9" s="9" t="s">
        <v>6</v>
      </c>
      <c r="B9" s="20"/>
      <c r="C9" s="20"/>
      <c r="D9" s="20"/>
      <c r="E9" s="8"/>
      <c r="F9" s="8"/>
      <c r="G9" s="8"/>
      <c r="H9" s="8"/>
      <c r="K9" s="8"/>
      <c r="L9" s="8"/>
      <c r="M9" s="8"/>
      <c r="N9" s="8"/>
    </row>
    <row r="10" spans="1:14" x14ac:dyDescent="0.2">
      <c r="A10" s="9"/>
      <c r="B10" s="20"/>
      <c r="C10" s="20"/>
      <c r="D10" s="20"/>
      <c r="E10" s="8"/>
      <c r="F10" s="8"/>
      <c r="G10" s="8"/>
      <c r="H10" s="8"/>
      <c r="K10" s="8"/>
      <c r="L10" s="8"/>
      <c r="M10" s="8"/>
      <c r="N10" s="8"/>
    </row>
    <row r="11" spans="1:14" x14ac:dyDescent="0.2">
      <c r="A11" s="5" t="s">
        <v>7</v>
      </c>
      <c r="B11" s="20">
        <f t="shared" ref="B11:D18" si="0">SUM(B22,B33,B44,B66,B77,B88)</f>
        <v>276</v>
      </c>
      <c r="C11" s="20">
        <f t="shared" si="0"/>
        <v>379</v>
      </c>
      <c r="D11" s="20">
        <f t="shared" si="0"/>
        <v>336</v>
      </c>
      <c r="E11" s="21"/>
      <c r="F11" s="21"/>
      <c r="G11" s="21"/>
      <c r="H11" s="21"/>
      <c r="J11" s="21"/>
      <c r="K11" s="8"/>
      <c r="L11" s="8"/>
      <c r="M11" s="8"/>
      <c r="N11" s="8"/>
    </row>
    <row r="12" spans="1:14" x14ac:dyDescent="0.2">
      <c r="A12" s="5" t="s">
        <v>8</v>
      </c>
      <c r="B12" s="20">
        <f t="shared" si="0"/>
        <v>218</v>
      </c>
      <c r="C12" s="20">
        <f t="shared" si="0"/>
        <v>176</v>
      </c>
      <c r="D12" s="20">
        <f t="shared" si="0"/>
        <v>132</v>
      </c>
      <c r="E12" s="21"/>
      <c r="F12" s="21"/>
      <c r="G12" s="21"/>
      <c r="H12" s="21"/>
      <c r="J12" s="21"/>
      <c r="K12" s="8"/>
      <c r="L12" s="8"/>
      <c r="M12" s="8"/>
      <c r="N12" s="8"/>
    </row>
    <row r="13" spans="1:14" x14ac:dyDescent="0.2">
      <c r="A13" s="5" t="s">
        <v>9</v>
      </c>
      <c r="B13" s="20">
        <f t="shared" si="0"/>
        <v>3</v>
      </c>
      <c r="C13" s="20">
        <f t="shared" si="0"/>
        <v>2</v>
      </c>
      <c r="D13" s="20">
        <f t="shared" si="0"/>
        <v>1</v>
      </c>
      <c r="E13" s="21"/>
      <c r="F13" s="21"/>
      <c r="G13" s="21"/>
      <c r="H13" s="21"/>
      <c r="J13" s="21"/>
      <c r="K13" s="8"/>
      <c r="L13" s="8"/>
      <c r="M13" s="8"/>
      <c r="N13" s="8"/>
    </row>
    <row r="14" spans="1:14" x14ac:dyDescent="0.2">
      <c r="A14" s="5" t="s">
        <v>10</v>
      </c>
      <c r="B14" s="20">
        <f t="shared" si="0"/>
        <v>124</v>
      </c>
      <c r="C14" s="20">
        <f t="shared" si="0"/>
        <v>214</v>
      </c>
      <c r="D14" s="20">
        <f t="shared" si="0"/>
        <v>150</v>
      </c>
      <c r="E14" s="21"/>
      <c r="F14" s="21"/>
      <c r="G14" s="21"/>
      <c r="H14" s="21"/>
      <c r="J14" s="21"/>
      <c r="K14" s="8"/>
      <c r="L14" s="8"/>
      <c r="M14" s="8"/>
      <c r="N14" s="8"/>
    </row>
    <row r="15" spans="1:14" x14ac:dyDescent="0.2">
      <c r="A15" s="5" t="s">
        <v>11</v>
      </c>
      <c r="B15" s="20">
        <f t="shared" si="0"/>
        <v>99</v>
      </c>
      <c r="C15" s="20">
        <f t="shared" si="0"/>
        <v>170</v>
      </c>
      <c r="D15" s="20">
        <f t="shared" si="0"/>
        <v>121</v>
      </c>
      <c r="E15" s="21"/>
      <c r="F15" s="21"/>
      <c r="G15" s="21"/>
      <c r="H15" s="21"/>
      <c r="J15" s="27"/>
      <c r="K15" s="8"/>
      <c r="L15" s="8"/>
      <c r="M15" s="8"/>
      <c r="N15" s="8"/>
    </row>
    <row r="16" spans="1:14" x14ac:dyDescent="0.2">
      <c r="A16" s="5" t="s">
        <v>12</v>
      </c>
      <c r="B16" s="20">
        <f t="shared" si="0"/>
        <v>9</v>
      </c>
      <c r="C16" s="20">
        <f t="shared" si="0"/>
        <v>9</v>
      </c>
      <c r="D16" s="20">
        <f t="shared" si="0"/>
        <v>5</v>
      </c>
      <c r="E16" s="21"/>
      <c r="F16" s="21"/>
      <c r="G16" s="21"/>
      <c r="H16" s="21"/>
      <c r="J16" s="27"/>
      <c r="K16" s="8"/>
      <c r="L16" s="8"/>
      <c r="M16" s="8"/>
      <c r="N16" s="8"/>
    </row>
    <row r="17" spans="1:14" x14ac:dyDescent="0.2">
      <c r="A17" s="5" t="s">
        <v>13</v>
      </c>
      <c r="B17" s="20">
        <f t="shared" si="0"/>
        <v>16</v>
      </c>
      <c r="C17" s="20">
        <f t="shared" si="0"/>
        <v>35</v>
      </c>
      <c r="D17" s="20">
        <f t="shared" si="0"/>
        <v>24</v>
      </c>
      <c r="E17" s="21"/>
      <c r="F17" s="21"/>
      <c r="G17" s="21"/>
      <c r="H17" s="21"/>
      <c r="J17" s="27"/>
      <c r="K17" s="8"/>
      <c r="L17" s="8"/>
      <c r="M17" s="8"/>
      <c r="N17" s="8"/>
    </row>
    <row r="18" spans="1:14" x14ac:dyDescent="0.2">
      <c r="A18" s="5" t="s">
        <v>14</v>
      </c>
      <c r="B18" s="21">
        <f t="shared" si="0"/>
        <v>0</v>
      </c>
      <c r="C18" s="21">
        <f t="shared" si="0"/>
        <v>0</v>
      </c>
      <c r="D18" s="21">
        <f t="shared" si="0"/>
        <v>0</v>
      </c>
      <c r="E18" s="21"/>
      <c r="F18" s="21"/>
      <c r="G18" s="21"/>
      <c r="H18" s="21"/>
      <c r="J18" s="27"/>
      <c r="K18" s="8"/>
      <c r="L18" s="13"/>
      <c r="M18" s="13"/>
      <c r="N18" s="13"/>
    </row>
    <row r="19" spans="1:14" x14ac:dyDescent="0.2">
      <c r="A19" s="5"/>
      <c r="B19" s="20"/>
      <c r="C19" s="20"/>
      <c r="D19" s="20"/>
      <c r="E19" s="21"/>
      <c r="F19" s="21"/>
      <c r="G19" s="21"/>
      <c r="H19" s="21"/>
      <c r="J19" s="5"/>
      <c r="K19" s="8"/>
      <c r="L19" s="8"/>
      <c r="M19" s="8"/>
      <c r="N19" s="8"/>
    </row>
    <row r="20" spans="1:14" x14ac:dyDescent="0.2">
      <c r="A20" s="9" t="s">
        <v>15</v>
      </c>
      <c r="B20" s="20"/>
      <c r="C20" s="20"/>
      <c r="D20" s="20"/>
      <c r="E20" s="21"/>
      <c r="F20" s="21"/>
      <c r="G20" s="21"/>
      <c r="H20" s="21"/>
      <c r="J20" s="5"/>
      <c r="K20" s="8"/>
      <c r="L20" s="8"/>
      <c r="M20" s="8"/>
      <c r="N20" s="8"/>
    </row>
    <row r="21" spans="1:14" x14ac:dyDescent="0.2">
      <c r="A21" s="9"/>
      <c r="B21" s="20"/>
      <c r="C21" s="20"/>
      <c r="D21" s="20"/>
      <c r="E21" s="21"/>
      <c r="F21" s="21"/>
      <c r="G21" s="21"/>
      <c r="H21" s="21"/>
      <c r="J21" s="5"/>
      <c r="K21" s="8"/>
      <c r="L21" s="8"/>
      <c r="M21" s="8"/>
      <c r="N21" s="8"/>
    </row>
    <row r="22" spans="1:14" x14ac:dyDescent="0.2">
      <c r="A22" s="5" t="s">
        <v>7</v>
      </c>
      <c r="B22" s="20">
        <v>27</v>
      </c>
      <c r="C22" s="20">
        <v>47</v>
      </c>
      <c r="D22" s="20">
        <v>29</v>
      </c>
      <c r="E22" s="21"/>
      <c r="F22" s="21"/>
      <c r="G22" s="21"/>
      <c r="H22" s="21"/>
      <c r="J22" s="30"/>
      <c r="K22" s="8"/>
      <c r="L22" s="8"/>
      <c r="M22" s="8"/>
      <c r="N22" s="8"/>
    </row>
    <row r="23" spans="1:14" x14ac:dyDescent="0.2">
      <c r="A23" s="5" t="s">
        <v>8</v>
      </c>
      <c r="B23" s="20">
        <v>37</v>
      </c>
      <c r="C23" s="20">
        <v>10</v>
      </c>
      <c r="D23" s="20">
        <v>5</v>
      </c>
      <c r="E23" s="21"/>
      <c r="F23" s="21"/>
      <c r="G23" s="21"/>
      <c r="H23" s="21"/>
      <c r="J23" s="30"/>
      <c r="K23" s="8"/>
      <c r="L23" s="8"/>
      <c r="M23" s="8"/>
      <c r="N23" s="8"/>
    </row>
    <row r="24" spans="1:14" x14ac:dyDescent="0.2">
      <c r="A24" s="5" t="s">
        <v>9</v>
      </c>
      <c r="B24" s="20">
        <v>3</v>
      </c>
      <c r="C24" s="20">
        <v>1</v>
      </c>
      <c r="D24" s="21">
        <v>0</v>
      </c>
      <c r="E24" s="21"/>
      <c r="F24" s="21"/>
      <c r="G24" s="21"/>
      <c r="H24" s="21"/>
      <c r="J24" s="30"/>
      <c r="K24" s="13"/>
      <c r="L24" s="13"/>
      <c r="M24" s="13"/>
      <c r="N24" s="8"/>
    </row>
    <row r="25" spans="1:14" x14ac:dyDescent="0.2">
      <c r="A25" s="5" t="s">
        <v>10</v>
      </c>
      <c r="B25" s="20">
        <v>20</v>
      </c>
      <c r="C25" s="20">
        <v>24</v>
      </c>
      <c r="D25" s="20">
        <v>12</v>
      </c>
      <c r="E25" s="21"/>
      <c r="F25" s="21"/>
      <c r="G25" s="21"/>
      <c r="H25" s="21"/>
      <c r="J25" s="30"/>
      <c r="K25" s="8"/>
      <c r="L25" s="8"/>
      <c r="M25" s="8"/>
      <c r="N25" s="8"/>
    </row>
    <row r="26" spans="1:14" x14ac:dyDescent="0.2">
      <c r="A26" s="5" t="s">
        <v>11</v>
      </c>
      <c r="B26" s="20">
        <v>18</v>
      </c>
      <c r="C26" s="20">
        <v>24</v>
      </c>
      <c r="D26" s="20">
        <v>11</v>
      </c>
      <c r="E26" s="21"/>
      <c r="F26" s="21"/>
      <c r="G26" s="21"/>
      <c r="H26" s="21"/>
      <c r="J26" s="27"/>
      <c r="K26" s="8"/>
      <c r="L26" s="8"/>
      <c r="M26" s="8"/>
      <c r="N26" s="8"/>
    </row>
    <row r="27" spans="1:14" x14ac:dyDescent="0.2">
      <c r="A27" s="5" t="s">
        <v>12</v>
      </c>
      <c r="B27" s="21">
        <v>2</v>
      </c>
      <c r="C27" s="21">
        <v>0</v>
      </c>
      <c r="D27" s="21">
        <v>0</v>
      </c>
      <c r="E27" s="21"/>
      <c r="F27" s="21"/>
      <c r="G27" s="21"/>
      <c r="H27" s="21"/>
      <c r="J27" s="27"/>
      <c r="K27" s="8"/>
      <c r="L27" s="8"/>
      <c r="M27" s="13"/>
      <c r="N27" s="8"/>
    </row>
    <row r="28" spans="1:14" x14ac:dyDescent="0.2">
      <c r="A28" s="5" t="s">
        <v>13</v>
      </c>
      <c r="B28" s="21">
        <v>0</v>
      </c>
      <c r="C28" s="21">
        <v>0</v>
      </c>
      <c r="D28" s="20">
        <v>1</v>
      </c>
      <c r="E28" s="21"/>
      <c r="F28" s="21"/>
      <c r="G28" s="21"/>
      <c r="H28" s="21"/>
      <c r="J28" s="27"/>
      <c r="K28" s="13"/>
      <c r="L28" s="13"/>
      <c r="M28" s="13"/>
      <c r="N28" s="8"/>
    </row>
    <row r="29" spans="1:14" x14ac:dyDescent="0.2">
      <c r="A29" s="5" t="s">
        <v>14</v>
      </c>
      <c r="B29" s="21">
        <v>0</v>
      </c>
      <c r="C29" s="21">
        <v>0</v>
      </c>
      <c r="D29" s="21">
        <v>0</v>
      </c>
      <c r="E29" s="21"/>
      <c r="F29" s="21"/>
      <c r="G29" s="21"/>
      <c r="H29" s="21"/>
      <c r="J29" s="27"/>
      <c r="K29" s="13"/>
      <c r="L29" s="13"/>
      <c r="M29" s="13"/>
      <c r="N29" s="13"/>
    </row>
    <row r="30" spans="1:14" x14ac:dyDescent="0.2">
      <c r="A30" s="5"/>
      <c r="B30" s="20"/>
      <c r="C30" s="20"/>
      <c r="D30" s="20"/>
      <c r="E30" s="21"/>
      <c r="F30" s="21"/>
      <c r="G30" s="21"/>
      <c r="H30" s="21"/>
      <c r="J30" s="5"/>
      <c r="K30" s="8"/>
      <c r="L30" s="8"/>
      <c r="M30" s="8"/>
      <c r="N30" s="8"/>
    </row>
    <row r="31" spans="1:14" x14ac:dyDescent="0.2">
      <c r="A31" s="9" t="s">
        <v>16</v>
      </c>
      <c r="B31" s="20"/>
      <c r="C31" s="20"/>
      <c r="D31" s="20"/>
      <c r="E31" s="21"/>
      <c r="F31" s="21"/>
      <c r="G31" s="21"/>
      <c r="H31" s="21"/>
      <c r="J31" s="5"/>
      <c r="K31" s="8"/>
      <c r="L31" s="8"/>
      <c r="M31" s="8"/>
      <c r="N31" s="8"/>
    </row>
    <row r="32" spans="1:14" x14ac:dyDescent="0.2">
      <c r="A32" s="9"/>
      <c r="B32" s="20"/>
      <c r="C32" s="20"/>
      <c r="D32" s="20"/>
      <c r="E32" s="21"/>
      <c r="F32" s="21"/>
      <c r="G32" s="21"/>
      <c r="H32" s="21"/>
      <c r="J32" s="5"/>
      <c r="K32" s="8"/>
      <c r="L32" s="8"/>
      <c r="M32" s="8"/>
      <c r="N32" s="8"/>
    </row>
    <row r="33" spans="1:14" x14ac:dyDescent="0.2">
      <c r="A33" s="5" t="s">
        <v>7</v>
      </c>
      <c r="B33" s="20">
        <v>107</v>
      </c>
      <c r="C33" s="20">
        <v>139</v>
      </c>
      <c r="D33" s="20">
        <v>136</v>
      </c>
      <c r="E33" s="21"/>
      <c r="F33" s="21"/>
      <c r="G33" s="21"/>
      <c r="H33" s="21"/>
      <c r="J33" s="30"/>
      <c r="K33" s="8"/>
      <c r="L33" s="8"/>
      <c r="M33" s="8"/>
      <c r="N33" s="8"/>
    </row>
    <row r="34" spans="1:14" x14ac:dyDescent="0.2">
      <c r="A34" s="5" t="s">
        <v>8</v>
      </c>
      <c r="B34" s="20">
        <v>90</v>
      </c>
      <c r="C34" s="20">
        <v>100</v>
      </c>
      <c r="D34" s="20">
        <v>63</v>
      </c>
      <c r="E34" s="21"/>
      <c r="F34" s="21"/>
      <c r="G34" s="21"/>
      <c r="H34" s="21"/>
      <c r="J34" s="30"/>
      <c r="K34" s="8"/>
      <c r="L34" s="8"/>
      <c r="M34" s="8"/>
      <c r="N34" s="8"/>
    </row>
    <row r="35" spans="1:14" x14ac:dyDescent="0.2">
      <c r="A35" s="5" t="s">
        <v>9</v>
      </c>
      <c r="B35" s="21">
        <v>0</v>
      </c>
      <c r="C35" s="21">
        <v>0</v>
      </c>
      <c r="D35" s="20">
        <v>1</v>
      </c>
      <c r="E35" s="21"/>
      <c r="F35" s="21"/>
      <c r="G35" s="21"/>
      <c r="H35" s="21"/>
      <c r="J35" s="30"/>
      <c r="K35" s="8"/>
      <c r="L35" s="8"/>
      <c r="M35" s="8"/>
      <c r="N35" s="8"/>
    </row>
    <row r="36" spans="1:14" x14ac:dyDescent="0.2">
      <c r="A36" s="5" t="s">
        <v>10</v>
      </c>
      <c r="B36" s="20">
        <v>59</v>
      </c>
      <c r="C36" s="20">
        <v>103</v>
      </c>
      <c r="D36" s="20">
        <v>76</v>
      </c>
      <c r="E36" s="21"/>
      <c r="F36" s="21"/>
      <c r="G36" s="21"/>
      <c r="H36" s="21"/>
      <c r="J36" s="30"/>
      <c r="K36" s="8"/>
      <c r="L36" s="8"/>
      <c r="M36" s="8"/>
      <c r="N36" s="8"/>
    </row>
    <row r="37" spans="1:14" x14ac:dyDescent="0.2">
      <c r="A37" s="5" t="s">
        <v>11</v>
      </c>
      <c r="B37" s="20">
        <v>44</v>
      </c>
      <c r="C37" s="20">
        <v>87</v>
      </c>
      <c r="D37" s="20">
        <v>58</v>
      </c>
      <c r="E37" s="21"/>
      <c r="F37" s="21"/>
      <c r="G37" s="21"/>
      <c r="H37" s="21"/>
      <c r="J37" s="27"/>
      <c r="K37" s="8"/>
      <c r="L37" s="8"/>
      <c r="M37" s="8"/>
      <c r="N37" s="8"/>
    </row>
    <row r="38" spans="1:14" x14ac:dyDescent="0.2">
      <c r="A38" s="5" t="s">
        <v>12</v>
      </c>
      <c r="B38" s="20">
        <v>2</v>
      </c>
      <c r="C38" s="20">
        <v>1</v>
      </c>
      <c r="D38" s="20">
        <v>3</v>
      </c>
      <c r="E38" s="21"/>
      <c r="F38" s="21"/>
      <c r="G38" s="21"/>
      <c r="H38" s="21"/>
      <c r="J38" s="27"/>
      <c r="K38" s="8"/>
      <c r="L38" s="8"/>
      <c r="M38" s="8"/>
      <c r="N38" s="8"/>
    </row>
    <row r="39" spans="1:14" x14ac:dyDescent="0.2">
      <c r="A39" s="5" t="s">
        <v>13</v>
      </c>
      <c r="B39" s="20">
        <v>13</v>
      </c>
      <c r="C39" s="20">
        <v>15</v>
      </c>
      <c r="D39" s="20">
        <v>15</v>
      </c>
      <c r="E39" s="21"/>
      <c r="F39" s="21"/>
      <c r="G39" s="21"/>
      <c r="H39" s="21"/>
      <c r="J39" s="27"/>
      <c r="K39" s="8"/>
      <c r="L39" s="8"/>
      <c r="M39" s="8"/>
      <c r="N39" s="8"/>
    </row>
    <row r="40" spans="1:14" x14ac:dyDescent="0.2">
      <c r="A40" s="5" t="s">
        <v>14</v>
      </c>
      <c r="B40" s="21">
        <v>0</v>
      </c>
      <c r="C40" s="21">
        <v>0</v>
      </c>
      <c r="D40" s="21">
        <v>0</v>
      </c>
      <c r="E40" s="21"/>
      <c r="F40" s="21"/>
      <c r="G40" s="21"/>
      <c r="H40" s="21"/>
      <c r="J40" s="27"/>
      <c r="K40" s="8"/>
      <c r="L40" s="13"/>
      <c r="M40" s="13"/>
      <c r="N40" s="13"/>
    </row>
    <row r="41" spans="1:14" x14ac:dyDescent="0.2">
      <c r="A41" s="5"/>
      <c r="B41" s="20"/>
      <c r="C41" s="20"/>
      <c r="D41" s="20"/>
      <c r="E41" s="21"/>
      <c r="F41" s="21"/>
      <c r="G41" s="21"/>
      <c r="H41" s="21"/>
      <c r="J41" s="5"/>
      <c r="K41" s="8"/>
      <c r="L41" s="8"/>
      <c r="M41" s="8"/>
      <c r="N41" s="8"/>
    </row>
    <row r="42" spans="1:14" x14ac:dyDescent="0.2">
      <c r="A42" s="9" t="s">
        <v>17</v>
      </c>
      <c r="B42" s="20"/>
      <c r="C42" s="20"/>
      <c r="D42" s="20"/>
      <c r="E42" s="21"/>
      <c r="F42" s="21"/>
      <c r="G42" s="21"/>
      <c r="H42" s="21"/>
      <c r="J42" s="5"/>
      <c r="K42" s="8"/>
      <c r="L42" s="8"/>
      <c r="M42" s="8"/>
      <c r="N42" s="8"/>
    </row>
    <row r="43" spans="1:14" x14ac:dyDescent="0.2">
      <c r="A43" s="9"/>
      <c r="B43" s="20"/>
      <c r="C43" s="20"/>
      <c r="D43" s="20"/>
      <c r="E43" s="21"/>
      <c r="F43" s="21"/>
      <c r="G43" s="21"/>
      <c r="H43" s="21"/>
      <c r="J43" s="5"/>
      <c r="K43" s="8"/>
      <c r="L43" s="8"/>
      <c r="M43" s="8"/>
      <c r="N43" s="8"/>
    </row>
    <row r="44" spans="1:14" x14ac:dyDescent="0.2">
      <c r="A44" s="5" t="s">
        <v>7</v>
      </c>
      <c r="B44" s="20">
        <v>66</v>
      </c>
      <c r="C44" s="20">
        <v>79</v>
      </c>
      <c r="D44" s="20">
        <v>78</v>
      </c>
      <c r="E44" s="21"/>
      <c r="F44" s="21"/>
      <c r="G44" s="21"/>
      <c r="H44" s="21"/>
      <c r="J44" s="30"/>
      <c r="K44" s="8"/>
      <c r="L44" s="8"/>
      <c r="M44" s="8"/>
      <c r="N44" s="8"/>
    </row>
    <row r="45" spans="1:14" x14ac:dyDescent="0.2">
      <c r="A45" s="5" t="s">
        <v>8</v>
      </c>
      <c r="B45" s="20">
        <v>31</v>
      </c>
      <c r="C45" s="20">
        <v>29</v>
      </c>
      <c r="D45" s="20">
        <v>25</v>
      </c>
      <c r="E45" s="21"/>
      <c r="F45" s="21"/>
      <c r="G45" s="21"/>
      <c r="H45" s="21"/>
      <c r="J45" s="30"/>
      <c r="K45" s="8"/>
      <c r="L45" s="8"/>
      <c r="M45" s="8"/>
      <c r="N45" s="8"/>
    </row>
    <row r="46" spans="1:14" x14ac:dyDescent="0.2">
      <c r="A46" s="5" t="s">
        <v>9</v>
      </c>
      <c r="B46" s="21">
        <v>0</v>
      </c>
      <c r="C46" s="21">
        <v>0</v>
      </c>
      <c r="D46" s="21">
        <v>0</v>
      </c>
      <c r="E46" s="21"/>
      <c r="F46" s="21"/>
      <c r="G46" s="21"/>
      <c r="H46" s="21"/>
      <c r="J46" s="30"/>
      <c r="K46" s="8"/>
      <c r="L46" s="13"/>
      <c r="M46" s="8"/>
      <c r="N46" s="13"/>
    </row>
    <row r="47" spans="1:14" x14ac:dyDescent="0.2">
      <c r="A47" s="5" t="s">
        <v>10</v>
      </c>
      <c r="B47" s="20">
        <v>18</v>
      </c>
      <c r="C47" s="20">
        <v>30</v>
      </c>
      <c r="D47" s="20">
        <v>30</v>
      </c>
      <c r="E47" s="21"/>
      <c r="F47" s="21"/>
      <c r="G47" s="21"/>
      <c r="H47" s="21"/>
      <c r="J47" s="30"/>
      <c r="K47" s="8"/>
      <c r="L47" s="8"/>
      <c r="M47" s="8"/>
      <c r="N47" s="8"/>
    </row>
    <row r="48" spans="1:14" x14ac:dyDescent="0.2">
      <c r="A48" s="5" t="s">
        <v>11</v>
      </c>
      <c r="B48" s="20">
        <v>16</v>
      </c>
      <c r="C48" s="20">
        <v>24</v>
      </c>
      <c r="D48" s="20">
        <v>26</v>
      </c>
      <c r="E48" s="21"/>
      <c r="F48" s="21"/>
      <c r="G48" s="21"/>
      <c r="H48" s="21"/>
      <c r="J48" s="27"/>
      <c r="K48" s="8"/>
      <c r="L48" s="8"/>
      <c r="M48" s="8"/>
      <c r="N48" s="8"/>
    </row>
    <row r="49" spans="1:14" x14ac:dyDescent="0.2">
      <c r="A49" s="5" t="s">
        <v>12</v>
      </c>
      <c r="B49" s="21">
        <v>0</v>
      </c>
      <c r="C49" s="21">
        <v>0</v>
      </c>
      <c r="D49" s="20">
        <v>1</v>
      </c>
      <c r="E49" s="21"/>
      <c r="F49" s="21"/>
      <c r="G49" s="21"/>
      <c r="H49" s="21"/>
      <c r="J49" s="27"/>
      <c r="K49" s="8"/>
      <c r="L49" s="8"/>
      <c r="M49" s="8"/>
      <c r="N49" s="8"/>
    </row>
    <row r="50" spans="1:14" x14ac:dyDescent="0.2">
      <c r="A50" s="5" t="s">
        <v>13</v>
      </c>
      <c r="B50" s="20">
        <v>2</v>
      </c>
      <c r="C50" s="20">
        <v>6</v>
      </c>
      <c r="D50" s="20">
        <v>3</v>
      </c>
      <c r="E50" s="21"/>
      <c r="F50" s="21"/>
      <c r="G50" s="21"/>
      <c r="H50" s="21"/>
      <c r="J50" s="27"/>
      <c r="K50" s="8"/>
      <c r="L50" s="8"/>
      <c r="M50" s="13"/>
      <c r="N50" s="8"/>
    </row>
    <row r="51" spans="1:14" x14ac:dyDescent="0.2">
      <c r="A51" s="11" t="s">
        <v>14</v>
      </c>
      <c r="B51" s="22">
        <v>0</v>
      </c>
      <c r="C51" s="22">
        <v>0</v>
      </c>
      <c r="D51" s="22">
        <v>0</v>
      </c>
      <c r="E51" s="22"/>
      <c r="F51" s="22"/>
      <c r="G51" s="22"/>
      <c r="H51" s="22"/>
      <c r="J51" s="27"/>
      <c r="K51" s="13"/>
      <c r="L51" s="13"/>
      <c r="M51" s="13"/>
      <c r="N51" s="13"/>
    </row>
    <row r="52" spans="1:14" x14ac:dyDescent="0.2">
      <c r="A52" s="5" t="s">
        <v>21</v>
      </c>
      <c r="B52" s="20"/>
      <c r="C52" s="20"/>
      <c r="D52" s="20"/>
      <c r="E52" s="20"/>
      <c r="F52" s="20"/>
      <c r="G52" s="20"/>
      <c r="H52" s="20"/>
      <c r="I52" s="8"/>
      <c r="J52" s="8"/>
      <c r="K52" s="8"/>
      <c r="L52" s="8"/>
      <c r="M52" s="8"/>
      <c r="N52" s="8"/>
    </row>
    <row r="53" spans="1:14" x14ac:dyDescent="0.2">
      <c r="B53" s="23"/>
      <c r="C53" s="23"/>
      <c r="D53" s="23"/>
      <c r="E53" s="20"/>
      <c r="F53" s="20"/>
      <c r="G53" s="20"/>
      <c r="H53" s="20"/>
      <c r="I53" s="8"/>
      <c r="J53" s="8"/>
      <c r="K53" s="8"/>
      <c r="L53" s="8"/>
      <c r="M53" s="8"/>
      <c r="N53" s="8"/>
    </row>
    <row r="54" spans="1:14" x14ac:dyDescent="0.2">
      <c r="B54" s="23"/>
      <c r="C54" s="23"/>
      <c r="D54" s="23"/>
      <c r="E54" s="20"/>
      <c r="F54" s="20"/>
      <c r="G54" s="20"/>
      <c r="H54" s="20"/>
      <c r="I54" s="8"/>
      <c r="J54" s="8"/>
      <c r="K54" s="8"/>
      <c r="L54" s="8"/>
      <c r="M54" s="8"/>
      <c r="N54" s="8"/>
    </row>
    <row r="55" spans="1:14" x14ac:dyDescent="0.2">
      <c r="B55" s="23"/>
      <c r="C55" s="23"/>
      <c r="D55" s="23"/>
      <c r="E55" s="20"/>
      <c r="F55" s="20"/>
      <c r="G55" s="20"/>
      <c r="H55" s="20"/>
      <c r="I55" s="8"/>
      <c r="J55" s="8"/>
      <c r="K55" s="8"/>
      <c r="L55" s="8"/>
      <c r="M55" s="8"/>
      <c r="N55" s="8"/>
    </row>
    <row r="56" spans="1:14" ht="12.75" customHeight="1" x14ac:dyDescent="0.2">
      <c r="A56" s="1" t="s">
        <v>39</v>
      </c>
      <c r="B56" s="23"/>
      <c r="C56" s="23"/>
      <c r="D56" s="23"/>
      <c r="E56" s="20"/>
      <c r="F56" s="20"/>
      <c r="G56" s="8"/>
      <c r="H56" s="8"/>
      <c r="I56" s="8"/>
      <c r="J56" s="8"/>
      <c r="K56" s="8"/>
      <c r="L56" s="8"/>
      <c r="M56" s="8"/>
      <c r="N56" s="8"/>
    </row>
    <row r="57" spans="1:14" x14ac:dyDescent="0.2">
      <c r="A57" s="2" t="s">
        <v>2</v>
      </c>
      <c r="B57" s="23"/>
      <c r="C57" s="23"/>
      <c r="D57" s="23"/>
      <c r="E57" s="20"/>
      <c r="F57" s="20"/>
      <c r="G57" s="20"/>
      <c r="H57" s="20"/>
      <c r="I57" s="8"/>
      <c r="J57" s="8"/>
      <c r="K57" s="8"/>
      <c r="L57" s="8"/>
      <c r="M57" s="8"/>
      <c r="N57" s="8"/>
    </row>
    <row r="58" spans="1:14" x14ac:dyDescent="0.2">
      <c r="A58" s="2" t="s">
        <v>3</v>
      </c>
      <c r="B58" s="23"/>
      <c r="C58" s="23"/>
      <c r="D58" s="23"/>
      <c r="E58" s="20"/>
      <c r="F58" s="20"/>
      <c r="G58" s="20"/>
      <c r="H58" s="20"/>
      <c r="I58" s="8"/>
      <c r="J58" s="8"/>
      <c r="K58" s="8"/>
      <c r="L58" s="8"/>
      <c r="M58" s="8"/>
      <c r="N58" s="8"/>
    </row>
    <row r="59" spans="1:14" x14ac:dyDescent="0.2">
      <c r="A59" s="2" t="s">
        <v>4</v>
      </c>
      <c r="B59" s="23"/>
      <c r="C59" s="23"/>
      <c r="D59" s="23"/>
      <c r="E59" s="20"/>
      <c r="F59" s="20"/>
      <c r="G59" s="20"/>
      <c r="H59" s="20"/>
      <c r="I59" s="8"/>
      <c r="J59" s="8"/>
      <c r="K59" s="8"/>
      <c r="L59" s="8"/>
      <c r="M59" s="8"/>
      <c r="N59" s="8"/>
    </row>
    <row r="60" spans="1:14" x14ac:dyDescent="0.2">
      <c r="A60" s="2" t="s">
        <v>41</v>
      </c>
      <c r="B60" s="24"/>
      <c r="C60" s="24"/>
      <c r="D60" s="24"/>
      <c r="E60" s="25"/>
      <c r="F60" s="25"/>
      <c r="G60" s="25"/>
      <c r="H60" s="25"/>
      <c r="I60" s="12"/>
      <c r="J60" s="12"/>
      <c r="K60" s="12"/>
      <c r="L60" s="12"/>
      <c r="M60" s="12"/>
      <c r="N60" s="12"/>
    </row>
    <row r="61" spans="1:14" x14ac:dyDescent="0.2">
      <c r="B61" s="23"/>
      <c r="C61" s="23"/>
      <c r="D61" s="23"/>
      <c r="E61" s="20"/>
      <c r="F61" s="20"/>
      <c r="G61" s="20"/>
      <c r="H61" s="20"/>
      <c r="I61" s="8"/>
      <c r="J61" s="8"/>
      <c r="K61" s="8"/>
      <c r="L61" s="8"/>
      <c r="M61" s="8"/>
      <c r="N61" s="8"/>
    </row>
    <row r="62" spans="1:14" s="4" customFormat="1" ht="26.25" customHeight="1" x14ac:dyDescent="0.2">
      <c r="A62" s="37" t="s">
        <v>5</v>
      </c>
      <c r="B62" s="38">
        <v>1990</v>
      </c>
      <c r="C62" s="38">
        <v>1991</v>
      </c>
      <c r="D62" s="38">
        <v>1992</v>
      </c>
      <c r="E62" s="38">
        <v>2009</v>
      </c>
      <c r="F62" s="38">
        <v>2010</v>
      </c>
      <c r="G62" s="38">
        <v>2011</v>
      </c>
      <c r="H62" s="38">
        <v>2012</v>
      </c>
      <c r="J62" s="35"/>
      <c r="K62" s="15"/>
      <c r="L62" s="15"/>
      <c r="M62" s="15"/>
      <c r="N62" s="15"/>
    </row>
    <row r="63" spans="1:14" x14ac:dyDescent="0.2">
      <c r="A63" s="5"/>
      <c r="B63" s="20"/>
      <c r="C63" s="20"/>
      <c r="D63" s="20"/>
      <c r="E63" s="20"/>
      <c r="F63" s="20"/>
      <c r="G63" s="20"/>
      <c r="H63" s="20"/>
      <c r="J63" s="5"/>
      <c r="K63" s="8"/>
      <c r="L63" s="8"/>
      <c r="M63" s="8"/>
      <c r="N63" s="8"/>
    </row>
    <row r="64" spans="1:14" x14ac:dyDescent="0.2">
      <c r="A64" s="9" t="s">
        <v>18</v>
      </c>
      <c r="B64" s="20"/>
      <c r="C64" s="20"/>
      <c r="D64" s="20"/>
      <c r="E64" s="20"/>
      <c r="F64" s="20"/>
      <c r="G64" s="20"/>
      <c r="H64" s="20"/>
      <c r="J64" s="5"/>
      <c r="K64" s="8"/>
      <c r="L64" s="8"/>
      <c r="M64" s="8"/>
      <c r="N64" s="8"/>
    </row>
    <row r="65" spans="1:14" x14ac:dyDescent="0.2">
      <c r="A65" s="9"/>
      <c r="B65" s="20"/>
      <c r="C65" s="20"/>
      <c r="D65" s="20"/>
      <c r="E65" s="20"/>
      <c r="F65" s="20"/>
      <c r="G65" s="20"/>
      <c r="H65" s="20"/>
      <c r="J65" s="5"/>
      <c r="K65" s="8"/>
      <c r="L65" s="8"/>
      <c r="M65" s="8"/>
      <c r="N65" s="8"/>
    </row>
    <row r="66" spans="1:14" x14ac:dyDescent="0.2">
      <c r="A66" s="5" t="s">
        <v>7</v>
      </c>
      <c r="B66" s="21">
        <v>23</v>
      </c>
      <c r="C66" s="21">
        <v>37</v>
      </c>
      <c r="D66" s="21">
        <v>33</v>
      </c>
      <c r="E66" s="21"/>
      <c r="F66" s="21"/>
      <c r="G66" s="21"/>
      <c r="H66" s="21"/>
      <c r="J66" s="30"/>
      <c r="K66" s="8"/>
      <c r="L66" s="8"/>
      <c r="M66" s="8"/>
      <c r="N66" s="8"/>
    </row>
    <row r="67" spans="1:14" x14ac:dyDescent="0.2">
      <c r="A67" s="5" t="s">
        <v>8</v>
      </c>
      <c r="B67" s="21">
        <v>19</v>
      </c>
      <c r="C67" s="21">
        <v>13</v>
      </c>
      <c r="D67" s="21">
        <v>9</v>
      </c>
      <c r="E67" s="21"/>
      <c r="F67" s="21"/>
      <c r="G67" s="21"/>
      <c r="H67" s="21"/>
      <c r="J67" s="30"/>
      <c r="K67" s="8"/>
      <c r="L67" s="8"/>
      <c r="M67" s="8"/>
      <c r="N67" s="8"/>
    </row>
    <row r="68" spans="1:14" x14ac:dyDescent="0.2">
      <c r="A68" s="5" t="s">
        <v>9</v>
      </c>
      <c r="B68" s="21">
        <v>0</v>
      </c>
      <c r="C68" s="21">
        <v>0</v>
      </c>
      <c r="D68" s="21">
        <v>0</v>
      </c>
      <c r="E68" s="21"/>
      <c r="F68" s="21"/>
      <c r="G68" s="21"/>
      <c r="H68" s="21"/>
      <c r="J68" s="30"/>
      <c r="K68" s="13"/>
      <c r="L68" s="13"/>
      <c r="M68" s="13"/>
      <c r="N68" s="13"/>
    </row>
    <row r="69" spans="1:14" x14ac:dyDescent="0.2">
      <c r="A69" s="5" t="s">
        <v>10</v>
      </c>
      <c r="B69" s="21">
        <v>10</v>
      </c>
      <c r="C69" s="21">
        <v>17</v>
      </c>
      <c r="D69" s="21">
        <v>14</v>
      </c>
      <c r="E69" s="21"/>
      <c r="F69" s="21"/>
      <c r="G69" s="21"/>
      <c r="H69" s="21"/>
      <c r="J69" s="30"/>
      <c r="K69" s="8"/>
      <c r="L69" s="8"/>
      <c r="M69" s="8"/>
      <c r="N69" s="8"/>
    </row>
    <row r="70" spans="1:14" x14ac:dyDescent="0.2">
      <c r="A70" s="5" t="s">
        <v>11</v>
      </c>
      <c r="B70" s="21">
        <v>9</v>
      </c>
      <c r="C70" s="21">
        <v>15</v>
      </c>
      <c r="D70" s="21">
        <v>13</v>
      </c>
      <c r="E70" s="21"/>
      <c r="F70" s="21"/>
      <c r="G70" s="21"/>
      <c r="H70" s="21"/>
      <c r="J70" s="27"/>
      <c r="K70" s="8"/>
      <c r="L70" s="8"/>
      <c r="M70" s="8"/>
      <c r="N70" s="8"/>
    </row>
    <row r="71" spans="1:14" x14ac:dyDescent="0.2">
      <c r="A71" s="5" t="s">
        <v>12</v>
      </c>
      <c r="B71" s="21">
        <v>0</v>
      </c>
      <c r="C71" s="21">
        <v>1</v>
      </c>
      <c r="D71" s="21">
        <v>0</v>
      </c>
      <c r="E71" s="21"/>
      <c r="F71" s="21"/>
      <c r="G71" s="21"/>
      <c r="H71" s="21"/>
      <c r="J71" s="27"/>
      <c r="K71" s="8"/>
      <c r="L71" s="8"/>
      <c r="M71" s="13"/>
      <c r="N71" s="13"/>
    </row>
    <row r="72" spans="1:14" x14ac:dyDescent="0.2">
      <c r="A72" s="5" t="s">
        <v>13</v>
      </c>
      <c r="B72" s="21">
        <v>1</v>
      </c>
      <c r="C72" s="21">
        <v>1</v>
      </c>
      <c r="D72" s="21">
        <v>1</v>
      </c>
      <c r="E72" s="21"/>
      <c r="F72" s="21"/>
      <c r="G72" s="21"/>
      <c r="H72" s="21"/>
      <c r="J72" s="27"/>
      <c r="K72" s="8"/>
      <c r="L72" s="8"/>
      <c r="M72" s="13"/>
      <c r="N72" s="13"/>
    </row>
    <row r="73" spans="1:14" x14ac:dyDescent="0.2">
      <c r="A73" s="5" t="s">
        <v>14</v>
      </c>
      <c r="B73" s="21">
        <v>0</v>
      </c>
      <c r="C73" s="21">
        <v>0</v>
      </c>
      <c r="D73" s="21">
        <v>0</v>
      </c>
      <c r="E73" s="21"/>
      <c r="F73" s="21"/>
      <c r="G73" s="21"/>
      <c r="H73" s="21"/>
      <c r="J73" s="27"/>
      <c r="K73" s="13"/>
      <c r="L73" s="13"/>
      <c r="M73" s="13"/>
      <c r="N73" s="13"/>
    </row>
    <row r="74" spans="1:14" x14ac:dyDescent="0.2">
      <c r="A74" s="5"/>
      <c r="B74" s="21"/>
      <c r="C74" s="21"/>
      <c r="D74" s="21"/>
      <c r="E74" s="21"/>
      <c r="F74" s="21"/>
      <c r="G74" s="21"/>
      <c r="H74" s="21"/>
      <c r="J74" s="5"/>
      <c r="K74" s="8"/>
      <c r="L74" s="8"/>
      <c r="M74" s="8"/>
      <c r="N74" s="8"/>
    </row>
    <row r="75" spans="1:14" x14ac:dyDescent="0.2">
      <c r="A75" s="9" t="s">
        <v>19</v>
      </c>
      <c r="B75" s="21"/>
      <c r="C75" s="21"/>
      <c r="D75" s="21"/>
      <c r="E75" s="21"/>
      <c r="F75" s="21"/>
      <c r="G75" s="21"/>
      <c r="H75" s="21"/>
      <c r="J75" s="5"/>
      <c r="K75" s="8"/>
      <c r="L75" s="8"/>
      <c r="M75" s="8"/>
      <c r="N75" s="8"/>
    </row>
    <row r="76" spans="1:14" x14ac:dyDescent="0.2">
      <c r="A76" s="9"/>
      <c r="B76" s="21"/>
      <c r="C76" s="21"/>
      <c r="D76" s="21"/>
      <c r="E76" s="21"/>
      <c r="F76" s="21"/>
      <c r="G76" s="21"/>
      <c r="H76" s="21"/>
      <c r="J76" s="5"/>
      <c r="K76" s="8"/>
      <c r="L76" s="8"/>
      <c r="M76" s="8"/>
      <c r="N76" s="8"/>
    </row>
    <row r="77" spans="1:14" x14ac:dyDescent="0.2">
      <c r="A77" s="5" t="s">
        <v>7</v>
      </c>
      <c r="B77" s="21">
        <v>39</v>
      </c>
      <c r="C77" s="21">
        <v>50</v>
      </c>
      <c r="D77" s="21">
        <v>35</v>
      </c>
      <c r="E77" s="21"/>
      <c r="F77" s="21"/>
      <c r="G77" s="21"/>
      <c r="H77" s="21"/>
      <c r="J77" s="30"/>
      <c r="K77" s="8"/>
      <c r="L77" s="8"/>
      <c r="M77" s="8"/>
      <c r="N77" s="8"/>
    </row>
    <row r="78" spans="1:14" x14ac:dyDescent="0.2">
      <c r="A78" s="5" t="s">
        <v>8</v>
      </c>
      <c r="B78" s="21">
        <v>22</v>
      </c>
      <c r="C78" s="21">
        <v>16</v>
      </c>
      <c r="D78" s="21">
        <v>21</v>
      </c>
      <c r="E78" s="21"/>
      <c r="F78" s="21"/>
      <c r="G78" s="21"/>
      <c r="H78" s="21"/>
      <c r="J78" s="30"/>
      <c r="K78" s="8"/>
      <c r="L78" s="8"/>
      <c r="M78" s="8"/>
      <c r="N78" s="8"/>
    </row>
    <row r="79" spans="1:14" x14ac:dyDescent="0.2">
      <c r="A79" s="5" t="s">
        <v>9</v>
      </c>
      <c r="B79" s="21">
        <v>0</v>
      </c>
      <c r="C79" s="21">
        <v>0</v>
      </c>
      <c r="D79" s="21">
        <v>0</v>
      </c>
      <c r="E79" s="21"/>
      <c r="F79" s="21"/>
      <c r="G79" s="21"/>
      <c r="H79" s="21"/>
      <c r="J79" s="30"/>
      <c r="K79" s="13"/>
      <c r="L79" s="8"/>
      <c r="M79" s="13"/>
      <c r="N79" s="13"/>
    </row>
    <row r="80" spans="1:14" x14ac:dyDescent="0.2">
      <c r="A80" s="5" t="s">
        <v>10</v>
      </c>
      <c r="B80" s="21">
        <v>11</v>
      </c>
      <c r="C80" s="21">
        <v>30</v>
      </c>
      <c r="D80" s="21">
        <v>9</v>
      </c>
      <c r="E80" s="21"/>
      <c r="F80" s="21"/>
      <c r="G80" s="21"/>
      <c r="H80" s="21"/>
      <c r="J80" s="30"/>
      <c r="K80" s="8"/>
      <c r="L80" s="8"/>
      <c r="M80" s="8"/>
      <c r="N80" s="8"/>
    </row>
    <row r="81" spans="1:14" x14ac:dyDescent="0.2">
      <c r="A81" s="5" t="s">
        <v>11</v>
      </c>
      <c r="B81" s="21">
        <v>7</v>
      </c>
      <c r="C81" s="21">
        <v>12</v>
      </c>
      <c r="D81" s="21">
        <v>6</v>
      </c>
      <c r="E81" s="21"/>
      <c r="F81" s="21"/>
      <c r="G81" s="21"/>
      <c r="H81" s="21"/>
      <c r="J81" s="27"/>
      <c r="K81" s="8"/>
      <c r="L81" s="8"/>
      <c r="M81" s="8"/>
      <c r="N81" s="8"/>
    </row>
    <row r="82" spans="1:14" x14ac:dyDescent="0.2">
      <c r="A82" s="5" t="s">
        <v>12</v>
      </c>
      <c r="B82" s="21">
        <v>4</v>
      </c>
      <c r="C82" s="21">
        <v>5</v>
      </c>
      <c r="D82" s="21">
        <v>1</v>
      </c>
      <c r="E82" s="21"/>
      <c r="F82" s="21"/>
      <c r="G82" s="21"/>
      <c r="H82" s="21"/>
      <c r="J82" s="27"/>
      <c r="K82" s="13"/>
      <c r="L82" s="13"/>
      <c r="M82" s="13"/>
      <c r="N82" s="13"/>
    </row>
    <row r="83" spans="1:14" x14ac:dyDescent="0.2">
      <c r="A83" s="5" t="s">
        <v>13</v>
      </c>
      <c r="B83" s="21">
        <v>0</v>
      </c>
      <c r="C83" s="21">
        <v>13</v>
      </c>
      <c r="D83" s="21">
        <v>2</v>
      </c>
      <c r="E83" s="21"/>
      <c r="F83" s="21"/>
      <c r="G83" s="21"/>
      <c r="H83" s="21"/>
      <c r="J83" s="27"/>
      <c r="K83" s="8"/>
      <c r="L83" s="8"/>
      <c r="M83" s="8"/>
      <c r="N83" s="13"/>
    </row>
    <row r="84" spans="1:14" x14ac:dyDescent="0.2">
      <c r="A84" s="5" t="s">
        <v>14</v>
      </c>
      <c r="B84" s="21">
        <v>0</v>
      </c>
      <c r="C84" s="21">
        <v>0</v>
      </c>
      <c r="D84" s="21">
        <v>0</v>
      </c>
      <c r="E84" s="21"/>
      <c r="F84" s="21"/>
      <c r="G84" s="21"/>
      <c r="H84" s="21"/>
      <c r="J84" s="27"/>
      <c r="K84" s="13"/>
      <c r="L84" s="13"/>
      <c r="M84" s="13"/>
      <c r="N84" s="13"/>
    </row>
    <row r="85" spans="1:14" x14ac:dyDescent="0.2">
      <c r="A85" s="5"/>
      <c r="B85" s="21"/>
      <c r="C85" s="21"/>
      <c r="D85" s="21"/>
      <c r="E85" s="21"/>
      <c r="F85" s="21"/>
      <c r="G85" s="21"/>
      <c r="H85" s="21"/>
      <c r="J85" s="5"/>
      <c r="K85" s="8"/>
      <c r="L85" s="8"/>
      <c r="M85" s="8"/>
      <c r="N85" s="8"/>
    </row>
    <row r="86" spans="1:14" x14ac:dyDescent="0.2">
      <c r="A86" s="9" t="s">
        <v>20</v>
      </c>
      <c r="B86" s="21"/>
      <c r="C86" s="21"/>
      <c r="D86" s="21"/>
      <c r="E86" s="21"/>
      <c r="F86" s="21"/>
      <c r="G86" s="21"/>
      <c r="H86" s="21"/>
      <c r="J86" s="5"/>
      <c r="K86" s="8"/>
      <c r="L86" s="8"/>
      <c r="M86" s="8"/>
      <c r="N86" s="8"/>
    </row>
    <row r="87" spans="1:14" x14ac:dyDescent="0.2">
      <c r="A87" s="9"/>
      <c r="B87" s="21"/>
      <c r="C87" s="21"/>
      <c r="D87" s="21"/>
      <c r="E87" s="21"/>
      <c r="F87" s="21"/>
      <c r="G87" s="21"/>
      <c r="H87" s="21"/>
      <c r="J87" s="5"/>
      <c r="K87" s="8"/>
      <c r="L87" s="8"/>
      <c r="M87" s="8"/>
      <c r="N87" s="8"/>
    </row>
    <row r="88" spans="1:14" x14ac:dyDescent="0.2">
      <c r="A88" s="5" t="s">
        <v>7</v>
      </c>
      <c r="B88" s="21">
        <v>14</v>
      </c>
      <c r="C88" s="21">
        <v>27</v>
      </c>
      <c r="D88" s="21">
        <v>25</v>
      </c>
      <c r="E88" s="21"/>
      <c r="F88" s="21"/>
      <c r="G88" s="21"/>
      <c r="H88" s="21"/>
      <c r="J88" s="30"/>
      <c r="K88" s="8"/>
      <c r="L88" s="8"/>
      <c r="M88" s="8"/>
      <c r="N88" s="8"/>
    </row>
    <row r="89" spans="1:14" x14ac:dyDescent="0.2">
      <c r="A89" s="5" t="s">
        <v>8</v>
      </c>
      <c r="B89" s="21">
        <v>19</v>
      </c>
      <c r="C89" s="21">
        <v>8</v>
      </c>
      <c r="D89" s="21">
        <v>9</v>
      </c>
      <c r="E89" s="21"/>
      <c r="F89" s="21"/>
      <c r="G89" s="21"/>
      <c r="H89" s="21"/>
      <c r="J89" s="30"/>
      <c r="K89" s="8"/>
      <c r="L89" s="8"/>
      <c r="M89" s="8"/>
      <c r="N89" s="8"/>
    </row>
    <row r="90" spans="1:14" x14ac:dyDescent="0.2">
      <c r="A90" s="5" t="s">
        <v>9</v>
      </c>
      <c r="B90" s="21">
        <v>0</v>
      </c>
      <c r="C90" s="21">
        <v>1</v>
      </c>
      <c r="D90" s="21">
        <v>0</v>
      </c>
      <c r="E90" s="21"/>
      <c r="F90" s="21"/>
      <c r="G90" s="21"/>
      <c r="H90" s="21"/>
      <c r="J90" s="30"/>
      <c r="K90" s="13"/>
      <c r="L90" s="8"/>
      <c r="M90" s="8"/>
      <c r="N90" s="8"/>
    </row>
    <row r="91" spans="1:14" x14ac:dyDescent="0.2">
      <c r="A91" s="5" t="s">
        <v>10</v>
      </c>
      <c r="B91" s="21">
        <v>6</v>
      </c>
      <c r="C91" s="21">
        <v>10</v>
      </c>
      <c r="D91" s="21">
        <v>9</v>
      </c>
      <c r="E91" s="21"/>
      <c r="F91" s="21"/>
      <c r="G91" s="21"/>
      <c r="H91" s="21"/>
      <c r="J91" s="30"/>
      <c r="K91" s="8"/>
      <c r="L91" s="8"/>
      <c r="M91" s="8"/>
      <c r="N91" s="8"/>
    </row>
    <row r="92" spans="1:14" x14ac:dyDescent="0.2">
      <c r="A92" s="5" t="s">
        <v>11</v>
      </c>
      <c r="B92" s="21">
        <v>5</v>
      </c>
      <c r="C92" s="21">
        <v>8</v>
      </c>
      <c r="D92" s="21">
        <v>7</v>
      </c>
      <c r="E92" s="21"/>
      <c r="F92" s="21"/>
      <c r="G92" s="21"/>
      <c r="H92" s="21"/>
      <c r="J92" s="27"/>
      <c r="K92" s="8"/>
      <c r="L92" s="8"/>
      <c r="M92" s="8"/>
      <c r="N92" s="8"/>
    </row>
    <row r="93" spans="1:14" x14ac:dyDescent="0.2">
      <c r="A93" s="5" t="s">
        <v>12</v>
      </c>
      <c r="B93" s="21">
        <v>1</v>
      </c>
      <c r="C93" s="21">
        <v>2</v>
      </c>
      <c r="D93" s="21">
        <v>0</v>
      </c>
      <c r="E93" s="21"/>
      <c r="F93" s="21"/>
      <c r="G93" s="21"/>
      <c r="H93" s="21"/>
      <c r="J93" s="27"/>
      <c r="K93" s="8"/>
      <c r="L93" s="8"/>
      <c r="M93" s="8"/>
      <c r="N93" s="8"/>
    </row>
    <row r="94" spans="1:14" x14ac:dyDescent="0.2">
      <c r="A94" s="5" t="s">
        <v>13</v>
      </c>
      <c r="B94" s="21">
        <v>0</v>
      </c>
      <c r="C94" s="21">
        <v>0</v>
      </c>
      <c r="D94" s="21">
        <v>2</v>
      </c>
      <c r="E94" s="21"/>
      <c r="F94" s="21"/>
      <c r="G94" s="21"/>
      <c r="H94" s="21"/>
      <c r="J94" s="27"/>
      <c r="K94" s="8"/>
      <c r="L94" s="8"/>
      <c r="M94" s="8"/>
      <c r="N94" s="8"/>
    </row>
    <row r="95" spans="1:14" x14ac:dyDescent="0.2">
      <c r="A95" s="11" t="s">
        <v>14</v>
      </c>
      <c r="B95" s="22">
        <v>0</v>
      </c>
      <c r="C95" s="22">
        <v>0</v>
      </c>
      <c r="D95" s="22">
        <v>0</v>
      </c>
      <c r="E95" s="22"/>
      <c r="F95" s="22"/>
      <c r="G95" s="22"/>
      <c r="H95" s="22"/>
      <c r="J95" s="27"/>
      <c r="K95" s="13"/>
      <c r="L95" s="13"/>
      <c r="M95" s="13"/>
      <c r="N95" s="13"/>
    </row>
    <row r="96" spans="1:14" x14ac:dyDescent="0.2">
      <c r="A96" s="5"/>
      <c r="B96" s="8"/>
      <c r="C96" s="8"/>
      <c r="D96" s="10"/>
      <c r="E96" s="10"/>
      <c r="F96" s="10"/>
      <c r="G96" s="8"/>
      <c r="H96" s="8"/>
    </row>
    <row r="97" spans="1:1" x14ac:dyDescent="0.2">
      <c r="A97" s="5"/>
    </row>
    <row r="123" spans="2:8" s="2" customFormat="1" x14ac:dyDescent="0.2">
      <c r="B123" s="7"/>
      <c r="C123" s="7"/>
      <c r="D123" s="7"/>
      <c r="E123" s="7"/>
      <c r="F123" s="7"/>
      <c r="G123" s="7"/>
      <c r="H123" s="7"/>
    </row>
    <row r="125" spans="2:8" s="2" customFormat="1" x14ac:dyDescent="0.2">
      <c r="B125" s="7"/>
      <c r="C125" s="7"/>
      <c r="D125" s="7"/>
      <c r="E125" s="7"/>
      <c r="F125" s="7"/>
      <c r="G125" s="7"/>
      <c r="H125" s="7"/>
    </row>
  </sheetData>
  <pageMargins left="0.75" right="0.75" top="0.75" bottom="0.75" header="0" footer="0.25"/>
  <pageSetup paperSize="9" pageOrder="overThenDown" orientation="portrait" horizontalDpi="300" verticalDpi="300" r:id="rId1"/>
  <headerFooter alignWithMargins="0">
    <oddFooter xml:space="preserve">&amp;C17-&amp;P+20
</oddFooter>
  </headerFooter>
  <rowBreaks count="2" manualBreakCount="2">
    <brk id="55" max="15" man="1"/>
    <brk id="12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Table17.9</vt:lpstr>
      <vt:lpstr>Graph(not to be included)</vt:lpstr>
      <vt:lpstr>table17.8_proposed</vt:lpstr>
      <vt:lpstr>table17.9_09 (2)</vt:lpstr>
      <vt:lpstr>'Graph(not to be included)'!Print_Area</vt:lpstr>
      <vt:lpstr>table17.8_proposed!Print_Area</vt:lpstr>
      <vt:lpstr>Table17.9!Print_Area</vt:lpstr>
      <vt:lpstr>'table17.9_09 (2)'!Print_Area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2014-11-06T00:48:09Z</cp:lastPrinted>
  <dcterms:created xsi:type="dcterms:W3CDTF">1999-08-31T05:58:37Z</dcterms:created>
  <dcterms:modified xsi:type="dcterms:W3CDTF">2014-12-03T06:07:00Z</dcterms:modified>
</cp:coreProperties>
</file>