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8800" windowHeight="14100"/>
  </bookViews>
  <sheets>
    <sheet name="3H-2,4-D-M2" sheetId="2" r:id="rId1"/>
  </sheets>
  <calcPr calcId="162913"/>
</workbook>
</file>

<file path=xl/calcChain.xml><?xml version="1.0" encoding="utf-8"?>
<calcChain xmlns="http://schemas.openxmlformats.org/spreadsheetml/2006/main">
  <c r="E27" i="2" l="1"/>
  <c r="E28" i="2" s="1"/>
  <c r="E38" i="2"/>
  <c r="E24" i="2" l="1"/>
  <c r="E25" i="2" s="1"/>
  <c r="E30" i="2" s="1"/>
  <c r="E31" i="2" s="1"/>
  <c r="D11" i="2"/>
  <c r="E33" i="2" s="1"/>
  <c r="E34" i="2" l="1"/>
  <c r="C38" i="2" s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<sst xmlns="http://schemas.openxmlformats.org/spreadsheetml/2006/main" count="39" uniqueCount="37">
  <si>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</si>
  <si>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</si>
  <si>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</si>
  <si>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</si>
  <si>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</si>
  <si>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</si>
  <si>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</si>
  <si>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</si>
  <si>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</si>
  <si>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</si>
  <si>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</si>
  <si>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</si>
  <si>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</si>
  <si>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</si>
  <si>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</si>
  <si>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</si>
  <si>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</si>
  <si>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</si>
  <si>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</si>
  <si>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</si>
  <si>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</si>
  <si>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</si>
  <si>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</si>
  <si>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</si>
  <si>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</si>
  <si>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</si>
  <si>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</si>
  <si>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</si>
  <si>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</si>
  <si>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</si>
  <si>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</si>
  <si>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H-2,4-D (ARC, Lot Number 171117)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</si>
  <si>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H-2,4-D-P36 solution contains:   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</si>
  <si>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2,4-D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</si>
  <si>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H-2,4-D-M2</t>
    </r>
  </si>
  <si>
    <r>
      <t>To obtain 20 nM solution of 2,4-D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2,4-D needed</t>
    </r>
    <r>
      <rPr>
        <sz val="12"/>
        <rFont val="Arial"/>
        <family val="2"/>
        <charset val="238"/>
      </rPr>
      <t>)</t>
    </r>
  </si>
  <si>
    <t>100 ul stock non-diluted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</si>
</sst>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2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166" fontId="19" fillId="4" borderId="0" xfId="0" applyNumberFormat="1" applyFont="1" applyFill="1" applyAlignment="1">
      <alignment horizontal="left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E5" sqref="E5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1" t="s">
        <v>20</v>
      </c>
      <c r="B1" s="61"/>
      <c r="C1" s="61"/>
      <c r="D1" s="40"/>
      <c r="E1" s="60" t="s">
        <v>13</v>
      </c>
      <c r="F1" s="60"/>
      <c r="G1" s="60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34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43278</v>
      </c>
      <c r="C4" s="9"/>
      <c r="D4" s="9"/>
      <c r="E4" s="64" t="s">
        <v>36</v>
      </c>
      <c r="F4" s="64"/>
      <c r="G4" s="64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31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6">
        <v>43056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C11" s="18">
        <v>963392</v>
      </c>
      <c r="D11" s="12">
        <f>AVERAGE(B11:B18)</f>
        <v>601323.71428571432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B12" s="18">
        <v>644961</v>
      </c>
      <c r="I12" s="14"/>
    </row>
    <row r="13" spans="1:236" x14ac:dyDescent="0.2">
      <c r="A13">
        <v>3</v>
      </c>
      <c r="B13" s="18">
        <v>620734</v>
      </c>
    </row>
    <row r="14" spans="1:236" x14ac:dyDescent="0.2">
      <c r="A14">
        <v>4</v>
      </c>
      <c r="B14" s="18">
        <v>630951</v>
      </c>
    </row>
    <row r="15" spans="1:236" x14ac:dyDescent="0.2">
      <c r="A15">
        <v>5</v>
      </c>
      <c r="B15" s="18">
        <v>596162</v>
      </c>
    </row>
    <row r="16" spans="1:236" x14ac:dyDescent="0.2">
      <c r="A16">
        <v>6</v>
      </c>
      <c r="B16" s="18">
        <v>550836</v>
      </c>
    </row>
    <row r="17" spans="1:14" x14ac:dyDescent="0.2">
      <c r="A17">
        <v>7</v>
      </c>
      <c r="B17" s="18">
        <v>583532</v>
      </c>
      <c r="C17" s="16"/>
    </row>
    <row r="18" spans="1:14" x14ac:dyDescent="0.2">
      <c r="A18">
        <v>8</v>
      </c>
      <c r="B18" s="18">
        <v>582090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10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22.200000000000003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22.200000000000003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7">
        <f>B4-B7</f>
        <v>222</v>
      </c>
      <c r="F27" t="s">
        <v>29</v>
      </c>
    </row>
    <row r="28" spans="1:14" x14ac:dyDescent="0.2">
      <c r="B28" s="20" t="s">
        <v>11</v>
      </c>
      <c r="D28" s="2"/>
      <c r="E28" s="33">
        <f>EXP(-E27*(LN(2)/4500))</f>
        <v>0.96638278943317835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21.453697925416563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21453.697925416564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3" t="s">
        <v>32</v>
      </c>
      <c r="C33" s="63"/>
      <c r="D33" s="63"/>
      <c r="E33" s="5">
        <f>5*D11</f>
        <v>3006618.5714285718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140.14453740707233</v>
      </c>
      <c r="F34" s="62" t="s">
        <v>33</v>
      </c>
      <c r="G34" s="62"/>
    </row>
    <row r="36" spans="1:7" ht="13.5" thickBot="1" x14ac:dyDescent="0.25"/>
    <row r="37" spans="1:7" ht="15.75" x14ac:dyDescent="0.25">
      <c r="A37" s="46" t="s">
        <v>35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200/E34</f>
        <v>1.4270980781724503</v>
      </c>
      <c r="D38" s="39" t="s">
        <v>19</v>
      </c>
      <c r="E38" s="58" t="str">
        <f>B3</f>
        <v>3H-2,4-D-M2</v>
      </c>
      <c r="F38" s="22"/>
      <c r="G38" s="59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3H-2,4-D-M2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2018-10-16T12:56:44Z</dcterms:modified>
</cp:coreProperties>
</file>