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LHR\RADIOCHEMICALS\"/>
    </mc:Choice>
  </mc:AlternateContent>
  <xr:revisionPtr revIDLastSave="0" documentId="8_{728F5246-E0FB-41CA-AB38-B69F91353C4B}" xr6:coauthVersionLast="36" xr6:coauthVersionMax="36" xr10:uidLastSave="{00000000-0000-0000-0000-000000000000}"/>
  <bookViews>
    <workbookView xWindow="0" yWindow="0" windowWidth="16065" windowHeight="9330" xr2:uid="{00000000-000D-0000-FFFF-FFFF00000000}"/>
  </bookViews>
  <sheets>
    <sheet name="3H-IAA_P41" sheetId="3" r:id="rId1"/>
  </sheets>
  <calcPr calcId="191029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<sst xmlns="http://schemas.openxmlformats.org/spreadsheetml/2006/main" count="52" uniqueCount="48">
  <si>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</si>
  <si>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</si>
  <si>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</si>
  <si>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</si>
  <si>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</si>
  <si>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</si>
  <si>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</si>
  <si>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</si>
  <si>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</si>
  <si>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</si>
  <si>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</si>
  <si>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</si>
  <si>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</si>
  <si>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</si>
  <si>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</si>
  <si>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</si>
  <si>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</si>
  <si>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</si>
  <si>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</si>
  <si>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</si>
  <si>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</si>
  <si>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</si>
  <si>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</si>
  <si>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</si>
  <si>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</si>
  <si>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</si>
  <si>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</si>
  <si>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</si>
  <si>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</si>
  <si>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</si>
  <si>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</si>
  <si>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</si>
  <si>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</si>
  <si>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</si>
  <si>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</si>
  <si>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</si>
  <si>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</si>
  <si>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</si>
  <si>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</si>
  <si>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</si>
  <si>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</si>
  <si>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</si>
  <si>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</si>
  <si>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To obtain 2 nM solution of IAA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</si>
  <si>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</si>
  <si>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H-IAA-P41</t>
    </r>
  </si>
  <si>
    <t>3H-IAA (ARC, Lot Number 211118)</t>
  </si>
  <si>
    <t>80 ul stock + 400 ul EtOH 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</si>
</sst>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56"/>
  <sheetViews>
    <sheetView tabSelected="1" zoomScaleNormal="100" workbookViewId="0">
      <selection activeCell="E46" sqref="E46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45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46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44518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55.500000000000007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44598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47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42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79569</v>
      </c>
      <c r="D21" s="47"/>
      <c r="E21" s="35">
        <f>AVERAGE(C21:C28)</f>
        <v>83502.5</v>
      </c>
      <c r="F21" s="58" t="s">
        <v>0</v>
      </c>
      <c r="G21" s="48"/>
    </row>
    <row r="22" spans="2:15" ht="15" customHeight="1" x14ac:dyDescent="0.2">
      <c r="B22" s="62">
        <v>2</v>
      </c>
      <c r="C22" s="19">
        <v>69585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80953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91620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72692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102356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82448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88797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33</v>
      </c>
      <c r="C30" s="89"/>
      <c r="D30" s="36">
        <f>D12-C7</f>
        <v>80</v>
      </c>
      <c r="E30" s="47" t="s">
        <v>6</v>
      </c>
      <c r="F30" s="55"/>
      <c r="G30" s="48"/>
    </row>
    <row r="31" spans="2:15" ht="15" customHeight="1" x14ac:dyDescent="0.2">
      <c r="B31" s="88" t="s">
        <v>35</v>
      </c>
      <c r="C31" s="89"/>
      <c r="D31" s="46">
        <f>EXP(-D30*(LN(2)/4500))</f>
        <v>0.98775299599583766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54.820291277768995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54820.291277768993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3H-IAA-P41</v>
      </c>
      <c r="D37" s="70" t="s">
        <v>24</v>
      </c>
      <c r="E37" s="39">
        <f>E21/D17</f>
        <v>417512.5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7.6160211897544547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43</v>
      </c>
      <c r="C41" s="101"/>
      <c r="D41" s="101"/>
      <c r="E41" s="101"/>
      <c r="F41" s="102" t="s">
        <v>44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2.6260431138118738</v>
      </c>
      <c r="E42" s="76" t="s">
        <v>3</v>
      </c>
      <c r="F42" s="77" t="str">
        <f>C3</f>
        <v>3H-IAA-P41</v>
      </c>
      <c r="G42" s="78"/>
    </row>
    <row r="43" spans="2:9" ht="13.5" thickBot="1" x14ac:dyDescent="0.25"/>
    <row r="44" spans="2:9" ht="22.5" customHeight="1" x14ac:dyDescent="0.2">
      <c r="B44" s="104" t="s">
        <v>31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32</v>
      </c>
      <c r="C45" s="91"/>
      <c r="D45" s="91"/>
      <c r="E45" s="98">
        <v>44598</v>
      </c>
      <c r="F45" s="98"/>
      <c r="G45" s="85"/>
    </row>
    <row r="46" spans="2:9" ht="15" customHeight="1" x14ac:dyDescent="0.2">
      <c r="B46" s="90" t="s">
        <v>34</v>
      </c>
      <c r="C46" s="91"/>
      <c r="D46" s="91"/>
      <c r="E46" s="36">
        <f>E45-D12</f>
        <v>0</v>
      </c>
      <c r="F46" s="86" t="s">
        <v>6</v>
      </c>
      <c r="G46" s="85"/>
    </row>
    <row r="47" spans="2:9" ht="15" x14ac:dyDescent="0.2">
      <c r="B47" s="90" t="s">
        <v>36</v>
      </c>
      <c r="C47" s="91"/>
      <c r="D47" s="91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54820.291277768993</v>
      </c>
      <c r="F49" s="87" t="s">
        <v>27</v>
      </c>
      <c r="G49" s="85"/>
    </row>
    <row r="50" spans="2:7" ht="18.75" customHeight="1" thickBot="1" x14ac:dyDescent="0.25">
      <c r="B50" s="107" t="s">
        <v>40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41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3H-IAA_P41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Klima Petr UEB</cp:lastModifiedBy>
  <cp:lastPrinted>2018-02-12T15:35:59Z</cp:lastPrinted>
  <dcterms:created xsi:type="dcterms:W3CDTF">2003-12-10T13:18:36Z</dcterms:created>
  <dcterms:modified xsi:type="dcterms:W3CDTF">2022-02-07T13:51:45Z</dcterms:modified>
</cp:coreProperties>
</file>