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1270" windowHeight="10980"/>
  </bookViews>
  <sheets>
    <sheet name="3H-iPR_P11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<sst xmlns="http://schemas.openxmlformats.org/spreadsheetml/2006/main" count="52" uniqueCount="48">
  <si>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</si>
  <si>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</si>
  <si>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</si>
  <si>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</si>
  <si>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</si>
  <si>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</si>
  <si>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</si>
  <si>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</si>
  <si>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</si>
  <si>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</si>
  <si>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</si>
  <si>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</si>
  <si>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</si>
  <si>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</si>
  <si>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</si>
  <si>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</si>
  <si>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</si>
  <si>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</si>
  <si>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</si>
  <si>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</si>
  <si>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</si>
  <si>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</si>
  <si>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</si>
  <si>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</si>
  <si>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</si>
  <si>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</si>
  <si>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</si>
  <si>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</si>
  <si>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</si>
  <si>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</si>
  <si>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</si>
  <si>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</si>
  <si>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</si>
  <si>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</si>
  <si>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</si>
  <si>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</si>
  <si>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</si>
  <si>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</si>
  <si>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</si>
  <si>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</si>
  <si>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</si>
  <si>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</si>
  <si>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100 ul stock + 400 ul EtOH (UV)</t>
  </si>
  <si>
    <t>To obtain 2 nM solution of iPR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</si>
  <si>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iPR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</si>
  <si>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H-iPR-P11</t>
    </r>
  </si>
  <si>
    <t>3H-iPR (Krč, Lot Number 1/16 D, E 1 - Zah, prepared 160829)</t>
  </si>
  <si>
    <t>Date synthesized/purified: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</si>
</sst>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  <xf numFmtId="166" fontId="13" fillId="4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zoomScaleNormal="100" workbookViewId="0">
      <selection activeCell="B7" sqref="B7"/>
    </sheetView>
  </sheetViews>
  <sheetFormatPr defaultRowHeight="12.75" x14ac:dyDescent="0.2"/>
  <cols>
    <col min="1" max="1" width="2.85546875" customWidth="1"/>
    <col min="2" max="2" width="24.8554687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94" t="s">
        <v>10</v>
      </c>
      <c r="D1" s="94"/>
      <c r="E1" s="95" t="s">
        <v>11</v>
      </c>
      <c r="F1" s="95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45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46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47</v>
      </c>
      <c r="C7" s="21">
        <v>42592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20</v>
      </c>
      <c r="C8" s="42">
        <v>24.05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21</v>
      </c>
      <c r="C9" s="43">
        <f>C8*2.22</f>
        <v>53.391000000000005</v>
      </c>
      <c r="D9" s="24" t="s">
        <v>2</v>
      </c>
      <c r="E9" s="92" t="s">
        <v>18</v>
      </c>
      <c r="F9" s="92"/>
      <c r="G9" s="93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88" t="s">
        <v>15</v>
      </c>
      <c r="C12" s="89"/>
      <c r="D12" s="98">
        <v>44315</v>
      </c>
      <c r="E12" s="98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88" t="s">
        <v>14</v>
      </c>
      <c r="C13" s="89"/>
      <c r="D13" s="96" t="s">
        <v>42</v>
      </c>
      <c r="E13" s="96"/>
      <c r="F13" s="96"/>
      <c r="G13" s="97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96"/>
      <c r="E14" s="96"/>
      <c r="F14" s="96"/>
      <c r="G14" s="97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96"/>
      <c r="E15" s="96"/>
      <c r="F15" s="96"/>
      <c r="G15" s="97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88" t="s">
        <v>16</v>
      </c>
      <c r="C17" s="89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88" t="s">
        <v>41</v>
      </c>
      <c r="C19" s="89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63776</v>
      </c>
      <c r="D21" s="47"/>
      <c r="E21" s="35">
        <f>AVERAGE(C21:C28)</f>
        <v>70155.75</v>
      </c>
      <c r="F21" s="58" t="s">
        <v>0</v>
      </c>
      <c r="G21" s="48"/>
    </row>
    <row r="22" spans="2:15" ht="15" customHeight="1" x14ac:dyDescent="0.2">
      <c r="B22" s="62">
        <v>2</v>
      </c>
      <c r="C22" s="19">
        <v>71279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75977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71696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69474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67665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68589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72790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88" t="s">
        <v>32</v>
      </c>
      <c r="C30" s="89"/>
      <c r="D30" s="36">
        <f>D12-C7</f>
        <v>1723</v>
      </c>
      <c r="E30" s="47" t="s">
        <v>6</v>
      </c>
      <c r="F30" s="55"/>
      <c r="G30" s="48"/>
    </row>
    <row r="31" spans="2:15" ht="15" customHeight="1" x14ac:dyDescent="0.2">
      <c r="B31" s="88" t="s">
        <v>34</v>
      </c>
      <c r="C31" s="89"/>
      <c r="D31" s="46">
        <f>EXP(-D30*(LN(2)/4500))</f>
        <v>0.76690039143372835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88" t="s">
        <v>22</v>
      </c>
      <c r="C33" s="89"/>
      <c r="D33" s="37">
        <f>C9*D31</f>
        <v>40.945578799038195</v>
      </c>
      <c r="E33" s="58" t="s">
        <v>25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40945.578799038194</v>
      </c>
      <c r="E34" s="61" t="s">
        <v>26</v>
      </c>
      <c r="F34" s="30"/>
      <c r="G34" s="48"/>
      <c r="I34" s="9"/>
    </row>
    <row r="35" spans="2:9" ht="15" customHeight="1" x14ac:dyDescent="0.2">
      <c r="B35" s="65"/>
      <c r="C35" s="61"/>
      <c r="D35" s="74" t="s">
        <v>36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24</v>
      </c>
      <c r="C37" s="67" t="str">
        <f>C3</f>
        <v>3H-iPR-P11</v>
      </c>
      <c r="D37" s="70" t="s">
        <v>23</v>
      </c>
      <c r="E37" s="39">
        <f>E21/D17</f>
        <v>350778.75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38</v>
      </c>
      <c r="E38" s="40">
        <f>E37/D33/1000</f>
        <v>8.5669505790021887</v>
      </c>
      <c r="F38" s="59" t="s">
        <v>27</v>
      </c>
      <c r="G38" s="60"/>
    </row>
    <row r="39" spans="2:9" ht="11.25" customHeight="1" thickBot="1" x14ac:dyDescent="0.25"/>
    <row r="40" spans="2:9" ht="22.5" customHeight="1" x14ac:dyDescent="0.2">
      <c r="B40" s="71" t="s">
        <v>29</v>
      </c>
      <c r="C40" s="72"/>
      <c r="D40" s="72"/>
      <c r="E40" s="72"/>
      <c r="F40" s="72"/>
      <c r="G40" s="73"/>
    </row>
    <row r="41" spans="2:9" ht="18.75" customHeight="1" x14ac:dyDescent="0.2">
      <c r="B41" s="100" t="s">
        <v>43</v>
      </c>
      <c r="C41" s="101"/>
      <c r="D41" s="101"/>
      <c r="E41" s="101"/>
      <c r="F41" s="102" t="s">
        <v>44</v>
      </c>
      <c r="G41" s="103"/>
    </row>
    <row r="42" spans="2:9" ht="18.75" customHeight="1" thickBot="1" x14ac:dyDescent="0.25">
      <c r="B42" s="110" t="s">
        <v>28</v>
      </c>
      <c r="C42" s="111"/>
      <c r="D42" s="75">
        <f>20/E38</f>
        <v>2.3345529795655064</v>
      </c>
      <c r="E42" s="76" t="s">
        <v>3</v>
      </c>
      <c r="F42" s="77" t="str">
        <f>C3</f>
        <v>3H-iPR-P11</v>
      </c>
      <c r="G42" s="78"/>
    </row>
    <row r="43" spans="2:9" ht="13.5" thickBot="1" x14ac:dyDescent="0.25"/>
    <row r="44" spans="2:9" ht="22.5" customHeight="1" x14ac:dyDescent="0.2">
      <c r="B44" s="104" t="s">
        <v>30</v>
      </c>
      <c r="C44" s="105"/>
      <c r="D44" s="105"/>
      <c r="E44" s="105"/>
      <c r="F44" s="105"/>
      <c r="G44" s="106"/>
    </row>
    <row r="45" spans="2:9" ht="15" customHeight="1" x14ac:dyDescent="0.2">
      <c r="B45" s="90" t="s">
        <v>31</v>
      </c>
      <c r="C45" s="91"/>
      <c r="D45" s="91"/>
      <c r="E45" s="98">
        <v>44315</v>
      </c>
      <c r="F45" s="98"/>
      <c r="G45" s="85"/>
    </row>
    <row r="46" spans="2:9" ht="15" customHeight="1" x14ac:dyDescent="0.2">
      <c r="B46" s="90" t="s">
        <v>33</v>
      </c>
      <c r="C46" s="91"/>
      <c r="D46" s="91"/>
      <c r="E46" s="36">
        <f>E45-D12</f>
        <v>0</v>
      </c>
      <c r="F46" s="86" t="s">
        <v>6</v>
      </c>
      <c r="G46" s="85"/>
    </row>
    <row r="47" spans="2:9" ht="15" x14ac:dyDescent="0.2">
      <c r="B47" s="90" t="s">
        <v>35</v>
      </c>
      <c r="C47" s="91"/>
      <c r="D47" s="91"/>
      <c r="E47" s="46">
        <f>EXP(-E46*(LN(2)/4500))</f>
        <v>1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37</v>
      </c>
      <c r="E49" s="79">
        <f>E47*D34</f>
        <v>40945.578799038194</v>
      </c>
      <c r="F49" s="87" t="s">
        <v>26</v>
      </c>
      <c r="G49" s="85"/>
    </row>
    <row r="50" spans="2:7" ht="18.75" customHeight="1" thickBot="1" x14ac:dyDescent="0.25">
      <c r="B50" s="107" t="s">
        <v>39</v>
      </c>
      <c r="C50" s="108"/>
      <c r="D50" s="108"/>
      <c r="E50" s="108"/>
      <c r="F50" s="108"/>
      <c r="G50" s="109"/>
    </row>
    <row r="51" spans="2:7" ht="11.25" customHeight="1" x14ac:dyDescent="0.2"/>
    <row r="52" spans="2:7" ht="16.5" customHeight="1" x14ac:dyDescent="0.2">
      <c r="B52" s="99" t="s">
        <v>40</v>
      </c>
      <c r="C52" s="99"/>
      <c r="D52" s="99"/>
      <c r="E52" s="99"/>
      <c r="F52" s="99"/>
      <c r="G52" s="99"/>
    </row>
    <row r="53" spans="2:7" ht="16.5" customHeight="1" x14ac:dyDescent="0.2">
      <c r="B53" s="99"/>
      <c r="C53" s="99"/>
      <c r="D53" s="99"/>
      <c r="E53" s="99"/>
      <c r="F53" s="99"/>
      <c r="G53" s="99"/>
    </row>
    <row r="54" spans="2:7" ht="16.5" customHeight="1" x14ac:dyDescent="0.2">
      <c r="B54" s="99"/>
      <c r="C54" s="99"/>
      <c r="D54" s="99"/>
      <c r="E54" s="99"/>
      <c r="F54" s="99"/>
      <c r="G54" s="99"/>
    </row>
    <row r="55" spans="2:7" ht="16.5" customHeight="1" x14ac:dyDescent="0.2">
      <c r="B55" s="99"/>
      <c r="C55" s="99"/>
      <c r="D55" s="99"/>
      <c r="E55" s="99"/>
      <c r="F55" s="99"/>
      <c r="G55" s="99"/>
    </row>
    <row r="56" spans="2:7" ht="16.5" customHeight="1" x14ac:dyDescent="0.2">
      <c r="B56" s="99"/>
      <c r="C56" s="99"/>
      <c r="D56" s="99"/>
      <c r="E56" s="99"/>
      <c r="F56" s="99"/>
      <c r="G56" s="99"/>
    </row>
  </sheetData>
  <mergeCells count="22"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3H-iPR_P11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Klíma;hosek@ueb.cas.cz</dc:creator>
  <cp:lastModifiedBy>Klíma Petr  UEB</cp:lastModifiedBy>
  <cp:lastPrinted>2020-04-28T11:05:07Z</cp:lastPrinted>
  <dcterms:created xsi:type="dcterms:W3CDTF">2003-12-10T13:18:36Z</dcterms:created>
  <dcterms:modified xsi:type="dcterms:W3CDTF">2021-04-30T15:24:01Z</dcterms:modified>
</cp:coreProperties>
</file>